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07C92F41-2F8E-DF4E-9674-AE6F6B563159}" xr6:coauthVersionLast="40" xr6:coauthVersionMax="40" xr10:uidLastSave="{00000000-0000-0000-0000-000000000000}"/>
  <bookViews>
    <workbookView xWindow="28800" yWindow="460" windowWidth="51200" windowHeight="28340" activeTab="6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Sheet1" sheetId="6" r:id="rId6"/>
    <sheet name="LargeDataset" sheetId="7" r:id="rId7"/>
    <sheet name="ENCODE" sheetId="9" r:id="rId8"/>
    <sheet name="TOPMed-on-dbGaP" sheetId="8" r:id="rId9"/>
  </sheet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LargeDataset!$D$3:$P$35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7" l="1"/>
  <c r="R30" i="7"/>
  <c r="R37" i="7" l="1"/>
  <c r="AE44" i="7"/>
  <c r="AE43" i="7"/>
  <c r="AE42" i="7"/>
  <c r="AE41" i="7"/>
  <c r="AE40" i="7"/>
  <c r="AE39" i="7"/>
  <c r="AE38" i="7"/>
  <c r="AE36" i="7"/>
  <c r="AB35" i="7"/>
  <c r="Q33" i="7"/>
  <c r="Q34" i="7"/>
  <c r="Q35" i="7"/>
  <c r="Q32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8" i="7"/>
  <c r="Q4" i="7"/>
  <c r="Q5" i="7"/>
  <c r="Q6" i="7"/>
  <c r="Q3" i="7"/>
  <c r="R4" i="7"/>
  <c r="R5" i="7"/>
  <c r="R6" i="7"/>
  <c r="R3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2" i="7"/>
  <c r="R33" i="7"/>
  <c r="R34" i="7"/>
  <c r="R35" i="7"/>
  <c r="Q37" i="7"/>
  <c r="Z37" i="7"/>
  <c r="Z4" i="7"/>
  <c r="Z7" i="7"/>
  <c r="Z8" i="7"/>
  <c r="Z9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8" i="7"/>
  <c r="Z29" i="7"/>
  <c r="Z31" i="7"/>
  <c r="Z33" i="7"/>
  <c r="Z34" i="7"/>
  <c r="Z35" i="7"/>
  <c r="Z30" i="7"/>
  <c r="Z38" i="7"/>
  <c r="Z39" i="7"/>
  <c r="Z40" i="7"/>
  <c r="Z41" i="7"/>
  <c r="Z42" i="7"/>
  <c r="Z43" i="7"/>
  <c r="Z45" i="7"/>
  <c r="Z46" i="7"/>
  <c r="Z47" i="7"/>
  <c r="Z48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1" i="7"/>
  <c r="Z72" i="7"/>
  <c r="Z73" i="7"/>
  <c r="Z74" i="7"/>
  <c r="Z75" i="7"/>
  <c r="Z76" i="7"/>
  <c r="Z77" i="7"/>
  <c r="Z78" i="7"/>
  <c r="Z79" i="7"/>
  <c r="Z80" i="7"/>
  <c r="Z81" i="7"/>
  <c r="Z82" i="7"/>
  <c r="Z84" i="7"/>
  <c r="Z85" i="7"/>
  <c r="Z86" i="7"/>
  <c r="Z87" i="7"/>
  <c r="Z88" i="7"/>
  <c r="Z89" i="7"/>
  <c r="Z90" i="7"/>
  <c r="Z91" i="7"/>
  <c r="Z92" i="7"/>
  <c r="Z93" i="7"/>
  <c r="Z94" i="7"/>
  <c r="Z95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3" i="7"/>
  <c r="Z255" i="7"/>
  <c r="Z256" i="7"/>
  <c r="Z257" i="7"/>
  <c r="Z258" i="7"/>
  <c r="Z259" i="7"/>
  <c r="Z260" i="7"/>
  <c r="Z261" i="7"/>
  <c r="Z262" i="7"/>
  <c r="Z263" i="7"/>
  <c r="Z264" i="7"/>
  <c r="Z266" i="7"/>
  <c r="Z267" i="7"/>
  <c r="Z268" i="7"/>
  <c r="Z269" i="7"/>
  <c r="Z270" i="7"/>
  <c r="Z271" i="7"/>
  <c r="Z273" i="7"/>
  <c r="Z274" i="7"/>
  <c r="Z275" i="7"/>
  <c r="Z276" i="7"/>
  <c r="Z277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5" i="7"/>
  <c r="Z306" i="7"/>
  <c r="Z307" i="7"/>
  <c r="Z308" i="7"/>
  <c r="Z309" i="7"/>
  <c r="Z310" i="7"/>
  <c r="Z312" i="7"/>
  <c r="Z313" i="7"/>
  <c r="Z314" i="7"/>
  <c r="Z315" i="7"/>
  <c r="Z316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7" i="7"/>
  <c r="Z358" i="7"/>
  <c r="Z359" i="7"/>
  <c r="Z360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5" i="7"/>
  <c r="Z566" i="7"/>
  <c r="Z567" i="7"/>
  <c r="Z568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161" i="7"/>
  <c r="Z174" i="7"/>
  <c r="Z187" i="7"/>
  <c r="Z200" i="7"/>
  <c r="Z213" i="7"/>
  <c r="Z226" i="7"/>
  <c r="Z239" i="7"/>
  <c r="Z252" i="7"/>
  <c r="Z254" i="7"/>
  <c r="Z265" i="7"/>
  <c r="Z272" i="7"/>
  <c r="Z278" i="7"/>
  <c r="Z291" i="7"/>
  <c r="Z304" i="7"/>
  <c r="Z311" i="7"/>
  <c r="Z317" i="7"/>
  <c r="Z330" i="7"/>
  <c r="Z343" i="7"/>
  <c r="Z356" i="7"/>
  <c r="Z361" i="7"/>
  <c r="Z395" i="7"/>
  <c r="Z467" i="7"/>
  <c r="Z564" i="7"/>
  <c r="Z569" i="7"/>
  <c r="Z148" i="7"/>
  <c r="Z122" i="7"/>
  <c r="Z135" i="7"/>
  <c r="Z96" i="7"/>
  <c r="Z109" i="7"/>
  <c r="Z83" i="7"/>
  <c r="Z10" i="7"/>
  <c r="Z27" i="7"/>
  <c r="Z44" i="7"/>
  <c r="Z49" i="7"/>
  <c r="Z70" i="7"/>
  <c r="Z3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<sst xmlns="http://schemas.openxmlformats.org/spreadsheetml/2006/main" count="2030" uniqueCount="561">
  <si>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</si>
  <si>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</si>
  <si>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</si>
  <si>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</si>
  <si>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</si>
  <si>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</si>
  <si>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</si>
  <si>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</si>
  <si>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</si>
  <si>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</si>
  <si>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</si>
  <si>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</si>
  <si>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</si>
  <si>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</si>
  <si>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</si>
  <si>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</si>
  <si>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</si>
  <si>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</si>
  <si>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</si>
  <si>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</si>
  <si>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</si>
  <si>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</si>
  <si>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</si>
  <si>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</si>
  <si>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</si>
  <si>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</si>
  <si>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</si>
  <si>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</si>
  <si>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</si>
  <si>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</si>
  <si>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</si>
  <si>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</si>
  <si>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</si>
  <si>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</si>
  <si>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</si>
  <si>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</si>
  <si>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</si>
  <si>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</si>
  <si>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</si>
  <si>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</si>
  <si>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</si>
  <si>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</si>
  <si>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</si>
  <si>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</si>
  <si>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</si>
  <si>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</si>
  <si>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</si>
  <si>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</si>
  <si>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</si>
  <si>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</si>
  <si>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</si>
  <si>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</si>
  <si>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</si>
  <si>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</si>
  <si>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</si>
  <si>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</si>
  <si>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</si>
  <si>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</si>
  <si>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</si>
  <si>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</si>
  <si>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</si>
  <si>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</si>
  <si>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</si>
  <si>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</si>
  <si>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</si>
  <si>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</si>
  <si>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</si>
  <si>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</si>
  <si>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</si>
  <si>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</si>
  <si>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</si>
  <si>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</si>
  <si>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</si>
  <si>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</si>
  <si>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</si>
  <si>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</si>
  <si>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</si>
  <si>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</si>
  <si>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</si>
  <si>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</si>
  <si>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</si>
  <si>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</si>
  <si>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</si>
  <si>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</si>
  <si>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</si>
  <si>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</si>
  <si>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</si>
  <si>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</si>
  <si>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</si>
  <si>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</si>
  <si>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</si>
  <si>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</si>
  <si>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</si>
  <si>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</si>
  <si>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</si>
  <si>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</si>
  <si>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</si>
  <si>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</si>
  <si>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</si>
  <si>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</si>
  <si>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</si>
  <si>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</si>
  <si>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</si>
  <si>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</si>
  <si>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</si>
  <si>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</si>
  <si>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</si>
  <si>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</si>
  <si>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</si>
  <si>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</si>
  <si>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</si>
  <si>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</si>
  <si>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</si>
  <si>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</si>
  <si>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</si>
  <si>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</si>
  <si>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</si>
  <si>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</si>
  <si>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</si>
  <si>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</si>
  <si>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</si>
  <si>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</si>
  <si>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</si>
  <si>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</si>
  <si>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</si>
  <si>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</si>
  <si>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</si>
  <si>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</si>
  <si>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</si>
  <si>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</si>
  <si>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</si>
  <si>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</si>
  <si>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</si>
  <si>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</si>
  <si>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</si>
  <si>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</si>
  <si>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</si>
  <si>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</si>
  <si>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</si>
  <si>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</si>
  <si>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</si>
  <si>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</si>
  <si>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</si>
  <si>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</si>
  <si>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</si>
  <si>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</si>
  <si>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</si>
  <si>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</si>
  <si>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</si>
  <si>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</si>
  <si>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</si>
  <si>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</si>
  <si>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</si>
  <si>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</si>
  <si>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</si>
  <si>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</si>
  <si>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</si>
  <si>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</si>
  <si>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</si>
  <si>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</si>
  <si>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</si>
  <si>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</si>
  <si>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</si>
  <si>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</si>
  <si>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</si>
  <si>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</si>
  <si>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</si>
  <si>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</si>
  <si>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</si>
  <si>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</si>
  <si>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</si>
  <si>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</si>
  <si>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</si>
  <si>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</si>
  <si>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</si>
  <si>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</si>
  <si>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</si>
  <si>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</si>
  <si>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</si>
  <si>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</si>
  <si>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</si>
  <si>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</si>
  <si>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</si>
  <si>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</si>
  <si>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</si>
  <si>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</si>
  <si>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</si>
  <si>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</si>
  <si>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</si>
  <si>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</si>
  <si>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</si>
  <si>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</si>
  <si>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</si>
  <si>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</si>
  <si>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</si>
  <si>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</si>
  <si>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</si>
  <si>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</si>
  <si>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</si>
  <si>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</si>
  <si>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</si>
  <si>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</si>
  <si>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</si>
  <si>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</si>
  <si>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</si>
  <si>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</si>
  <si>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</si>
  <si>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</si>
  <si>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</si>
  <si>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</si>
  <si>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</si>
  <si>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</si>
  <si>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</si>
  <si>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</si>
  <si>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</si>
  <si>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</si>
  <si>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</si>
  <si>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</si>
  <si>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</si>
  <si>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</si>
  <si>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</si>
  <si>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</si>
  <si>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</si>
  <si>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</si>
  <si>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</si>
  <si>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</si>
  <si>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</si>
  <si>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</si>
  <si>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</si>
  <si>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</si>
  <si>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</si>
  <si>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</si>
  <si>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</si>
  <si>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</si>
  <si>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</si>
  <si>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</si>
  <si>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</si>
  <si>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</si>
  <si>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</si>
  <si>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</si>
  <si>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</si>
  <si>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</si>
  <si>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</si>
  <si>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</si>
  <si>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</si>
  <si>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</si>
  <si>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</si>
  <si>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</si>
  <si>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</si>
  <si>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</si>
  <si>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</si>
  <si>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</si>
  <si>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</si>
  <si>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</si>
  <si>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</si>
  <si>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</si>
  <si>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</si>
  <si>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</si>
  <si>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</si>
  <si>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</si>
  <si>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</si>
  <si>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</si>
  <si>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</si>
  <si>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</si>
  <si>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</si>
  <si>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</si>
  <si>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</si>
  <si>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</si>
  <si>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</si>
  <si>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</si>
  <si>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</si>
  <si>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</si>
  <si>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</si>
  <si>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</si>
  <si>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</si>
  <si>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</si>
  <si>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</si>
  <si>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</si>
  <si>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</si>
  <si>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</si>
  <si>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</si>
  <si>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</si>
  <si>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</si>
  <si>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</si>
  <si>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</si>
  <si>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</si>
  <si>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</si>
  <si>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</si>
  <si>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</si>
  <si>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</si>
  <si>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</si>
  <si>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</si>
  <si>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</si>
  <si>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</si>
  <si>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</si>
  <si>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</si>
  <si>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</si>
  <si>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</si>
  <si>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</si>
  <si>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</si>
  <si>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</si>
  <si>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</si>
  <si>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</si>
  <si>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</si>
  <si>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</si>
  <si>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</si>
  <si>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</si>
  <si>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</si>
  <si>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</si>
  <si>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</si>
  <si>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</si>
  <si>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</si>
  <si>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</si>
  <si>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</si>
  <si>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</si>
  <si>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</si>
  <si>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</si>
  <si>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</si>
  <si>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</si>
  <si>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</si>
  <si>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</si>
  <si>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</si>
  <si>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</si>
  <si>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</si>
  <si>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</si>
  <si>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</si>
  <si>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</si>
  <si>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</si>
  <si>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</si>
  <si>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</si>
  <si>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</si>
  <si>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</si>
  <si>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</si>
  <si>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</si>
  <si>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</si>
  <si>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</si>
  <si>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</si>
  <si>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</si>
  <si>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</si>
  <si>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</si>
  <si>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</si>
  <si>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</si>
  <si>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</si>
  <si>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</si>
  <si>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</si>
  <si>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Genome</t>
  </si>
  <si>
    <t>Epigenome</t>
  </si>
  <si>
    <t>Transcriptome</t>
  </si>
  <si>
    <t>Proteome</t>
  </si>
  <si>
    <t>Metabolome</t>
  </si>
  <si>
    <t>Microbiome</t>
  </si>
  <si>
    <t>Exposome</t>
  </si>
  <si>
    <t>●</t>
  </si>
  <si>
    <t>TF Binding</t>
  </si>
  <si>
    <t>RNA-binding</t>
  </si>
  <si>
    <t>LC-ESI-MS, DC-FTMS, HRMS</t>
  </si>
  <si>
    <t>HRMS</t>
  </si>
  <si>
    <t>Warth et al. 2017</t>
  </si>
  <si>
    <t>Metabolomic response to chemical exposure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</si>
  <si>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</si>
  <si>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</si>
  <si>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</si>
  <si>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</si>
  <si>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</si>
  <si>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</si>
  <si>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</si>
  <si>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URL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</si>
  <si>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</si>
  <si>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</si>
  <si>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</si>
  <si>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</si>
  <si>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</si>
  <si>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</si>
  <si>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</si>
  <si>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https://www.research.va.gov/mvp/</t>
  </si>
  <si>
    <t>UK 10K</t>
  </si>
  <si>
    <t>www.uk10k.org</t>
  </si>
  <si>
    <t>https://www.nhlbiwgs.org/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</si>
  <si>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</si>
  <si>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</si>
  <si>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</si>
  <si>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</si>
  <si>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</si>
  <si>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</si>
  <si>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</si>
  <si>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</si>
  <si>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</si>
  <si>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</si>
  <si>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</si>
  <si>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</si>
  <si>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</si>
  <si>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</si>
  <si>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</si>
  <si>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</si>
  <si>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</si>
  <si>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</si>
  <si>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</si>
  <si>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</si>
  <si>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</si>
  <si>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</si>
  <si>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</si>
  <si>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</si>
  <si>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</si>
  <si>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</si>
  <si>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</si>
  <si>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</si>
  <si>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</si>
  <si>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</si>
  <si>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</si>
  <si>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</si>
  <si>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</si>
  <si>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</si>
  <si>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</si>
  <si>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</si>
  <si>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</si>
  <si>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</si>
  <si>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</si>
  <si>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</si>
  <si>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</si>
  <si>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</si>
  <si>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</si>
  <si>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</si>
  <si>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</si>
  <si>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</si>
  <si>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</si>
  <si>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</si>
  <si>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</si>
  <si>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</si>
  <si>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</si>
  <si>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</si>
  <si>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</si>
  <si>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</si>
  <si>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</si>
  <si>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</si>
  <si>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</si>
  <si>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</si>
  <si>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</si>
  <si>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</si>
  <si>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</si>
  <si>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</si>
  <si>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</si>
  <si>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</si>
  <si>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</si>
  <si>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</si>
  <si>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</si>
  <si>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https://ccdg.rutgers.edu/</t>
  </si>
  <si>
    <t>MESA</t>
  </si>
  <si>
    <t>Full name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</si>
  <si>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</si>
  <si>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</si>
  <si>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</si>
  <si>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</si>
  <si>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</si>
  <si>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</si>
  <si>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</si>
  <si>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</si>
  <si>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</si>
  <si>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</si>
  <si>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</si>
  <si>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</si>
  <si>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</si>
  <si>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</si>
  <si>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</si>
  <si>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</si>
  <si>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</si>
  <si>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</si>
  <si>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</si>
  <si>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</si>
  <si>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</si>
  <si>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</si>
  <si>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</si>
  <si>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</si>
  <si>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</si>
  <si>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</si>
  <si>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</si>
  <si>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</si>
  <si>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</si>
  <si>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</si>
  <si>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</si>
  <si>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</si>
  <si>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</si>
  <si>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</si>
  <si>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</si>
  <si>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</si>
  <si>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</si>
  <si>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</si>
  <si>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</si>
  <si>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</si>
  <si>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</si>
  <si>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</si>
  <si>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</si>
  <si>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</si>
  <si>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</si>
  <si>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</si>
  <si>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</si>
  <si>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</si>
  <si>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</si>
  <si>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</si>
  <si>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</si>
  <si>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</si>
  <si>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</si>
  <si>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</si>
  <si>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</si>
  <si>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</si>
  <si>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</si>
  <si>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</si>
  <si>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</si>
  <si>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</si>
  <si>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</si>
  <si>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</si>
  <si>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</si>
  <si>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</si>
  <si>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</si>
  <si>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</si>
  <si>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</si>
  <si>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</si>
  <si>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</si>
  <si>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</si>
  <si>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</si>
  <si>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</si>
  <si>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</si>
  <si>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</si>
  <si>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</si>
  <si>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</si>
  <si>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</si>
  <si>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</si>
  <si>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</si>
  <si>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</si>
  <si>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</si>
  <si>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</si>
  <si>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</si>
  <si>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</si>
  <si>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</si>
  <si>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</si>
  <si>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</si>
  <si>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</si>
  <si>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</si>
  <si>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</si>
  <si>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</si>
  <si>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</si>
  <si>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</si>
  <si>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</si>
  <si>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</si>
  <si>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</si>
  <si>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</si>
  <si>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</si>
  <si>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</si>
  <si>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</si>
  <si>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</si>
  <si>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</si>
  <si>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</si>
  <si>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</si>
  <si>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</si>
  <si>
    <t>100000 Genomes Project</t>
  </si>
  <si>
    <t>https://www.genomicsengland.co.uk/</t>
  </si>
  <si>
    <t>"creating a database of 100,000 whole genome sequences linked to continually updated long term patient health and personal information"</t>
  </si>
  <si>
    <t xml:space="preserve">Biospecimen: blood, urine &amp; (optionally) saliva. Phenotypes: linked HER, physical measurements, digital sensors. </t>
  </si>
  <si>
    <t>Million Veteran Program</t>
  </si>
  <si>
    <t>All of Us Research Program</t>
  </si>
  <si>
    <t>WHI (Women's Health Initiative)</t>
  </si>
  <si>
    <t>https://www.nhlbiwgs.org/group/project-studies?field_is_this_a_value=sub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</si>
</sst>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15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textRotation="45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1"/>
    <xf numFmtId="0" fontId="8" fillId="0" borderId="0" xfId="0" applyFont="1" applyAlignment="1"/>
    <xf numFmtId="0" fontId="5" fillId="0" borderId="0" xfId="1" applyAlignment="1"/>
    <xf numFmtId="0" fontId="13" fillId="0" borderId="0" xfId="0" applyFont="1" applyAlignment="1"/>
    <xf numFmtId="0" fontId="14" fillId="0" borderId="0" xfId="1" applyFont="1" applyAlignment="1"/>
    <xf numFmtId="0" fontId="8" fillId="0" borderId="0" xfId="0" applyNumberFormat="1" applyFont="1" applyAlignment="1"/>
    <xf numFmtId="0" fontId="14" fillId="0" borderId="0" xfId="1" applyFont="1"/>
    <xf numFmtId="0" fontId="15" fillId="0" borderId="0" xfId="0" applyFont="1"/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center"/>
    </xf>
    <xf numFmtId="0" fontId="8" fillId="0" borderId="1" xfId="0" applyFont="1" applyBorder="1"/>
    <xf numFmtId="0" fontId="2" fillId="0" borderId="0" xfId="0" applyFont="1"/>
    <xf numFmtId="0" fontId="16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5" fillId="0" borderId="0" xfId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26%2Fscience.aal3321" TargetMode="External"/><Relationship Id="rId2" Type="http://schemas.openxmlformats.org/officeDocument/2006/relationships/hyperlink" Target="http://dx.doi.org/10.1126%2Fscience.1260419" TargetMode="External"/><Relationship Id="rId1" Type="http://schemas.openxmlformats.org/officeDocument/2006/relationships/hyperlink" Target="https://www.nhlbiwgs.org/" TargetMode="External"/><Relationship Id="rId5" Type="http://schemas.openxmlformats.org/officeDocument/2006/relationships/hyperlink" Target="https://ccdg.rutgers.edu/" TargetMode="External"/><Relationship Id="rId4" Type="http://schemas.openxmlformats.org/officeDocument/2006/relationships/hyperlink" Target="http://dx.doi.org/10.1126%2Fscience.aan2507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topLeftCell="A28"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9">
        <v>0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15401</v>
      </c>
      <c r="K2" s="29">
        <v>247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247</v>
      </c>
      <c r="T2" s="29">
        <v>0</v>
      </c>
      <c r="U2" s="29">
        <v>0</v>
      </c>
      <c r="V2" s="29">
        <v>0</v>
      </c>
      <c r="Z2" s="1" t="s">
        <v>0</v>
      </c>
    </row>
    <row r="3" spans="1:26" hidden="1" x14ac:dyDescent="0.2">
      <c r="A3" s="2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Z3" s="2" t="s">
        <v>1</v>
      </c>
    </row>
    <row r="4" spans="1:26" x14ac:dyDescent="0.2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Z4" s="1" t="s">
        <v>2</v>
      </c>
    </row>
    <row r="5" spans="1:26" hidden="1" x14ac:dyDescent="0.2">
      <c r="A5" s="1" t="s">
        <v>2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5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Z5" s="2" t="s">
        <v>3</v>
      </c>
    </row>
    <row r="6" spans="1:26" x14ac:dyDescent="0.2">
      <c r="A6" s="2" t="s">
        <v>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Z6" s="1" t="s">
        <v>4</v>
      </c>
    </row>
    <row r="7" spans="1:26" hidden="1" x14ac:dyDescent="0.2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Z7" s="2" t="s">
        <v>5</v>
      </c>
    </row>
    <row r="8" spans="1:26" x14ac:dyDescent="0.2">
      <c r="A8" s="1" t="s">
        <v>4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943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Z8" s="1" t="s">
        <v>6</v>
      </c>
    </row>
    <row r="9" spans="1:26" hidden="1" x14ac:dyDescent="0.2">
      <c r="A9" s="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Z9" s="2" t="s">
        <v>7</v>
      </c>
    </row>
    <row r="10" spans="1:26" x14ac:dyDescent="0.2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Z10" s="1" t="s">
        <v>8</v>
      </c>
    </row>
    <row r="11" spans="1:26" hidden="1" x14ac:dyDescent="0.2">
      <c r="A11" s="1" t="s">
        <v>6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1487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Z11" s="2" t="s">
        <v>9</v>
      </c>
    </row>
    <row r="12" spans="1:26" x14ac:dyDescent="0.2">
      <c r="A12" s="2" t="s">
        <v>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Z12" s="1" t="s">
        <v>10</v>
      </c>
    </row>
    <row r="13" spans="1:26" hidden="1" x14ac:dyDescent="0.2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Z13" s="2" t="s">
        <v>11</v>
      </c>
    </row>
    <row r="14" spans="1:26" x14ac:dyDescent="0.2">
      <c r="A14" s="1" t="s">
        <v>8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384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Z14" s="1" t="s">
        <v>12</v>
      </c>
    </row>
    <row r="15" spans="1:26" hidden="1" x14ac:dyDescent="0.2">
      <c r="A15" s="2" t="s">
        <v>9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Z15" s="2" t="s">
        <v>13</v>
      </c>
    </row>
    <row r="16" spans="1:26" x14ac:dyDescent="0.2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Z16" s="1" t="s">
        <v>14</v>
      </c>
    </row>
    <row r="17" spans="1:26" hidden="1" x14ac:dyDescent="0.2">
      <c r="A17" s="1" t="s">
        <v>10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4077</v>
      </c>
      <c r="K17" s="29">
        <v>3381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Z17" s="2" t="s">
        <v>15</v>
      </c>
    </row>
    <row r="18" spans="1:26" x14ac:dyDescent="0.2">
      <c r="A18" s="2" t="s">
        <v>11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Z18" s="1" t="s">
        <v>16</v>
      </c>
    </row>
    <row r="19" spans="1:26" hidden="1" x14ac:dyDescent="0.2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Z19" s="2" t="s">
        <v>17</v>
      </c>
    </row>
    <row r="20" spans="1:26" x14ac:dyDescent="0.2">
      <c r="A20" s="1" t="s">
        <v>12</v>
      </c>
      <c r="B20" s="29">
        <v>0</v>
      </c>
      <c r="C20" s="29">
        <v>0</v>
      </c>
      <c r="D20" s="29">
        <v>9</v>
      </c>
      <c r="E20" s="29">
        <v>0</v>
      </c>
      <c r="F20" s="29">
        <v>0</v>
      </c>
      <c r="G20" s="29">
        <v>9</v>
      </c>
      <c r="H20" s="29">
        <v>0</v>
      </c>
      <c r="I20" s="29">
        <v>7</v>
      </c>
      <c r="J20" s="29">
        <v>0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28</v>
      </c>
      <c r="S20" s="29">
        <v>32</v>
      </c>
      <c r="T20" s="29">
        <v>87</v>
      </c>
      <c r="U20" s="29">
        <v>0</v>
      </c>
      <c r="V20" s="29">
        <v>0</v>
      </c>
      <c r="Z20" s="1" t="s">
        <v>18</v>
      </c>
    </row>
    <row r="21" spans="1:26" hidden="1" x14ac:dyDescent="0.2">
      <c r="A21" s="2" t="s">
        <v>13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Z21" s="2" t="s">
        <v>19</v>
      </c>
    </row>
    <row r="22" spans="1:26" x14ac:dyDescent="0.2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Z22" s="1" t="s">
        <v>20</v>
      </c>
    </row>
    <row r="23" spans="1:26" hidden="1" x14ac:dyDescent="0.2">
      <c r="A23" s="1" t="s">
        <v>14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1132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Z23" s="2" t="s">
        <v>21</v>
      </c>
    </row>
    <row r="24" spans="1:26" x14ac:dyDescent="0.2">
      <c r="A24" s="2" t="s">
        <v>15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Z24" s="1" t="s">
        <v>22</v>
      </c>
    </row>
    <row r="25" spans="1:26" hidden="1" x14ac:dyDescent="0.2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Z25" s="2" t="s">
        <v>23</v>
      </c>
    </row>
    <row r="26" spans="1:26" x14ac:dyDescent="0.2">
      <c r="A26" s="1" t="s">
        <v>16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3007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Z26" s="1" t="s">
        <v>24</v>
      </c>
    </row>
    <row r="27" spans="1:26" hidden="1" x14ac:dyDescent="0.2">
      <c r="A27" s="2" t="s">
        <v>17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Z27" s="2" t="s">
        <v>25</v>
      </c>
    </row>
    <row r="28" spans="1:26" x14ac:dyDescent="0.2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Z28" s="1" t="s">
        <v>26</v>
      </c>
    </row>
    <row r="29" spans="1:26" hidden="1" x14ac:dyDescent="0.2">
      <c r="A29" s="1" t="s">
        <v>18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2801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Z29" s="2" t="s">
        <v>27</v>
      </c>
    </row>
    <row r="30" spans="1:26" x14ac:dyDescent="0.2">
      <c r="A30" s="2" t="s">
        <v>19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Z30" s="1" t="s">
        <v>28</v>
      </c>
    </row>
    <row r="31" spans="1:26" hidden="1" x14ac:dyDescent="0.2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Z31" s="2" t="s">
        <v>29</v>
      </c>
    </row>
    <row r="32" spans="1:26" x14ac:dyDescent="0.2">
      <c r="A32" s="1" t="s">
        <v>20</v>
      </c>
      <c r="B32" s="29">
        <v>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3</v>
      </c>
      <c r="T32" s="29">
        <v>0</v>
      </c>
      <c r="U32" s="29">
        <v>0</v>
      </c>
      <c r="V32" s="29">
        <v>0</v>
      </c>
      <c r="Z32" s="1" t="s">
        <v>30</v>
      </c>
    </row>
    <row r="33" spans="1:26" hidden="1" x14ac:dyDescent="0.2">
      <c r="A33" s="2" t="s">
        <v>21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Z33" s="2" t="s">
        <v>31</v>
      </c>
    </row>
    <row r="34" spans="1:26" x14ac:dyDescent="0.2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Z34" s="1" t="s">
        <v>32</v>
      </c>
    </row>
    <row r="35" spans="1:26" hidden="1" x14ac:dyDescent="0.2">
      <c r="A35" s="1" t="s">
        <v>22</v>
      </c>
      <c r="B35" s="29">
        <v>0</v>
      </c>
      <c r="C35" s="29">
        <v>48972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Z35" s="2" t="s">
        <v>33</v>
      </c>
    </row>
    <row r="36" spans="1:26" x14ac:dyDescent="0.2">
      <c r="A36" s="2" t="s">
        <v>23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Z36" s="1" t="s">
        <v>34</v>
      </c>
    </row>
    <row r="37" spans="1:26" hidden="1" x14ac:dyDescent="0.2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Z37" s="2" t="s">
        <v>35</v>
      </c>
    </row>
    <row r="38" spans="1:26" x14ac:dyDescent="0.2">
      <c r="A38" s="1" t="s">
        <v>24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4</v>
      </c>
      <c r="T38" s="29">
        <v>4</v>
      </c>
      <c r="U38" s="29">
        <v>0</v>
      </c>
      <c r="V38" s="29">
        <v>0</v>
      </c>
      <c r="Z38" s="1" t="s">
        <v>36</v>
      </c>
    </row>
    <row r="39" spans="1:26" hidden="1" x14ac:dyDescent="0.2">
      <c r="A39" s="2" t="s">
        <v>25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Z39" s="2" t="s">
        <v>37</v>
      </c>
    </row>
    <row r="40" spans="1:26" x14ac:dyDescent="0.2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Z40" s="1" t="s">
        <v>38</v>
      </c>
    </row>
    <row r="41" spans="1:26" hidden="1" x14ac:dyDescent="0.2">
      <c r="A41" s="1" t="s">
        <v>26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2246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Z41" s="2" t="s">
        <v>39</v>
      </c>
    </row>
    <row r="42" spans="1:26" x14ac:dyDescent="0.2">
      <c r="A42" s="2" t="s">
        <v>27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Z42" s="1" t="s">
        <v>40</v>
      </c>
    </row>
    <row r="43" spans="1:26" hidden="1" x14ac:dyDescent="0.2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Z43" s="2" t="s">
        <v>41</v>
      </c>
    </row>
    <row r="44" spans="1:26" x14ac:dyDescent="0.2">
      <c r="A44" s="1" t="s">
        <v>28</v>
      </c>
      <c r="B44" s="29">
        <v>0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5402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4943</v>
      </c>
      <c r="S44" s="29">
        <v>586</v>
      </c>
      <c r="T44" s="29">
        <v>0</v>
      </c>
      <c r="U44" s="29">
        <v>0</v>
      </c>
      <c r="V44" s="29">
        <v>0</v>
      </c>
      <c r="Z44" s="1" t="s">
        <v>42</v>
      </c>
    </row>
    <row r="45" spans="1:26" hidden="1" x14ac:dyDescent="0.2">
      <c r="A45" s="2" t="s">
        <v>29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Z45" s="2" t="s">
        <v>43</v>
      </c>
    </row>
    <row r="46" spans="1:26" x14ac:dyDescent="0.2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Z46" s="1" t="s">
        <v>44</v>
      </c>
    </row>
    <row r="47" spans="1:26" hidden="1" x14ac:dyDescent="0.2">
      <c r="A47" s="1" t="s">
        <v>30</v>
      </c>
      <c r="B47" s="29">
        <v>0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78</v>
      </c>
      <c r="T47" s="29">
        <v>0</v>
      </c>
      <c r="U47" s="29">
        <v>0</v>
      </c>
      <c r="V47" s="29">
        <v>0</v>
      </c>
      <c r="Z47" s="2" t="s">
        <v>45</v>
      </c>
    </row>
    <row r="48" spans="1:26" x14ac:dyDescent="0.2">
      <c r="A48" s="2" t="s">
        <v>31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Z48" s="1" t="s">
        <v>46</v>
      </c>
    </row>
    <row r="49" spans="1:26" hidden="1" x14ac:dyDescent="0.2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Z49" s="2" t="s">
        <v>47</v>
      </c>
    </row>
    <row r="50" spans="1:26" x14ac:dyDescent="0.2">
      <c r="A50" s="1" t="s">
        <v>32</v>
      </c>
      <c r="B50" s="29">
        <v>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337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337</v>
      </c>
      <c r="T50" s="29">
        <v>0</v>
      </c>
      <c r="U50" s="29">
        <v>0</v>
      </c>
      <c r="V50" s="29">
        <v>0</v>
      </c>
      <c r="Z50" s="1" t="s">
        <v>48</v>
      </c>
    </row>
    <row r="51" spans="1:26" hidden="1" x14ac:dyDescent="0.2">
      <c r="A51" s="2" t="s">
        <v>33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Z51" s="2" t="s">
        <v>49</v>
      </c>
    </row>
    <row r="52" spans="1:26" x14ac:dyDescent="0.2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Z52" s="1" t="s">
        <v>50</v>
      </c>
    </row>
    <row r="53" spans="1:26" hidden="1" x14ac:dyDescent="0.2">
      <c r="A53" s="1" t="s">
        <v>34</v>
      </c>
      <c r="B53" s="29">
        <v>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2073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Z53" s="2" t="s">
        <v>51</v>
      </c>
    </row>
    <row r="54" spans="1:26" x14ac:dyDescent="0.2">
      <c r="A54" s="2" t="s">
        <v>35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Z54" s="1" t="s">
        <v>52</v>
      </c>
    </row>
    <row r="55" spans="1:26" hidden="1" x14ac:dyDescent="0.2">
      <c r="A55" s="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Z55" s="2" t="s">
        <v>53</v>
      </c>
    </row>
    <row r="56" spans="1:26" x14ac:dyDescent="0.2">
      <c r="A56" s="1" t="s">
        <v>36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6042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Z56" s="1" t="s">
        <v>54</v>
      </c>
    </row>
    <row r="57" spans="1:26" hidden="1" x14ac:dyDescent="0.2">
      <c r="A57" s="2" t="s">
        <v>37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Z57" s="2" t="s">
        <v>55</v>
      </c>
    </row>
    <row r="58" spans="1:26" x14ac:dyDescent="0.2">
      <c r="A58" s="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Z58" s="1" t="s">
        <v>56</v>
      </c>
    </row>
    <row r="59" spans="1:26" hidden="1" x14ac:dyDescent="0.2">
      <c r="A59" s="1" t="s">
        <v>38</v>
      </c>
      <c r="B59" s="29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1964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2450</v>
      </c>
      <c r="T59" s="29">
        <v>0</v>
      </c>
      <c r="U59" s="29">
        <v>0</v>
      </c>
      <c r="V59" s="29">
        <v>0</v>
      </c>
      <c r="Z59" s="2" t="s">
        <v>57</v>
      </c>
    </row>
    <row r="60" spans="1:26" x14ac:dyDescent="0.2">
      <c r="A60" s="2" t="s">
        <v>39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Z60" s="1" t="s">
        <v>58</v>
      </c>
    </row>
    <row r="61" spans="1:26" hidden="1" x14ac:dyDescent="0.2">
      <c r="A61" s="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Z61" s="2" t="s">
        <v>59</v>
      </c>
    </row>
    <row r="62" spans="1:26" x14ac:dyDescent="0.2">
      <c r="A62" s="1" t="s">
        <v>40</v>
      </c>
      <c r="B62" s="29">
        <v>0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896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Z62" s="1" t="s">
        <v>60</v>
      </c>
    </row>
    <row r="63" spans="1:26" hidden="1" x14ac:dyDescent="0.2">
      <c r="A63" s="2" t="s">
        <v>41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Z63" s="2" t="s">
        <v>61</v>
      </c>
    </row>
    <row r="64" spans="1:26" x14ac:dyDescent="0.2">
      <c r="A64" s="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Z64" s="1" t="s">
        <v>62</v>
      </c>
    </row>
    <row r="65" spans="1:26" hidden="1" x14ac:dyDescent="0.2">
      <c r="A65" s="1" t="s">
        <v>42</v>
      </c>
      <c r="B65" s="29">
        <v>0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1068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Z65" s="2" t="s">
        <v>63</v>
      </c>
    </row>
    <row r="66" spans="1:26" x14ac:dyDescent="0.2">
      <c r="A66" s="2" t="s">
        <v>43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Z66" s="1" t="s">
        <v>64</v>
      </c>
    </row>
    <row r="67" spans="1:26" hidden="1" x14ac:dyDescent="0.2">
      <c r="A67" s="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Z67" s="2" t="s">
        <v>65</v>
      </c>
    </row>
    <row r="68" spans="1:26" x14ac:dyDescent="0.2">
      <c r="A68" s="1" t="s">
        <v>44</v>
      </c>
      <c r="B68" s="29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12</v>
      </c>
      <c r="T68" s="29">
        <v>0</v>
      </c>
      <c r="U68" s="29">
        <v>0</v>
      </c>
      <c r="V68" s="29">
        <v>0</v>
      </c>
      <c r="Z68" s="1" t="s">
        <v>66</v>
      </c>
    </row>
    <row r="69" spans="1:26" hidden="1" x14ac:dyDescent="0.2">
      <c r="A69" s="2" t="s">
        <v>45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Z69" s="2" t="s">
        <v>67</v>
      </c>
    </row>
    <row r="70" spans="1:26" x14ac:dyDescent="0.2">
      <c r="A70" s="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Z70" s="1" t="s">
        <v>68</v>
      </c>
    </row>
    <row r="71" spans="1:26" hidden="1" x14ac:dyDescent="0.2">
      <c r="A71" s="1" t="s">
        <v>46</v>
      </c>
      <c r="B71" s="29">
        <v>0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1206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221</v>
      </c>
      <c r="T71" s="29">
        <v>0</v>
      </c>
      <c r="U71" s="29">
        <v>0</v>
      </c>
      <c r="V71" s="29">
        <v>0</v>
      </c>
      <c r="Z71" s="2" t="s">
        <v>69</v>
      </c>
    </row>
    <row r="72" spans="1:26" x14ac:dyDescent="0.2">
      <c r="A72" s="2" t="s">
        <v>47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Z72" s="1" t="s">
        <v>70</v>
      </c>
    </row>
    <row r="73" spans="1:26" hidden="1" x14ac:dyDescent="0.2">
      <c r="A73" s="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Z73" s="2" t="s">
        <v>71</v>
      </c>
    </row>
    <row r="74" spans="1:26" x14ac:dyDescent="0.2">
      <c r="A74" s="1" t="s">
        <v>48</v>
      </c>
      <c r="B74" s="29">
        <v>0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9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Z74" s="1" t="s">
        <v>72</v>
      </c>
    </row>
    <row r="75" spans="1:26" hidden="1" x14ac:dyDescent="0.2">
      <c r="A75" s="2" t="s">
        <v>49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Z75" s="2" t="s">
        <v>73</v>
      </c>
    </row>
    <row r="76" spans="1:26" x14ac:dyDescent="0.2">
      <c r="A76" s="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Z76" s="1" t="s">
        <v>74</v>
      </c>
    </row>
    <row r="77" spans="1:26" hidden="1" x14ac:dyDescent="0.2">
      <c r="A77" s="1" t="s">
        <v>50</v>
      </c>
      <c r="B77" s="29">
        <v>0</v>
      </c>
      <c r="C77" s="29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1</v>
      </c>
      <c r="U77" s="29">
        <v>0</v>
      </c>
      <c r="V77" s="29">
        <v>0</v>
      </c>
      <c r="Z77" s="2" t="s">
        <v>75</v>
      </c>
    </row>
    <row r="78" spans="1:26" x14ac:dyDescent="0.2">
      <c r="A78" s="2" t="s">
        <v>51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Z78" s="1" t="s">
        <v>76</v>
      </c>
    </row>
    <row r="79" spans="1:26" hidden="1" x14ac:dyDescent="0.2">
      <c r="A79" s="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Z79" s="2" t="s">
        <v>77</v>
      </c>
    </row>
    <row r="80" spans="1:26" x14ac:dyDescent="0.2">
      <c r="A80" s="1" t="s">
        <v>52</v>
      </c>
      <c r="B80" s="29">
        <v>0</v>
      </c>
      <c r="C80" s="29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1491</v>
      </c>
      <c r="K80" s="29">
        <v>0</v>
      </c>
      <c r="L80" s="29">
        <v>0</v>
      </c>
      <c r="M80" s="29">
        <v>1417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Z80" s="1" t="s">
        <v>78</v>
      </c>
    </row>
    <row r="81" spans="1:26" hidden="1" x14ac:dyDescent="0.2">
      <c r="A81" s="2" t="s">
        <v>53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Z81" s="2" t="s">
        <v>79</v>
      </c>
    </row>
    <row r="82" spans="1:26" x14ac:dyDescent="0.2">
      <c r="A82" s="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Z82" s="1" t="s">
        <v>80</v>
      </c>
    </row>
    <row r="83" spans="1:26" hidden="1" x14ac:dyDescent="0.2">
      <c r="A83" s="1" t="s">
        <v>54</v>
      </c>
      <c r="B83" s="29">
        <v>0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13</v>
      </c>
      <c r="T83" s="29">
        <v>0</v>
      </c>
      <c r="U83" s="29">
        <v>0</v>
      </c>
      <c r="V83" s="29">
        <v>0</v>
      </c>
      <c r="Z83" s="2" t="s">
        <v>81</v>
      </c>
    </row>
    <row r="84" spans="1:26" x14ac:dyDescent="0.2">
      <c r="A84" s="2" t="s">
        <v>55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Z84" s="1" t="s">
        <v>82</v>
      </c>
    </row>
    <row r="85" spans="1:26" hidden="1" x14ac:dyDescent="0.2">
      <c r="A85" s="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Z85" s="2" t="s">
        <v>83</v>
      </c>
    </row>
    <row r="86" spans="1:26" x14ac:dyDescent="0.2">
      <c r="A86" s="1" t="s">
        <v>56</v>
      </c>
      <c r="B86" s="29">
        <v>0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191</v>
      </c>
      <c r="T86" s="29">
        <v>0</v>
      </c>
      <c r="U86" s="29">
        <v>0</v>
      </c>
      <c r="V86" s="29">
        <v>0</v>
      </c>
      <c r="Z86" s="1" t="s">
        <v>84</v>
      </c>
    </row>
    <row r="87" spans="1:26" hidden="1" x14ac:dyDescent="0.2">
      <c r="A87" s="2" t="s">
        <v>57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Z87" s="2" t="s">
        <v>85</v>
      </c>
    </row>
    <row r="88" spans="1:26" x14ac:dyDescent="0.2">
      <c r="A88" s="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Z88" s="1" t="s">
        <v>86</v>
      </c>
    </row>
    <row r="89" spans="1:26" hidden="1" x14ac:dyDescent="0.2">
      <c r="A89" s="1" t="s">
        <v>58</v>
      </c>
      <c r="B89" s="29">
        <v>0</v>
      </c>
      <c r="C89" s="29">
        <v>0</v>
      </c>
      <c r="D89" s="29">
        <v>0</v>
      </c>
      <c r="E89" s="29">
        <v>0</v>
      </c>
      <c r="F89" s="29">
        <v>0</v>
      </c>
      <c r="G89" s="29">
        <v>116</v>
      </c>
      <c r="H89" s="29">
        <v>0</v>
      </c>
      <c r="I89" s="29">
        <v>74</v>
      </c>
      <c r="J89" s="29">
        <v>128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160</v>
      </c>
      <c r="R89" s="29">
        <v>0</v>
      </c>
      <c r="S89" s="29">
        <v>167</v>
      </c>
      <c r="T89" s="29">
        <v>4</v>
      </c>
      <c r="U89" s="29">
        <v>0</v>
      </c>
      <c r="V89" s="29">
        <v>0</v>
      </c>
      <c r="Z89" s="2" t="s">
        <v>87</v>
      </c>
    </row>
    <row r="90" spans="1:26" x14ac:dyDescent="0.2">
      <c r="A90" s="2" t="s">
        <v>59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Z90" s="1" t="s">
        <v>88</v>
      </c>
    </row>
    <row r="91" spans="1:26" hidden="1" x14ac:dyDescent="0.2">
      <c r="A91" s="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Z91" s="2" t="s">
        <v>89</v>
      </c>
    </row>
    <row r="92" spans="1:26" x14ac:dyDescent="0.2">
      <c r="A92" s="1" t="s">
        <v>60</v>
      </c>
      <c r="B92" s="29">
        <v>0</v>
      </c>
      <c r="C92" s="29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91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91</v>
      </c>
      <c r="T92" s="29">
        <v>0</v>
      </c>
      <c r="U92" s="29">
        <v>0</v>
      </c>
      <c r="V92" s="29">
        <v>0</v>
      </c>
      <c r="Z92" s="1" t="s">
        <v>90</v>
      </c>
    </row>
    <row r="93" spans="1:26" hidden="1" x14ac:dyDescent="0.2">
      <c r="A93" s="2" t="s">
        <v>61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Z93" s="2" t="s">
        <v>91</v>
      </c>
    </row>
    <row r="94" spans="1:26" x14ac:dyDescent="0.2">
      <c r="A94" s="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Z94" s="1" t="s">
        <v>92</v>
      </c>
    </row>
    <row r="95" spans="1:26" hidden="1" x14ac:dyDescent="0.2">
      <c r="A95" s="1" t="s">
        <v>62</v>
      </c>
      <c r="B95" s="29">
        <v>0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27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22</v>
      </c>
      <c r="T95" s="29">
        <v>9</v>
      </c>
      <c r="U95" s="29">
        <v>0</v>
      </c>
      <c r="V95" s="29">
        <v>0</v>
      </c>
      <c r="Z95" s="2" t="s">
        <v>93</v>
      </c>
    </row>
    <row r="96" spans="1:26" x14ac:dyDescent="0.2">
      <c r="A96" s="2" t="s">
        <v>63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Z96" s="1" t="s">
        <v>94</v>
      </c>
    </row>
    <row r="97" spans="1:26" hidden="1" x14ac:dyDescent="0.2">
      <c r="A97" s="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Z97" s="2" t="s">
        <v>95</v>
      </c>
    </row>
    <row r="98" spans="1:26" x14ac:dyDescent="0.2">
      <c r="A98" s="1" t="s">
        <v>64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50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50</v>
      </c>
      <c r="T98" s="29">
        <v>0</v>
      </c>
      <c r="U98" s="29">
        <v>0</v>
      </c>
      <c r="V98" s="29">
        <v>0</v>
      </c>
      <c r="Z98" s="1" t="s">
        <v>96</v>
      </c>
    </row>
    <row r="99" spans="1:26" hidden="1" x14ac:dyDescent="0.2">
      <c r="A99" s="2" t="s">
        <v>65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Z99" s="2" t="s">
        <v>97</v>
      </c>
    </row>
    <row r="100" spans="1:26" x14ac:dyDescent="0.2">
      <c r="A100" s="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Z100" s="1" t="s">
        <v>98</v>
      </c>
    </row>
    <row r="101" spans="1:26" hidden="1" x14ac:dyDescent="0.2">
      <c r="A101" s="1" t="s">
        <v>66</v>
      </c>
      <c r="B101" s="29">
        <v>0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10</v>
      </c>
      <c r="T101" s="29">
        <v>0</v>
      </c>
      <c r="U101" s="29">
        <v>0</v>
      </c>
      <c r="V101" s="29">
        <v>0</v>
      </c>
      <c r="Z101" s="2" t="s">
        <v>99</v>
      </c>
    </row>
    <row r="102" spans="1:26" x14ac:dyDescent="0.2">
      <c r="A102" s="2" t="s">
        <v>67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Z102" s="1" t="s">
        <v>100</v>
      </c>
    </row>
    <row r="103" spans="1:26" hidden="1" x14ac:dyDescent="0.2">
      <c r="A103" s="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Z103" s="2" t="s">
        <v>101</v>
      </c>
    </row>
    <row r="104" spans="1:26" x14ac:dyDescent="0.2">
      <c r="A104" s="1" t="s">
        <v>68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1</v>
      </c>
      <c r="T104" s="29">
        <v>0</v>
      </c>
      <c r="U104" s="29">
        <v>0</v>
      </c>
      <c r="V104" s="29">
        <v>0</v>
      </c>
      <c r="Z104" s="1" t="s">
        <v>102</v>
      </c>
    </row>
    <row r="105" spans="1:26" hidden="1" x14ac:dyDescent="0.2">
      <c r="A105" s="2" t="s">
        <v>69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Z105" s="2" t="s">
        <v>103</v>
      </c>
    </row>
    <row r="106" spans="1:26" x14ac:dyDescent="0.2">
      <c r="A106" s="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Z106" s="1" t="s">
        <v>104</v>
      </c>
    </row>
    <row r="107" spans="1:26" hidden="1" x14ac:dyDescent="0.2">
      <c r="A107" s="1" t="s">
        <v>70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3</v>
      </c>
      <c r="T107" s="29">
        <v>0</v>
      </c>
      <c r="U107" s="29">
        <v>0</v>
      </c>
      <c r="V107" s="29">
        <v>0</v>
      </c>
      <c r="Z107" s="2" t="s">
        <v>105</v>
      </c>
    </row>
    <row r="108" spans="1:26" x14ac:dyDescent="0.2">
      <c r="A108" s="2" t="s">
        <v>71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Z108" s="1" t="s">
        <v>106</v>
      </c>
    </row>
    <row r="109" spans="1:26" hidden="1" x14ac:dyDescent="0.2">
      <c r="A109" s="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Z109" s="2" t="s">
        <v>107</v>
      </c>
    </row>
    <row r="110" spans="1:26" x14ac:dyDescent="0.2">
      <c r="A110" s="1" t="s">
        <v>72</v>
      </c>
      <c r="B110" s="29">
        <v>0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157</v>
      </c>
      <c r="J110" s="29">
        <v>597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 s="29">
        <v>0</v>
      </c>
      <c r="Z110" s="1" t="s">
        <v>108</v>
      </c>
    </row>
    <row r="111" spans="1:26" hidden="1" x14ac:dyDescent="0.2">
      <c r="A111" s="2" t="s">
        <v>73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Z111" s="2" t="s">
        <v>109</v>
      </c>
    </row>
    <row r="112" spans="1:26" x14ac:dyDescent="0.2">
      <c r="A112" s="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Z112" s="1" t="s">
        <v>110</v>
      </c>
    </row>
    <row r="113" spans="1:26" hidden="1" x14ac:dyDescent="0.2">
      <c r="A113" s="1" t="s">
        <v>74</v>
      </c>
      <c r="B113" s="29">
        <v>0</v>
      </c>
      <c r="C113" s="29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30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30</v>
      </c>
      <c r="T113" s="29">
        <v>8</v>
      </c>
      <c r="U113" s="29">
        <v>0</v>
      </c>
      <c r="V113" s="29">
        <v>0</v>
      </c>
      <c r="Z113" s="2" t="s">
        <v>111</v>
      </c>
    </row>
    <row r="114" spans="1:26" x14ac:dyDescent="0.2">
      <c r="A114" s="2" t="s">
        <v>75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Z114" s="1" t="s">
        <v>112</v>
      </c>
    </row>
    <row r="115" spans="1:26" hidden="1" x14ac:dyDescent="0.2">
      <c r="A115" s="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Z115" s="2" t="s">
        <v>113</v>
      </c>
    </row>
    <row r="116" spans="1:26" x14ac:dyDescent="0.2">
      <c r="A116" s="1" t="s">
        <v>76</v>
      </c>
      <c r="B116" s="29">
        <v>0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6</v>
      </c>
      <c r="U116" s="29">
        <v>0</v>
      </c>
      <c r="V116" s="29">
        <v>0</v>
      </c>
      <c r="Z116" s="1" t="s">
        <v>114</v>
      </c>
    </row>
    <row r="117" spans="1:26" hidden="1" x14ac:dyDescent="0.2">
      <c r="A117" s="2" t="s">
        <v>77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Z117" s="2" t="s">
        <v>115</v>
      </c>
    </row>
    <row r="118" spans="1:26" x14ac:dyDescent="0.2">
      <c r="A118" s="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Z118" s="1" t="s">
        <v>116</v>
      </c>
    </row>
    <row r="119" spans="1:26" hidden="1" x14ac:dyDescent="0.2">
      <c r="A119" s="1" t="s">
        <v>78</v>
      </c>
      <c r="B119" s="29">
        <v>0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89</v>
      </c>
      <c r="T119" s="29">
        <v>0</v>
      </c>
      <c r="U119" s="29">
        <v>0</v>
      </c>
      <c r="V119" s="29">
        <v>0</v>
      </c>
      <c r="Z119" s="2" t="s">
        <v>117</v>
      </c>
    </row>
    <row r="120" spans="1:26" x14ac:dyDescent="0.2">
      <c r="A120" s="2" t="s">
        <v>79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Z120" s="1" t="s">
        <v>118</v>
      </c>
    </row>
    <row r="121" spans="1:26" hidden="1" x14ac:dyDescent="0.2">
      <c r="A121" s="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Z121" s="2" t="s">
        <v>119</v>
      </c>
    </row>
    <row r="122" spans="1:26" x14ac:dyDescent="0.2">
      <c r="A122" s="1" t="s">
        <v>80</v>
      </c>
      <c r="B122" s="29">
        <v>0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19</v>
      </c>
      <c r="T122" s="29">
        <v>0</v>
      </c>
      <c r="U122" s="29">
        <v>0</v>
      </c>
      <c r="V122" s="29">
        <v>0</v>
      </c>
      <c r="Z122" s="1" t="s">
        <v>120</v>
      </c>
    </row>
    <row r="123" spans="1:26" hidden="1" x14ac:dyDescent="0.2">
      <c r="A123" s="2" t="s">
        <v>81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Z123" s="2" t="s">
        <v>121</v>
      </c>
    </row>
    <row r="124" spans="1:26" x14ac:dyDescent="0.2">
      <c r="A124" s="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Z124" s="1" t="s">
        <v>122</v>
      </c>
    </row>
    <row r="125" spans="1:26" hidden="1" x14ac:dyDescent="0.2">
      <c r="A125" s="1" t="s">
        <v>82</v>
      </c>
      <c r="B125" s="29">
        <v>0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29">
        <v>59</v>
      </c>
      <c r="S125" s="29">
        <v>24</v>
      </c>
      <c r="T125" s="29">
        <v>0</v>
      </c>
      <c r="U125" s="29">
        <v>0</v>
      </c>
      <c r="V125" s="29">
        <v>0</v>
      </c>
      <c r="Z125" s="2" t="s">
        <v>123</v>
      </c>
    </row>
    <row r="126" spans="1:26" x14ac:dyDescent="0.2">
      <c r="A126" s="2" t="s">
        <v>83</v>
      </c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Z126" s="1" t="s">
        <v>124</v>
      </c>
    </row>
    <row r="127" spans="1:26" hidden="1" x14ac:dyDescent="0.2">
      <c r="A127" s="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Z127" s="2" t="s">
        <v>125</v>
      </c>
    </row>
    <row r="128" spans="1:26" x14ac:dyDescent="0.2">
      <c r="A128" s="1" t="s">
        <v>84</v>
      </c>
      <c r="B128" s="29">
        <v>0</v>
      </c>
      <c r="C128" s="29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24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24</v>
      </c>
      <c r="T128" s="29">
        <v>0</v>
      </c>
      <c r="U128" s="29">
        <v>0</v>
      </c>
      <c r="V128" s="29">
        <v>0</v>
      </c>
      <c r="Z128" s="1" t="s">
        <v>126</v>
      </c>
    </row>
    <row r="129" spans="1:26" hidden="1" x14ac:dyDescent="0.2">
      <c r="A129" s="2" t="s">
        <v>85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Z129" s="2" t="s">
        <v>127</v>
      </c>
    </row>
    <row r="130" spans="1:26" x14ac:dyDescent="0.2">
      <c r="A130" s="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Z130" s="1" t="s">
        <v>128</v>
      </c>
    </row>
    <row r="131" spans="1:26" hidden="1" x14ac:dyDescent="0.2">
      <c r="A131" s="1" t="s">
        <v>86</v>
      </c>
      <c r="B131" s="29">
        <v>0</v>
      </c>
      <c r="C131" s="29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13</v>
      </c>
      <c r="S131" s="29">
        <v>0</v>
      </c>
      <c r="T131" s="29">
        <v>0</v>
      </c>
      <c r="U131" s="29">
        <v>0</v>
      </c>
      <c r="V131" s="29">
        <v>0</v>
      </c>
      <c r="Z131" s="2" t="s">
        <v>129</v>
      </c>
    </row>
    <row r="132" spans="1:26" x14ac:dyDescent="0.2">
      <c r="A132" s="2" t="s">
        <v>87</v>
      </c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Z132" s="1" t="s">
        <v>130</v>
      </c>
    </row>
    <row r="133" spans="1:26" hidden="1" x14ac:dyDescent="0.2">
      <c r="A133" s="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Z133" s="2" t="s">
        <v>131</v>
      </c>
    </row>
    <row r="134" spans="1:26" x14ac:dyDescent="0.2">
      <c r="A134" s="1" t="s">
        <v>88</v>
      </c>
      <c r="B134" s="29">
        <v>0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4</v>
      </c>
      <c r="T134" s="29">
        <v>0</v>
      </c>
      <c r="U134" s="29">
        <v>0</v>
      </c>
      <c r="V134" s="29">
        <v>0</v>
      </c>
      <c r="Z134" s="1" t="s">
        <v>132</v>
      </c>
    </row>
    <row r="135" spans="1:26" hidden="1" x14ac:dyDescent="0.2">
      <c r="A135" s="2" t="s">
        <v>89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Z135" s="2" t="s">
        <v>133</v>
      </c>
    </row>
    <row r="136" spans="1:26" x14ac:dyDescent="0.2">
      <c r="A136" s="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Z136" s="1" t="s">
        <v>134</v>
      </c>
    </row>
    <row r="137" spans="1:26" hidden="1" x14ac:dyDescent="0.2">
      <c r="A137" s="1" t="s">
        <v>90</v>
      </c>
      <c r="B137" s="29">
        <v>0</v>
      </c>
      <c r="C137" s="29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8</v>
      </c>
      <c r="T137" s="29">
        <v>0</v>
      </c>
      <c r="U137" s="29">
        <v>0</v>
      </c>
      <c r="V137" s="29">
        <v>0</v>
      </c>
      <c r="Z137" s="2" t="s">
        <v>135</v>
      </c>
    </row>
    <row r="138" spans="1:26" x14ac:dyDescent="0.2">
      <c r="A138" s="2" t="s">
        <v>91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Z138" s="1" t="s">
        <v>136</v>
      </c>
    </row>
    <row r="139" spans="1:26" hidden="1" x14ac:dyDescent="0.2">
      <c r="A139" s="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Z139" s="2" t="s">
        <v>137</v>
      </c>
    </row>
    <row r="140" spans="1:26" x14ac:dyDescent="0.2">
      <c r="A140" s="1" t="s">
        <v>92</v>
      </c>
      <c r="B140" s="29">
        <v>0</v>
      </c>
      <c r="C140" s="29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4</v>
      </c>
      <c r="T140" s="29">
        <v>0</v>
      </c>
      <c r="U140" s="29">
        <v>0</v>
      </c>
      <c r="V140" s="29">
        <v>0</v>
      </c>
      <c r="Z140" s="1" t="s">
        <v>138</v>
      </c>
    </row>
    <row r="141" spans="1:26" hidden="1" x14ac:dyDescent="0.2">
      <c r="A141" s="2" t="s">
        <v>93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Z141" s="2" t="s">
        <v>139</v>
      </c>
    </row>
    <row r="142" spans="1:26" x14ac:dyDescent="0.2">
      <c r="A142" s="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Z142" s="1" t="s">
        <v>140</v>
      </c>
    </row>
    <row r="143" spans="1:26" hidden="1" x14ac:dyDescent="0.2">
      <c r="A143" s="1" t="s">
        <v>94</v>
      </c>
      <c r="B143" s="29">
        <v>0</v>
      </c>
      <c r="C143" s="29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6</v>
      </c>
      <c r="K143" s="29"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6</v>
      </c>
      <c r="T143" s="29">
        <v>0</v>
      </c>
      <c r="U143" s="29">
        <v>0</v>
      </c>
      <c r="V143" s="29">
        <v>0</v>
      </c>
      <c r="Z143" s="2" t="s">
        <v>141</v>
      </c>
    </row>
    <row r="144" spans="1:26" x14ac:dyDescent="0.2">
      <c r="A144" s="2" t="s">
        <v>95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Z144" s="1" t="s">
        <v>142</v>
      </c>
    </row>
    <row r="145" spans="1:26" hidden="1" x14ac:dyDescent="0.2">
      <c r="A145" s="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Z145" s="2" t="s">
        <v>143</v>
      </c>
    </row>
    <row r="146" spans="1:26" x14ac:dyDescent="0.2">
      <c r="A146" s="1" t="s">
        <v>96</v>
      </c>
      <c r="B146" s="29">
        <v>0</v>
      </c>
      <c r="C146" s="29">
        <v>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5960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981</v>
      </c>
      <c r="U146" s="29">
        <v>0</v>
      </c>
      <c r="V146" s="29">
        <v>0</v>
      </c>
      <c r="Z146" s="1" t="s">
        <v>144</v>
      </c>
    </row>
    <row r="147" spans="1:26" hidden="1" x14ac:dyDescent="0.2">
      <c r="A147" s="2" t="s">
        <v>97</v>
      </c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Z147" s="2" t="s">
        <v>145</v>
      </c>
    </row>
    <row r="148" spans="1:26" x14ac:dyDescent="0.2">
      <c r="A148" s="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Z148" s="1" t="s">
        <v>146</v>
      </c>
    </row>
    <row r="149" spans="1:26" hidden="1" x14ac:dyDescent="0.2">
      <c r="A149" s="1" t="s">
        <v>98</v>
      </c>
      <c r="B149" s="29">
        <v>0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105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106</v>
      </c>
      <c r="T149" s="29">
        <v>0</v>
      </c>
      <c r="U149" s="29">
        <v>0</v>
      </c>
      <c r="V149" s="29">
        <v>0</v>
      </c>
      <c r="Z149" s="2" t="s">
        <v>147</v>
      </c>
    </row>
    <row r="150" spans="1:26" x14ac:dyDescent="0.2">
      <c r="A150" s="2" t="s">
        <v>99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Z150" s="1" t="s">
        <v>148</v>
      </c>
    </row>
    <row r="151" spans="1:26" hidden="1" x14ac:dyDescent="0.2">
      <c r="A151" s="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Z151" s="2" t="s">
        <v>149</v>
      </c>
    </row>
    <row r="152" spans="1:26" x14ac:dyDescent="0.2">
      <c r="A152" s="1" t="s">
        <v>100</v>
      </c>
      <c r="B152" s="29">
        <v>0</v>
      </c>
      <c r="C152" s="29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45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45</v>
      </c>
      <c r="T152" s="29">
        <v>0</v>
      </c>
      <c r="U152" s="29">
        <v>0</v>
      </c>
      <c r="V152" s="29">
        <v>0</v>
      </c>
      <c r="Z152" s="1" t="s">
        <v>150</v>
      </c>
    </row>
    <row r="153" spans="1:26" hidden="1" x14ac:dyDescent="0.2">
      <c r="A153" s="2" t="s">
        <v>101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Z153" s="2" t="s">
        <v>151</v>
      </c>
    </row>
    <row r="154" spans="1:26" x14ac:dyDescent="0.2">
      <c r="A154" s="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Z154" s="1" t="s">
        <v>152</v>
      </c>
    </row>
    <row r="155" spans="1:26" hidden="1" x14ac:dyDescent="0.2">
      <c r="A155" s="1" t="s">
        <v>102</v>
      </c>
      <c r="B155" s="29">
        <v>0</v>
      </c>
      <c r="C155" s="29">
        <v>0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13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Z155" s="2" t="s">
        <v>153</v>
      </c>
    </row>
    <row r="156" spans="1:26" x14ac:dyDescent="0.2">
      <c r="A156" s="2" t="s">
        <v>103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Z156" s="1" t="s">
        <v>154</v>
      </c>
    </row>
    <row r="157" spans="1:26" hidden="1" x14ac:dyDescent="0.2">
      <c r="A157" s="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Z157" s="2" t="s">
        <v>155</v>
      </c>
    </row>
    <row r="158" spans="1:26" x14ac:dyDescent="0.2">
      <c r="A158" s="1" t="s">
        <v>104</v>
      </c>
      <c r="B158" s="29">
        <v>0</v>
      </c>
      <c r="C158" s="29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52</v>
      </c>
      <c r="J158" s="29">
        <v>0</v>
      </c>
      <c r="K158" s="29">
        <v>403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365</v>
      </c>
      <c r="T158" s="29">
        <v>84</v>
      </c>
      <c r="U158" s="29">
        <v>0</v>
      </c>
      <c r="V158" s="29">
        <v>0</v>
      </c>
      <c r="Z158" s="1" t="s">
        <v>156</v>
      </c>
    </row>
    <row r="159" spans="1:26" hidden="1" x14ac:dyDescent="0.2">
      <c r="A159" s="2" t="s">
        <v>105</v>
      </c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Z159" s="2" t="s">
        <v>157</v>
      </c>
    </row>
    <row r="160" spans="1:26" x14ac:dyDescent="0.2">
      <c r="A160" s="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Z160" s="1" t="s">
        <v>158</v>
      </c>
    </row>
    <row r="161" spans="1:26" hidden="1" x14ac:dyDescent="0.2">
      <c r="A161" s="1" t="s">
        <v>106</v>
      </c>
      <c r="B161" s="29">
        <v>80</v>
      </c>
      <c r="C161" s="29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0</v>
      </c>
      <c r="Z161" s="2" t="s">
        <v>159</v>
      </c>
    </row>
    <row r="162" spans="1:26" x14ac:dyDescent="0.2">
      <c r="A162" s="2" t="s">
        <v>107</v>
      </c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Z162" s="1" t="s">
        <v>160</v>
      </c>
    </row>
    <row r="163" spans="1:26" hidden="1" x14ac:dyDescent="0.2">
      <c r="A163" s="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Z163" s="2" t="s">
        <v>161</v>
      </c>
    </row>
    <row r="164" spans="1:26" x14ac:dyDescent="0.2">
      <c r="A164" s="1" t="s">
        <v>108</v>
      </c>
      <c r="B164" s="29">
        <v>0</v>
      </c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12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12</v>
      </c>
      <c r="T164" s="29">
        <v>0</v>
      </c>
      <c r="U164" s="29">
        <v>0</v>
      </c>
      <c r="V164" s="29">
        <v>0</v>
      </c>
      <c r="Z164" s="1" t="s">
        <v>162</v>
      </c>
    </row>
    <row r="165" spans="1:26" hidden="1" x14ac:dyDescent="0.2">
      <c r="A165" s="2" t="s">
        <v>109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Z165" s="2" t="s">
        <v>163</v>
      </c>
    </row>
    <row r="166" spans="1:26" x14ac:dyDescent="0.2">
      <c r="A166" s="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Z166" s="1" t="s">
        <v>164</v>
      </c>
    </row>
    <row r="167" spans="1:26" hidden="1" x14ac:dyDescent="0.2">
      <c r="A167" s="1" t="s">
        <v>110</v>
      </c>
      <c r="B167" s="29">
        <v>0</v>
      </c>
      <c r="C167" s="29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34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Z167" s="2" t="s">
        <v>165</v>
      </c>
    </row>
    <row r="168" spans="1:26" x14ac:dyDescent="0.2">
      <c r="A168" s="2" t="s">
        <v>111</v>
      </c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Z168" s="1" t="s">
        <v>166</v>
      </c>
    </row>
    <row r="169" spans="1:26" hidden="1" x14ac:dyDescent="0.2">
      <c r="A169" s="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Z169" s="2" t="s">
        <v>167</v>
      </c>
    </row>
    <row r="170" spans="1:26" x14ac:dyDescent="0.2">
      <c r="A170" s="1" t="s">
        <v>112</v>
      </c>
      <c r="B170" s="29">
        <v>0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3342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Z170" s="1" t="s">
        <v>168</v>
      </c>
    </row>
    <row r="171" spans="1:26" hidden="1" x14ac:dyDescent="0.2">
      <c r="A171" s="2" t="s">
        <v>113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Z171" s="2" t="s">
        <v>169</v>
      </c>
    </row>
    <row r="172" spans="1:26" x14ac:dyDescent="0.2">
      <c r="A172" s="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Z172" s="1" t="s">
        <v>170</v>
      </c>
    </row>
    <row r="173" spans="1:26" hidden="1" x14ac:dyDescent="0.2">
      <c r="A173" s="1" t="s">
        <v>114</v>
      </c>
      <c r="B173" s="29">
        <v>0</v>
      </c>
      <c r="C173" s="29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10</v>
      </c>
      <c r="T173" s="29">
        <v>36</v>
      </c>
      <c r="U173" s="29">
        <v>0</v>
      </c>
      <c r="V173" s="29">
        <v>0</v>
      </c>
      <c r="Z173" s="2" t="s">
        <v>171</v>
      </c>
    </row>
    <row r="174" spans="1:26" x14ac:dyDescent="0.2">
      <c r="A174" s="2" t="s">
        <v>115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Z174" s="1" t="s">
        <v>172</v>
      </c>
    </row>
    <row r="175" spans="1:26" hidden="1" x14ac:dyDescent="0.2">
      <c r="A175" s="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Z175" s="2" t="s">
        <v>173</v>
      </c>
    </row>
    <row r="176" spans="1:26" x14ac:dyDescent="0.2">
      <c r="A176" s="1" t="s">
        <v>116</v>
      </c>
      <c r="B176" s="29">
        <v>0</v>
      </c>
      <c r="C176" s="29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651</v>
      </c>
      <c r="T176" s="29">
        <v>0</v>
      </c>
      <c r="U176" s="29">
        <v>0</v>
      </c>
      <c r="V176" s="29">
        <v>0</v>
      </c>
      <c r="Z176" s="1" t="s">
        <v>174</v>
      </c>
    </row>
    <row r="177" spans="1:26" hidden="1" x14ac:dyDescent="0.2">
      <c r="A177" s="2" t="s">
        <v>117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Z177" s="2" t="s">
        <v>175</v>
      </c>
    </row>
    <row r="178" spans="1:26" x14ac:dyDescent="0.2">
      <c r="A178" s="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Z178" s="1" t="s">
        <v>176</v>
      </c>
    </row>
    <row r="179" spans="1:26" hidden="1" x14ac:dyDescent="0.2">
      <c r="A179" s="1" t="s">
        <v>118</v>
      </c>
      <c r="B179" s="29">
        <v>0</v>
      </c>
      <c r="C179" s="29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1439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1439</v>
      </c>
      <c r="T179" s="29">
        <v>0</v>
      </c>
      <c r="U179" s="29">
        <v>0</v>
      </c>
      <c r="V179" s="29">
        <v>0</v>
      </c>
      <c r="Z179" s="2" t="s">
        <v>177</v>
      </c>
    </row>
    <row r="180" spans="1:26" x14ac:dyDescent="0.2">
      <c r="A180" s="2" t="s">
        <v>119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Z180" s="1" t="s">
        <v>178</v>
      </c>
    </row>
    <row r="181" spans="1:26" hidden="1" x14ac:dyDescent="0.2">
      <c r="A181" s="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Z181" s="2" t="s">
        <v>179</v>
      </c>
    </row>
    <row r="182" spans="1:26" x14ac:dyDescent="0.2">
      <c r="A182" s="1" t="s">
        <v>120</v>
      </c>
      <c r="B182" s="29">
        <v>0</v>
      </c>
      <c r="C182" s="29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860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1422</v>
      </c>
      <c r="T182" s="29">
        <v>0</v>
      </c>
      <c r="U182" s="29">
        <v>0</v>
      </c>
      <c r="V182" s="29">
        <v>0</v>
      </c>
      <c r="Z182" s="1" t="s">
        <v>180</v>
      </c>
    </row>
    <row r="183" spans="1:26" hidden="1" x14ac:dyDescent="0.2">
      <c r="A183" s="2" t="s">
        <v>121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Z183" s="2" t="s">
        <v>181</v>
      </c>
    </row>
    <row r="184" spans="1:26" x14ac:dyDescent="0.2">
      <c r="A184" s="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Z184" s="1" t="s">
        <v>182</v>
      </c>
    </row>
    <row r="185" spans="1:26" hidden="1" x14ac:dyDescent="0.2">
      <c r="A185" s="1" t="s">
        <v>122</v>
      </c>
      <c r="B185" s="29">
        <v>0</v>
      </c>
      <c r="C185" s="29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35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Z185" s="2" t="s">
        <v>183</v>
      </c>
    </row>
    <row r="186" spans="1:26" x14ac:dyDescent="0.2">
      <c r="A186" s="2" t="s">
        <v>123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Z186" s="1" t="s">
        <v>184</v>
      </c>
    </row>
    <row r="187" spans="1:26" hidden="1" x14ac:dyDescent="0.2">
      <c r="A187" s="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Z187" s="2" t="s">
        <v>185</v>
      </c>
    </row>
    <row r="188" spans="1:26" x14ac:dyDescent="0.2">
      <c r="A188" s="1" t="s">
        <v>124</v>
      </c>
      <c r="B188" s="29">
        <v>0</v>
      </c>
      <c r="C188" s="29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410</v>
      </c>
      <c r="R188" s="29">
        <v>0</v>
      </c>
      <c r="S188" s="29">
        <v>410</v>
      </c>
      <c r="T188" s="29">
        <v>0</v>
      </c>
      <c r="U188" s="29">
        <v>0</v>
      </c>
      <c r="V188" s="29">
        <v>0</v>
      </c>
      <c r="Z188" s="1" t="s">
        <v>186</v>
      </c>
    </row>
    <row r="189" spans="1:26" hidden="1" x14ac:dyDescent="0.2">
      <c r="A189" s="2" t="s">
        <v>125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Z189" s="2" t="s">
        <v>187</v>
      </c>
    </row>
    <row r="190" spans="1:26" x14ac:dyDescent="0.2">
      <c r="A190" s="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Z190" s="1" t="s">
        <v>188</v>
      </c>
    </row>
    <row r="191" spans="1:26" hidden="1" x14ac:dyDescent="0.2">
      <c r="A191" s="1" t="s">
        <v>126</v>
      </c>
      <c r="B191" s="29">
        <v>0</v>
      </c>
      <c r="C191" s="29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211</v>
      </c>
      <c r="Z191" s="2" t="s">
        <v>189</v>
      </c>
    </row>
    <row r="192" spans="1:26" x14ac:dyDescent="0.2">
      <c r="A192" s="2" t="s">
        <v>127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Z192" s="1" t="s">
        <v>190</v>
      </c>
    </row>
    <row r="193" spans="1:26" hidden="1" x14ac:dyDescent="0.2">
      <c r="A193" s="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Z193" s="2" t="s">
        <v>191</v>
      </c>
    </row>
    <row r="194" spans="1:26" x14ac:dyDescent="0.2">
      <c r="A194" s="1" t="s">
        <v>128</v>
      </c>
      <c r="B194" s="29">
        <v>0</v>
      </c>
      <c r="C194" s="29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165</v>
      </c>
      <c r="T194" s="29">
        <v>0</v>
      </c>
      <c r="U194" s="29">
        <v>0</v>
      </c>
      <c r="V194" s="29">
        <v>0</v>
      </c>
      <c r="Z194" s="1" t="s">
        <v>192</v>
      </c>
    </row>
    <row r="195" spans="1:26" hidden="1" x14ac:dyDescent="0.2">
      <c r="A195" s="2" t="s">
        <v>129</v>
      </c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Z195" s="2" t="s">
        <v>193</v>
      </c>
    </row>
    <row r="196" spans="1:26" x14ac:dyDescent="0.2">
      <c r="A196" s="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Z196" s="1" t="s">
        <v>194</v>
      </c>
    </row>
    <row r="197" spans="1:26" hidden="1" x14ac:dyDescent="0.2">
      <c r="A197" s="1" t="s">
        <v>130</v>
      </c>
      <c r="B197" s="29">
        <v>0</v>
      </c>
      <c r="C197" s="29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17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20</v>
      </c>
      <c r="S197" s="29">
        <v>0</v>
      </c>
      <c r="T197" s="29">
        <v>0</v>
      </c>
      <c r="U197" s="29">
        <v>0</v>
      </c>
      <c r="V197" s="29">
        <v>0</v>
      </c>
      <c r="Z197" s="2" t="s">
        <v>195</v>
      </c>
    </row>
    <row r="198" spans="1:26" x14ac:dyDescent="0.2">
      <c r="A198" s="2" t="s">
        <v>131</v>
      </c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Z198" s="1" t="s">
        <v>196</v>
      </c>
    </row>
    <row r="199" spans="1:26" hidden="1" x14ac:dyDescent="0.2">
      <c r="A199" s="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Z199" s="2" t="s">
        <v>197</v>
      </c>
    </row>
    <row r="200" spans="1:26" x14ac:dyDescent="0.2">
      <c r="A200" s="1" t="s">
        <v>132</v>
      </c>
      <c r="B200" s="29">
        <v>0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694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0</v>
      </c>
      <c r="Z200" s="1" t="s">
        <v>198</v>
      </c>
    </row>
    <row r="201" spans="1:26" hidden="1" x14ac:dyDescent="0.2">
      <c r="A201" s="2" t="s">
        <v>133</v>
      </c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Z201" s="2" t="s">
        <v>199</v>
      </c>
    </row>
    <row r="202" spans="1:26" x14ac:dyDescent="0.2">
      <c r="A202" s="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Z202" s="1" t="s">
        <v>200</v>
      </c>
    </row>
    <row r="203" spans="1:26" hidden="1" x14ac:dyDescent="0.2">
      <c r="A203" s="1" t="s">
        <v>134</v>
      </c>
      <c r="B203" s="29">
        <v>0</v>
      </c>
      <c r="C203" s="29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1</v>
      </c>
      <c r="K203" s="29">
        <v>1887</v>
      </c>
      <c r="L203" s="29">
        <v>0</v>
      </c>
      <c r="M203" s="29">
        <v>0</v>
      </c>
      <c r="N203" s="29">
        <v>0</v>
      </c>
      <c r="O203" s="29">
        <v>0</v>
      </c>
      <c r="P203" s="29">
        <v>0</v>
      </c>
      <c r="Q203" s="29">
        <v>0</v>
      </c>
      <c r="R203" s="29">
        <v>0</v>
      </c>
      <c r="S203" s="29">
        <v>1896</v>
      </c>
      <c r="T203" s="29">
        <v>0</v>
      </c>
      <c r="U203" s="29">
        <v>0</v>
      </c>
      <c r="V203" s="29">
        <v>0</v>
      </c>
      <c r="Z203" s="2" t="s">
        <v>201</v>
      </c>
    </row>
    <row r="204" spans="1:26" x14ac:dyDescent="0.2">
      <c r="A204" s="2" t="s">
        <v>135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Z204" s="1" t="s">
        <v>202</v>
      </c>
    </row>
    <row r="205" spans="1:26" hidden="1" x14ac:dyDescent="0.2">
      <c r="A205" s="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Z205" s="2" t="s">
        <v>203</v>
      </c>
    </row>
    <row r="206" spans="1:26" x14ac:dyDescent="0.2">
      <c r="A206" s="1" t="s">
        <v>136</v>
      </c>
      <c r="B206" s="29">
        <v>0</v>
      </c>
      <c r="C206" s="29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20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29">
        <v>0</v>
      </c>
      <c r="U206" s="29">
        <v>0</v>
      </c>
      <c r="V206" s="29">
        <v>0</v>
      </c>
      <c r="Z206" s="1" t="s">
        <v>204</v>
      </c>
    </row>
    <row r="207" spans="1:26" hidden="1" x14ac:dyDescent="0.2">
      <c r="A207" s="2" t="s">
        <v>137</v>
      </c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Z207" s="2" t="s">
        <v>205</v>
      </c>
    </row>
    <row r="208" spans="1:26" x14ac:dyDescent="0.2">
      <c r="A208" s="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Z208" s="1" t="s">
        <v>206</v>
      </c>
    </row>
    <row r="209" spans="1:26" hidden="1" x14ac:dyDescent="0.2">
      <c r="A209" s="1" t="s">
        <v>138</v>
      </c>
      <c r="B209" s="29">
        <v>0</v>
      </c>
      <c r="C209" s="29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17</v>
      </c>
      <c r="J209" s="29">
        <v>0</v>
      </c>
      <c r="K209" s="29">
        <v>6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6</v>
      </c>
      <c r="T209" s="29">
        <v>0</v>
      </c>
      <c r="U209" s="29">
        <v>0</v>
      </c>
      <c r="V209" s="29">
        <v>17</v>
      </c>
      <c r="Z209" s="2" t="s">
        <v>207</v>
      </c>
    </row>
    <row r="210" spans="1:26" x14ac:dyDescent="0.2">
      <c r="A210" s="2" t="s">
        <v>139</v>
      </c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Z210" s="1" t="s">
        <v>208</v>
      </c>
    </row>
    <row r="211" spans="1:26" hidden="1" x14ac:dyDescent="0.2">
      <c r="A211" s="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Z211" s="2" t="s">
        <v>209</v>
      </c>
    </row>
    <row r="212" spans="1:26" x14ac:dyDescent="0.2">
      <c r="A212" s="1" t="s">
        <v>140</v>
      </c>
      <c r="B212" s="29">
        <v>0</v>
      </c>
      <c r="C212" s="29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  <c r="R212" s="29">
        <v>4844</v>
      </c>
      <c r="S212" s="29">
        <v>0</v>
      </c>
      <c r="T212" s="29">
        <v>0</v>
      </c>
      <c r="U212" s="29">
        <v>0</v>
      </c>
      <c r="V212" s="29">
        <v>0</v>
      </c>
      <c r="Z212" s="1" t="s">
        <v>210</v>
      </c>
    </row>
    <row r="213" spans="1:26" hidden="1" x14ac:dyDescent="0.2">
      <c r="A213" s="2" t="s">
        <v>141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Z213" s="2" t="s">
        <v>211</v>
      </c>
    </row>
    <row r="214" spans="1:26" x14ac:dyDescent="0.2">
      <c r="A214" s="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Z214" s="1" t="s">
        <v>212</v>
      </c>
    </row>
    <row r="215" spans="1:26" hidden="1" x14ac:dyDescent="0.2">
      <c r="A215" s="1" t="s">
        <v>142</v>
      </c>
      <c r="B215" s="29">
        <v>0</v>
      </c>
      <c r="C215" s="29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</v>
      </c>
      <c r="O215" s="29">
        <v>0</v>
      </c>
      <c r="P215" s="29">
        <v>0</v>
      </c>
      <c r="Q215" s="29">
        <v>0</v>
      </c>
      <c r="R215" s="29">
        <v>0</v>
      </c>
      <c r="S215" s="29">
        <v>0</v>
      </c>
      <c r="T215" s="29">
        <v>0</v>
      </c>
      <c r="U215" s="29">
        <v>798</v>
      </c>
      <c r="V215" s="29">
        <v>0</v>
      </c>
      <c r="Z215" s="2" t="s">
        <v>213</v>
      </c>
    </row>
    <row r="216" spans="1:26" x14ac:dyDescent="0.2">
      <c r="A216" s="2" t="s">
        <v>143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Z216" s="1" t="s">
        <v>214</v>
      </c>
    </row>
    <row r="217" spans="1:26" hidden="1" x14ac:dyDescent="0.2">
      <c r="A217" s="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Z217" s="2" t="s">
        <v>215</v>
      </c>
    </row>
    <row r="218" spans="1:26" x14ac:dyDescent="0.2">
      <c r="A218" s="1" t="s">
        <v>144</v>
      </c>
      <c r="B218" s="29">
        <v>0</v>
      </c>
      <c r="C218" s="29">
        <v>0</v>
      </c>
      <c r="D218" s="29">
        <v>0</v>
      </c>
      <c r="E218" s="29">
        <v>0</v>
      </c>
      <c r="F218" s="29">
        <v>0</v>
      </c>
      <c r="G218" s="29">
        <v>17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0</v>
      </c>
      <c r="N218" s="29">
        <v>0</v>
      </c>
      <c r="O218" s="29">
        <v>0</v>
      </c>
      <c r="P218" s="29">
        <v>0</v>
      </c>
      <c r="Q218" s="29">
        <v>0</v>
      </c>
      <c r="R218" s="29">
        <v>0</v>
      </c>
      <c r="S218" s="29">
        <v>0</v>
      </c>
      <c r="T218" s="29">
        <v>0</v>
      </c>
      <c r="U218" s="29">
        <v>0</v>
      </c>
      <c r="V218" s="29">
        <v>0</v>
      </c>
      <c r="Z218" s="1" t="s">
        <v>216</v>
      </c>
    </row>
    <row r="219" spans="1:26" hidden="1" x14ac:dyDescent="0.2">
      <c r="A219" s="2" t="s">
        <v>145</v>
      </c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Z219" s="2" t="s">
        <v>217</v>
      </c>
    </row>
    <row r="220" spans="1:26" x14ac:dyDescent="0.2">
      <c r="A220" s="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Z220" s="1" t="s">
        <v>218</v>
      </c>
    </row>
    <row r="221" spans="1:26" hidden="1" x14ac:dyDescent="0.2">
      <c r="A221" s="1" t="s">
        <v>146</v>
      </c>
      <c r="B221" s="29">
        <v>0</v>
      </c>
      <c r="C221" s="29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8</v>
      </c>
      <c r="L221" s="29">
        <v>0</v>
      </c>
      <c r="M221" s="29">
        <v>0</v>
      </c>
      <c r="N221" s="29">
        <v>0</v>
      </c>
      <c r="O221" s="29">
        <v>0</v>
      </c>
      <c r="P221" s="29">
        <v>0</v>
      </c>
      <c r="Q221" s="29">
        <v>0</v>
      </c>
      <c r="R221" s="29">
        <v>0</v>
      </c>
      <c r="S221" s="29">
        <v>0</v>
      </c>
      <c r="T221" s="29">
        <v>0</v>
      </c>
      <c r="U221" s="29">
        <v>0</v>
      </c>
      <c r="V221" s="29">
        <v>0</v>
      </c>
      <c r="Z221" s="2" t="s">
        <v>219</v>
      </c>
    </row>
    <row r="222" spans="1:26" x14ac:dyDescent="0.2">
      <c r="A222" s="2" t="s">
        <v>147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Z222" s="1" t="s">
        <v>220</v>
      </c>
    </row>
    <row r="223" spans="1:26" hidden="1" x14ac:dyDescent="0.2">
      <c r="A223" s="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Z223" s="2" t="s">
        <v>221</v>
      </c>
    </row>
    <row r="224" spans="1:26" x14ac:dyDescent="0.2">
      <c r="A224" s="1" t="s">
        <v>148</v>
      </c>
      <c r="B224" s="29">
        <v>0</v>
      </c>
      <c r="C224" s="29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8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  <c r="R224" s="29">
        <v>10</v>
      </c>
      <c r="S224" s="29">
        <v>0</v>
      </c>
      <c r="T224" s="29">
        <v>0</v>
      </c>
      <c r="U224" s="29">
        <v>0</v>
      </c>
      <c r="V224" s="29">
        <v>0</v>
      </c>
      <c r="Z224" s="1" t="s">
        <v>222</v>
      </c>
    </row>
    <row r="225" spans="1:26" hidden="1" x14ac:dyDescent="0.2">
      <c r="A225" s="2" t="s">
        <v>149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Z225" s="2" t="s">
        <v>223</v>
      </c>
    </row>
    <row r="226" spans="1:26" x14ac:dyDescent="0.2">
      <c r="A226" s="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Z226" s="1" t="s">
        <v>224</v>
      </c>
    </row>
    <row r="227" spans="1:26" hidden="1" x14ac:dyDescent="0.2">
      <c r="A227" s="1" t="s">
        <v>150</v>
      </c>
      <c r="B227" s="29">
        <v>0</v>
      </c>
      <c r="C227" s="29">
        <v>0</v>
      </c>
      <c r="D227" s="29">
        <v>0</v>
      </c>
      <c r="E227" s="29">
        <v>0</v>
      </c>
      <c r="F227" s="29">
        <v>0</v>
      </c>
      <c r="G227" s="29">
        <v>0</v>
      </c>
      <c r="H227" s="29">
        <v>0</v>
      </c>
      <c r="I227" s="29">
        <v>80</v>
      </c>
      <c r="J227" s="29">
        <v>0</v>
      </c>
      <c r="K227" s="29">
        <v>15</v>
      </c>
      <c r="L227" s="29">
        <v>0</v>
      </c>
      <c r="M227" s="29">
        <v>0</v>
      </c>
      <c r="N227" s="29">
        <v>0</v>
      </c>
      <c r="O227" s="29">
        <v>0</v>
      </c>
      <c r="P227" s="29">
        <v>0</v>
      </c>
      <c r="Q227" s="29">
        <v>0</v>
      </c>
      <c r="R227" s="29">
        <v>0</v>
      </c>
      <c r="S227" s="29">
        <v>410</v>
      </c>
      <c r="T227" s="29">
        <v>17</v>
      </c>
      <c r="U227" s="29">
        <v>0</v>
      </c>
      <c r="V227" s="29">
        <v>0</v>
      </c>
      <c r="Z227" s="2" t="s">
        <v>225</v>
      </c>
    </row>
    <row r="228" spans="1:26" x14ac:dyDescent="0.2">
      <c r="A228" s="2" t="s">
        <v>151</v>
      </c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Z228" s="1" t="s">
        <v>226</v>
      </c>
    </row>
    <row r="229" spans="1:26" hidden="1" x14ac:dyDescent="0.2">
      <c r="A229" s="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Z229" s="2" t="s">
        <v>227</v>
      </c>
    </row>
    <row r="230" spans="1:26" x14ac:dyDescent="0.2">
      <c r="A230" s="1" t="s">
        <v>152</v>
      </c>
      <c r="B230" s="29">
        <v>0</v>
      </c>
      <c r="C230" s="29">
        <v>0</v>
      </c>
      <c r="D230" s="29">
        <v>0</v>
      </c>
      <c r="E230" s="29">
        <v>8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29">
        <v>0</v>
      </c>
      <c r="N230" s="29">
        <v>0</v>
      </c>
      <c r="O230" s="29">
        <v>0</v>
      </c>
      <c r="P230" s="29">
        <v>0</v>
      </c>
      <c r="Q230" s="29">
        <v>0</v>
      </c>
      <c r="R230" s="29">
        <v>0</v>
      </c>
      <c r="S230" s="29">
        <v>0</v>
      </c>
      <c r="T230" s="29">
        <v>0</v>
      </c>
      <c r="U230" s="29">
        <v>0</v>
      </c>
      <c r="V230" s="29">
        <v>0</v>
      </c>
      <c r="Z230" s="1" t="s">
        <v>228</v>
      </c>
    </row>
    <row r="231" spans="1:26" hidden="1" x14ac:dyDescent="0.2">
      <c r="A231" s="2" t="s">
        <v>153</v>
      </c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Z231" s="2" t="s">
        <v>229</v>
      </c>
    </row>
    <row r="232" spans="1:26" x14ac:dyDescent="0.2">
      <c r="A232" s="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Z232" s="1" t="s">
        <v>230</v>
      </c>
    </row>
    <row r="233" spans="1:26" hidden="1" x14ac:dyDescent="0.2">
      <c r="A233" s="1" t="s">
        <v>154</v>
      </c>
      <c r="B233" s="29">
        <v>0</v>
      </c>
      <c r="C233" s="29">
        <v>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2</v>
      </c>
      <c r="U233" s="29">
        <v>0</v>
      </c>
      <c r="V233" s="29">
        <v>0</v>
      </c>
      <c r="Z233" s="2" t="s">
        <v>231</v>
      </c>
    </row>
    <row r="234" spans="1:26" x14ac:dyDescent="0.2">
      <c r="A234" s="2" t="s">
        <v>155</v>
      </c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Z234" s="1" t="s">
        <v>232</v>
      </c>
    </row>
    <row r="235" spans="1:26" hidden="1" x14ac:dyDescent="0.2">
      <c r="A235" s="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Z235" s="2" t="s">
        <v>233</v>
      </c>
    </row>
    <row r="236" spans="1:26" x14ac:dyDescent="0.2">
      <c r="A236" s="1" t="s">
        <v>156</v>
      </c>
      <c r="B236" s="29">
        <v>0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592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29">
        <v>0</v>
      </c>
      <c r="U236" s="29">
        <v>0</v>
      </c>
      <c r="V236" s="29">
        <v>0</v>
      </c>
    </row>
    <row r="237" spans="1:26" x14ac:dyDescent="0.2">
      <c r="A237" s="2" t="s">
        <v>157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6" x14ac:dyDescent="0.2">
      <c r="A238" s="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6" x14ac:dyDescent="0.2">
      <c r="A239" s="1" t="s">
        <v>158</v>
      </c>
      <c r="B239" s="29">
        <v>0</v>
      </c>
      <c r="C239" s="29">
        <v>0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381</v>
      </c>
      <c r="K239" s="29">
        <v>0</v>
      </c>
      <c r="L239" s="29">
        <v>0</v>
      </c>
      <c r="M239" s="29">
        <v>381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v>0</v>
      </c>
      <c r="V239" s="29">
        <v>0</v>
      </c>
    </row>
    <row r="240" spans="1:26" x14ac:dyDescent="0.2">
      <c r="A240" s="2" t="s">
        <v>159</v>
      </c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">
      <c r="A241" s="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">
      <c r="A242" s="1" t="s">
        <v>160</v>
      </c>
      <c r="B242" s="29">
        <v>0</v>
      </c>
      <c r="C242" s="29">
        <v>0</v>
      </c>
      <c r="D242" s="29">
        <v>0</v>
      </c>
      <c r="E242" s="29">
        <v>0</v>
      </c>
      <c r="F242" s="29">
        <v>0</v>
      </c>
      <c r="G242" s="29">
        <v>0</v>
      </c>
      <c r="H242" s="29">
        <v>0</v>
      </c>
      <c r="I242" s="29">
        <v>176</v>
      </c>
      <c r="J242" s="29">
        <v>0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0</v>
      </c>
      <c r="U242" s="29">
        <v>0</v>
      </c>
      <c r="V242" s="29">
        <v>0</v>
      </c>
    </row>
    <row r="243" spans="1:22" x14ac:dyDescent="0.2">
      <c r="A243" s="2" t="s">
        <v>161</v>
      </c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">
      <c r="A244" s="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">
      <c r="A245" s="1" t="s">
        <v>162</v>
      </c>
      <c r="B245" s="29">
        <v>0</v>
      </c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3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  <c r="U245" s="29">
        <v>0</v>
      </c>
      <c r="V245" s="29">
        <v>0</v>
      </c>
    </row>
    <row r="246" spans="1:22" x14ac:dyDescent="0.2">
      <c r="A246" s="2" t="s">
        <v>163</v>
      </c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">
      <c r="A247" s="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">
      <c r="A248" s="1" t="s">
        <v>164</v>
      </c>
      <c r="B248" s="29">
        <v>0</v>
      </c>
      <c r="C248" s="29">
        <v>0</v>
      </c>
      <c r="D248" s="29">
        <v>0</v>
      </c>
      <c r="E248" s="29">
        <v>0</v>
      </c>
      <c r="F248" s="29">
        <v>657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0</v>
      </c>
      <c r="T248" s="29">
        <v>0</v>
      </c>
      <c r="U248" s="29">
        <v>0</v>
      </c>
      <c r="V248" s="29">
        <v>0</v>
      </c>
    </row>
    <row r="249" spans="1:22" x14ac:dyDescent="0.2">
      <c r="A249" s="2" t="s">
        <v>165</v>
      </c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">
      <c r="A250" s="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">
      <c r="A251" s="1" t="s">
        <v>166</v>
      </c>
      <c r="B251" s="29">
        <v>0</v>
      </c>
      <c r="C251" s="29">
        <v>0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3992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v>0</v>
      </c>
      <c r="V251" s="29">
        <v>0</v>
      </c>
    </row>
    <row r="252" spans="1:22" x14ac:dyDescent="0.2">
      <c r="A252" s="2" t="s">
        <v>167</v>
      </c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">
      <c r="A253" s="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">
      <c r="A254" s="1" t="s">
        <v>168</v>
      </c>
      <c r="B254" s="29">
        <v>0</v>
      </c>
      <c r="C254" s="29">
        <v>0</v>
      </c>
      <c r="D254" s="29">
        <v>0</v>
      </c>
      <c r="E254" s="29">
        <v>0</v>
      </c>
      <c r="F254" s="29">
        <v>0</v>
      </c>
      <c r="G254" s="29">
        <v>0</v>
      </c>
      <c r="H254" s="29">
        <v>0</v>
      </c>
      <c r="I254" s="29">
        <v>29</v>
      </c>
      <c r="J254" s="29">
        <v>0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0</v>
      </c>
      <c r="Q254" s="29">
        <v>0</v>
      </c>
      <c r="R254" s="29">
        <v>0</v>
      </c>
      <c r="S254" s="29">
        <v>0</v>
      </c>
      <c r="T254" s="29">
        <v>0</v>
      </c>
      <c r="U254" s="29">
        <v>0</v>
      </c>
      <c r="V254" s="29">
        <v>0</v>
      </c>
    </row>
    <row r="255" spans="1:22" x14ac:dyDescent="0.2">
      <c r="A255" s="2" t="s">
        <v>169</v>
      </c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">
      <c r="A256" s="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">
      <c r="A257" s="1" t="s">
        <v>170</v>
      </c>
      <c r="B257" s="29">
        <v>12</v>
      </c>
      <c r="C257" s="29">
        <v>0</v>
      </c>
      <c r="D257" s="29">
        <v>0</v>
      </c>
      <c r="E257" s="29">
        <v>0</v>
      </c>
      <c r="F257" s="29">
        <v>0</v>
      </c>
      <c r="G257" s="29">
        <v>0</v>
      </c>
      <c r="H257" s="29">
        <v>0</v>
      </c>
      <c r="I257" s="29">
        <v>12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29">
        <v>0</v>
      </c>
      <c r="Q257" s="29">
        <v>0</v>
      </c>
      <c r="R257" s="29">
        <v>0</v>
      </c>
      <c r="S257" s="29">
        <v>0</v>
      </c>
      <c r="T257" s="29">
        <v>0</v>
      </c>
      <c r="U257" s="29">
        <v>0</v>
      </c>
      <c r="V257" s="29">
        <v>0</v>
      </c>
    </row>
    <row r="258" spans="1:22" x14ac:dyDescent="0.2">
      <c r="A258" s="2" t="s">
        <v>171</v>
      </c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">
      <c r="A259" s="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">
      <c r="A260" s="1" t="s">
        <v>172</v>
      </c>
      <c r="B260" s="29">
        <v>0</v>
      </c>
      <c r="C260" s="29">
        <v>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57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</v>
      </c>
      <c r="R260" s="29">
        <v>0</v>
      </c>
      <c r="S260" s="29">
        <v>0</v>
      </c>
      <c r="T260" s="29">
        <v>0</v>
      </c>
      <c r="U260" s="29">
        <v>0</v>
      </c>
      <c r="V260" s="29">
        <v>0</v>
      </c>
    </row>
    <row r="261" spans="1:22" x14ac:dyDescent="0.2">
      <c r="A261" s="2" t="s">
        <v>173</v>
      </c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">
      <c r="A262" s="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">
      <c r="A263" s="1" t="s">
        <v>174</v>
      </c>
      <c r="B263" s="29">
        <v>0</v>
      </c>
      <c r="C263" s="29">
        <v>0</v>
      </c>
      <c r="D263" s="29">
        <v>0</v>
      </c>
      <c r="E263" s="29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2847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29">
        <v>0</v>
      </c>
      <c r="R263" s="29">
        <v>0</v>
      </c>
      <c r="S263" s="29">
        <v>0</v>
      </c>
      <c r="T263" s="29">
        <v>0</v>
      </c>
      <c r="U263" s="29">
        <v>0</v>
      </c>
      <c r="V263" s="29">
        <v>0</v>
      </c>
    </row>
    <row r="264" spans="1:22" x14ac:dyDescent="0.2">
      <c r="A264" s="2" t="s">
        <v>175</v>
      </c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">
      <c r="A265" s="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">
      <c r="A266" s="1" t="s">
        <v>176</v>
      </c>
      <c r="B266" s="29">
        <v>0</v>
      </c>
      <c r="C266" s="29">
        <v>0</v>
      </c>
      <c r="D266" s="29">
        <v>120</v>
      </c>
      <c r="E266" s="29">
        <v>0</v>
      </c>
      <c r="F266" s="29">
        <v>0</v>
      </c>
      <c r="G266" s="29">
        <v>0</v>
      </c>
      <c r="H266" s="29">
        <v>0</v>
      </c>
      <c r="I266" s="29">
        <v>79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v>0</v>
      </c>
      <c r="V266" s="29">
        <v>0</v>
      </c>
    </row>
    <row r="267" spans="1:22" x14ac:dyDescent="0.2">
      <c r="A267" s="2" t="s">
        <v>177</v>
      </c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">
      <c r="A268" s="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">
      <c r="A269" s="1" t="s">
        <v>178</v>
      </c>
      <c r="B269" s="29">
        <v>0</v>
      </c>
      <c r="C269" s="29">
        <v>0</v>
      </c>
      <c r="D269" s="29">
        <v>0</v>
      </c>
      <c r="E269" s="29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27895</v>
      </c>
      <c r="K269" s="29">
        <v>0</v>
      </c>
      <c r="L269" s="29">
        <v>0</v>
      </c>
      <c r="M269" s="29">
        <v>27895</v>
      </c>
      <c r="N269" s="29">
        <v>0</v>
      </c>
      <c r="O269" s="29">
        <v>0</v>
      </c>
      <c r="P269" s="29">
        <v>0</v>
      </c>
      <c r="Q269" s="29">
        <v>0</v>
      </c>
      <c r="R269" s="29">
        <v>0</v>
      </c>
      <c r="S269" s="29">
        <v>0</v>
      </c>
      <c r="T269" s="29">
        <v>0</v>
      </c>
      <c r="U269" s="29">
        <v>0</v>
      </c>
      <c r="V269" s="29">
        <v>0</v>
      </c>
    </row>
    <row r="270" spans="1:22" x14ac:dyDescent="0.2">
      <c r="A270" s="2" t="s">
        <v>179</v>
      </c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">
      <c r="A271" s="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">
      <c r="A272" s="1" t="s">
        <v>180</v>
      </c>
      <c r="B272" s="29">
        <v>0</v>
      </c>
      <c r="C272" s="29">
        <v>0</v>
      </c>
      <c r="D272" s="29">
        <v>1</v>
      </c>
      <c r="E272" s="29">
        <v>0</v>
      </c>
      <c r="F272" s="29">
        <v>0</v>
      </c>
      <c r="G272" s="29">
        <v>0</v>
      </c>
      <c r="H272" s="29">
        <v>250</v>
      </c>
      <c r="I272" s="29">
        <v>250</v>
      </c>
      <c r="J272" s="29">
        <v>246</v>
      </c>
      <c r="K272" s="29">
        <v>0</v>
      </c>
      <c r="L272" s="29">
        <v>0</v>
      </c>
      <c r="M272" s="29">
        <v>0</v>
      </c>
      <c r="N272" s="29">
        <v>0</v>
      </c>
      <c r="O272" s="29">
        <v>246</v>
      </c>
      <c r="P272" s="29">
        <v>0</v>
      </c>
      <c r="Q272" s="29">
        <v>0</v>
      </c>
      <c r="R272" s="29">
        <v>0</v>
      </c>
      <c r="S272" s="29">
        <v>0</v>
      </c>
      <c r="T272" s="29">
        <v>0</v>
      </c>
      <c r="U272" s="29">
        <v>0</v>
      </c>
      <c r="V272" s="29">
        <v>0</v>
      </c>
    </row>
    <row r="273" spans="1:22" x14ac:dyDescent="0.2">
      <c r="A273" s="2" t="s">
        <v>181</v>
      </c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">
      <c r="A274" s="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">
      <c r="A275" s="1" t="s">
        <v>182</v>
      </c>
      <c r="B275" s="29">
        <v>0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103</v>
      </c>
      <c r="T275" s="29">
        <v>0</v>
      </c>
      <c r="U275" s="29">
        <v>0</v>
      </c>
      <c r="V275" s="29">
        <v>0</v>
      </c>
    </row>
    <row r="276" spans="1:22" x14ac:dyDescent="0.2">
      <c r="A276" s="2" t="s">
        <v>183</v>
      </c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">
      <c r="A277" s="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">
      <c r="A278" s="1" t="s">
        <v>184</v>
      </c>
      <c r="B278" s="29">
        <v>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978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29">
        <v>0</v>
      </c>
      <c r="U278" s="29">
        <v>0</v>
      </c>
      <c r="V278" s="29">
        <v>0</v>
      </c>
    </row>
    <row r="279" spans="1:22" x14ac:dyDescent="0.2">
      <c r="A279" s="2" t="s">
        <v>185</v>
      </c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">
      <c r="A280" s="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">
      <c r="A281" s="1" t="s">
        <v>186</v>
      </c>
      <c r="B281" s="29">
        <v>0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9027</v>
      </c>
      <c r="K281" s="29">
        <v>0</v>
      </c>
      <c r="L281" s="29">
        <v>0</v>
      </c>
      <c r="M281" s="29">
        <v>0</v>
      </c>
      <c r="N281" s="29">
        <v>0</v>
      </c>
      <c r="O281" s="29">
        <v>9012</v>
      </c>
      <c r="P281" s="29">
        <v>0</v>
      </c>
      <c r="Q281" s="29">
        <v>0</v>
      </c>
      <c r="R281" s="29">
        <v>0</v>
      </c>
      <c r="S281" s="29">
        <v>0</v>
      </c>
      <c r="T281" s="29">
        <v>0</v>
      </c>
      <c r="U281" s="29">
        <v>0</v>
      </c>
      <c r="V281" s="29">
        <v>0</v>
      </c>
    </row>
    <row r="282" spans="1:22" x14ac:dyDescent="0.2">
      <c r="A282" s="2" t="s">
        <v>187</v>
      </c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">
      <c r="A283" s="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">
      <c r="A284" s="1" t="s">
        <v>188</v>
      </c>
      <c r="B284" s="29">
        <v>0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6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29">
        <v>0</v>
      </c>
      <c r="U284" s="29">
        <v>0</v>
      </c>
      <c r="V284" s="29">
        <v>0</v>
      </c>
    </row>
    <row r="285" spans="1:22" x14ac:dyDescent="0.2">
      <c r="A285" s="2" t="s">
        <v>189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">
      <c r="A286" s="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">
      <c r="A287" s="1" t="s">
        <v>190</v>
      </c>
      <c r="B287" s="29">
        <v>0</v>
      </c>
      <c r="C287" s="29">
        <v>0</v>
      </c>
      <c r="D287" s="29">
        <v>0</v>
      </c>
      <c r="E287" s="29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1741</v>
      </c>
      <c r="K287" s="29">
        <v>0</v>
      </c>
      <c r="L287" s="29">
        <v>0</v>
      </c>
      <c r="M287" s="29">
        <v>0</v>
      </c>
      <c r="N287" s="29">
        <v>618</v>
      </c>
      <c r="O287" s="29">
        <v>0</v>
      </c>
      <c r="P287" s="29">
        <v>0</v>
      </c>
      <c r="Q287" s="29">
        <v>0</v>
      </c>
      <c r="R287" s="29">
        <v>0</v>
      </c>
      <c r="S287" s="29">
        <v>618</v>
      </c>
      <c r="T287" s="29">
        <v>0</v>
      </c>
      <c r="U287" s="29">
        <v>0</v>
      </c>
      <c r="V287" s="29">
        <v>0</v>
      </c>
    </row>
    <row r="288" spans="1:22" x14ac:dyDescent="0.2">
      <c r="A288" s="2" t="s">
        <v>191</v>
      </c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">
      <c r="A289" s="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">
      <c r="A290" s="1" t="s">
        <v>192</v>
      </c>
      <c r="B290" s="29">
        <v>0</v>
      </c>
      <c r="C290" s="29">
        <v>0</v>
      </c>
      <c r="D290" s="29">
        <v>0</v>
      </c>
      <c r="E290" s="29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v>2</v>
      </c>
      <c r="Q290" s="29">
        <v>0</v>
      </c>
      <c r="R290" s="29">
        <v>0</v>
      </c>
      <c r="S290" s="29">
        <v>2</v>
      </c>
      <c r="T290" s="29">
        <v>2</v>
      </c>
      <c r="U290" s="29">
        <v>0</v>
      </c>
      <c r="V290" s="29">
        <v>0</v>
      </c>
    </row>
    <row r="291" spans="1:22" x14ac:dyDescent="0.2">
      <c r="A291" s="2" t="s">
        <v>193</v>
      </c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">
      <c r="A292" s="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">
      <c r="A293" s="1" t="s">
        <v>194</v>
      </c>
      <c r="B293" s="29">
        <v>0</v>
      </c>
      <c r="C293" s="29">
        <v>0</v>
      </c>
      <c r="D293" s="29">
        <v>2</v>
      </c>
      <c r="E293" s="29">
        <v>0</v>
      </c>
      <c r="F293" s="29">
        <v>0</v>
      </c>
      <c r="G293" s="29">
        <v>0</v>
      </c>
      <c r="H293" s="29">
        <v>31</v>
      </c>
      <c r="I293" s="29">
        <v>31</v>
      </c>
      <c r="J293" s="29">
        <v>33</v>
      </c>
      <c r="K293" s="29">
        <v>0</v>
      </c>
      <c r="L293" s="29">
        <v>0</v>
      </c>
      <c r="M293" s="29">
        <v>0</v>
      </c>
      <c r="N293" s="29">
        <v>0</v>
      </c>
      <c r="O293" s="29">
        <v>33</v>
      </c>
      <c r="P293" s="29">
        <v>0</v>
      </c>
      <c r="Q293" s="29">
        <v>0</v>
      </c>
      <c r="R293" s="29">
        <v>0</v>
      </c>
      <c r="S293" s="29">
        <v>0</v>
      </c>
      <c r="T293" s="29">
        <v>0</v>
      </c>
      <c r="U293" s="29">
        <v>0</v>
      </c>
      <c r="V293" s="29">
        <v>0</v>
      </c>
    </row>
    <row r="294" spans="1:22" x14ac:dyDescent="0.2">
      <c r="A294" s="2" t="s">
        <v>195</v>
      </c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">
      <c r="A295" s="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">
      <c r="A296" s="1" t="s">
        <v>196</v>
      </c>
      <c r="B296" s="29">
        <v>0</v>
      </c>
      <c r="C296" s="29">
        <v>0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13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0</v>
      </c>
      <c r="V296" s="29">
        <v>0</v>
      </c>
    </row>
    <row r="297" spans="1:22" x14ac:dyDescent="0.2">
      <c r="A297" s="2" t="s">
        <v>197</v>
      </c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">
      <c r="A298" s="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">
      <c r="A299" s="1" t="s">
        <v>198</v>
      </c>
      <c r="B299" s="29">
        <v>0</v>
      </c>
      <c r="C299" s="29">
        <v>0</v>
      </c>
      <c r="D299" s="29">
        <v>0</v>
      </c>
      <c r="E299" s="29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188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29">
        <v>0</v>
      </c>
      <c r="S299" s="29">
        <v>0</v>
      </c>
      <c r="T299" s="29">
        <v>0</v>
      </c>
      <c r="U299" s="29">
        <v>0</v>
      </c>
      <c r="V299" s="29">
        <v>0</v>
      </c>
    </row>
    <row r="300" spans="1:22" x14ac:dyDescent="0.2">
      <c r="A300" s="2" t="s">
        <v>199</v>
      </c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 spans="1:22" x14ac:dyDescent="0.2">
      <c r="A301" s="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 spans="1:22" x14ac:dyDescent="0.2">
      <c r="A302" s="1" t="s">
        <v>200</v>
      </c>
      <c r="B302" s="29">
        <v>0</v>
      </c>
      <c r="C302" s="29">
        <v>0</v>
      </c>
      <c r="D302" s="29">
        <v>0</v>
      </c>
      <c r="E302" s="29">
        <v>0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29">
        <v>2</v>
      </c>
      <c r="L302" s="29">
        <v>10</v>
      </c>
      <c r="M302" s="29">
        <v>0</v>
      </c>
      <c r="N302" s="29">
        <v>0</v>
      </c>
      <c r="O302" s="29">
        <v>0</v>
      </c>
      <c r="P302" s="29">
        <v>0</v>
      </c>
      <c r="Q302" s="29">
        <v>0</v>
      </c>
      <c r="R302" s="29">
        <v>0</v>
      </c>
      <c r="S302" s="29">
        <v>0</v>
      </c>
      <c r="T302" s="29">
        <v>0</v>
      </c>
      <c r="U302" s="29">
        <v>0</v>
      </c>
      <c r="V302" s="29">
        <v>0</v>
      </c>
    </row>
    <row r="303" spans="1:22" x14ac:dyDescent="0.2">
      <c r="A303" s="2" t="s">
        <v>201</v>
      </c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 spans="1:22" x14ac:dyDescent="0.2">
      <c r="A304" s="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 spans="1:22" x14ac:dyDescent="0.2">
      <c r="A305" s="1" t="s">
        <v>202</v>
      </c>
      <c r="B305" s="29">
        <v>0</v>
      </c>
      <c r="C305" s="29">
        <v>0</v>
      </c>
      <c r="D305" s="29">
        <v>0</v>
      </c>
      <c r="E305" s="29">
        <v>0</v>
      </c>
      <c r="F305" s="29">
        <v>0</v>
      </c>
      <c r="G305" s="29">
        <v>0</v>
      </c>
      <c r="H305" s="29">
        <v>0</v>
      </c>
      <c r="I305" s="29">
        <v>13</v>
      </c>
      <c r="J305" s="29">
        <v>0</v>
      </c>
      <c r="K305" s="29"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v>0</v>
      </c>
      <c r="Q305" s="29">
        <v>0</v>
      </c>
      <c r="R305" s="29">
        <v>0</v>
      </c>
      <c r="S305" s="29">
        <v>0</v>
      </c>
      <c r="T305" s="29">
        <v>0</v>
      </c>
      <c r="U305" s="29">
        <v>0</v>
      </c>
      <c r="V305" s="29">
        <v>0</v>
      </c>
    </row>
    <row r="306" spans="1:22" x14ac:dyDescent="0.2">
      <c r="A306" s="2" t="s">
        <v>203</v>
      </c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 spans="1:22" x14ac:dyDescent="0.2">
      <c r="A307" s="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 spans="1:22" x14ac:dyDescent="0.2">
      <c r="A308" s="1" t="s">
        <v>204</v>
      </c>
      <c r="B308" s="29">
        <v>0</v>
      </c>
      <c r="C308" s="29">
        <v>0</v>
      </c>
      <c r="D308" s="29">
        <v>0</v>
      </c>
      <c r="E308" s="29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154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29">
        <v>0</v>
      </c>
      <c r="U308" s="29">
        <v>0</v>
      </c>
      <c r="V308" s="29">
        <v>0</v>
      </c>
    </row>
    <row r="309" spans="1:22" x14ac:dyDescent="0.2">
      <c r="A309" s="2" t="s">
        <v>205</v>
      </c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 spans="1:22" x14ac:dyDescent="0.2">
      <c r="A310" s="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 spans="1:22" x14ac:dyDescent="0.2">
      <c r="A311" s="1" t="s">
        <v>206</v>
      </c>
      <c r="B311" s="29">
        <v>0</v>
      </c>
      <c r="C311" s="29">
        <v>0</v>
      </c>
      <c r="D311" s="29">
        <v>0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1043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0</v>
      </c>
      <c r="T311" s="29">
        <v>0</v>
      </c>
      <c r="U311" s="29">
        <v>0</v>
      </c>
      <c r="V311" s="29">
        <v>0</v>
      </c>
    </row>
    <row r="312" spans="1:22" x14ac:dyDescent="0.2">
      <c r="A312" s="2" t="s">
        <v>207</v>
      </c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 spans="1:22" x14ac:dyDescent="0.2">
      <c r="A313" s="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 spans="1:22" x14ac:dyDescent="0.2">
      <c r="A314" s="1" t="s">
        <v>208</v>
      </c>
      <c r="B314" s="29">
        <v>0</v>
      </c>
      <c r="C314" s="29">
        <v>0</v>
      </c>
      <c r="D314" s="29">
        <v>4</v>
      </c>
      <c r="E314" s="29">
        <v>0</v>
      </c>
      <c r="F314" s="29">
        <v>0</v>
      </c>
      <c r="G314" s="29">
        <v>0</v>
      </c>
      <c r="H314" s="29">
        <v>0</v>
      </c>
      <c r="I314" s="29">
        <v>4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4</v>
      </c>
      <c r="U314" s="29">
        <v>0</v>
      </c>
      <c r="V314" s="29">
        <v>0</v>
      </c>
    </row>
    <row r="315" spans="1:22" x14ac:dyDescent="0.2">
      <c r="A315" s="2" t="s">
        <v>209</v>
      </c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 spans="1:22" x14ac:dyDescent="0.2">
      <c r="A316" s="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 spans="1:22" x14ac:dyDescent="0.2">
      <c r="A317" s="1" t="s">
        <v>210</v>
      </c>
      <c r="B317" s="29">
        <v>0</v>
      </c>
      <c r="C317" s="29">
        <v>0</v>
      </c>
      <c r="D317" s="29">
        <v>0</v>
      </c>
      <c r="E317" s="29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0</v>
      </c>
      <c r="L317" s="29">
        <v>0</v>
      </c>
      <c r="M317" s="29">
        <v>0</v>
      </c>
      <c r="N317" s="29">
        <v>5</v>
      </c>
      <c r="O317" s="29">
        <v>0</v>
      </c>
      <c r="P317" s="29">
        <v>0</v>
      </c>
      <c r="Q317" s="29">
        <v>0</v>
      </c>
      <c r="R317" s="29">
        <v>0</v>
      </c>
      <c r="S317" s="29">
        <v>0</v>
      </c>
      <c r="T317" s="29">
        <v>0</v>
      </c>
      <c r="U317" s="29">
        <v>0</v>
      </c>
      <c r="V317" s="29">
        <v>0</v>
      </c>
    </row>
    <row r="318" spans="1:22" x14ac:dyDescent="0.2">
      <c r="A318" s="2" t="s">
        <v>211</v>
      </c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 spans="1:22" x14ac:dyDescent="0.2">
      <c r="A319" s="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 spans="1:22" x14ac:dyDescent="0.2">
      <c r="A320" s="1" t="s">
        <v>212</v>
      </c>
      <c r="B320" s="29">
        <v>0</v>
      </c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645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29">
        <v>0</v>
      </c>
      <c r="U320" s="29">
        <v>0</v>
      </c>
      <c r="V320" s="29">
        <v>0</v>
      </c>
    </row>
    <row r="321" spans="1:22" x14ac:dyDescent="0.2">
      <c r="A321" s="2" t="s">
        <v>213</v>
      </c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 spans="1:22" x14ac:dyDescent="0.2">
      <c r="A322" s="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 spans="1:22" x14ac:dyDescent="0.2">
      <c r="A323" s="1" t="s">
        <v>214</v>
      </c>
      <c r="B323" s="29">
        <v>0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2452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0</v>
      </c>
      <c r="R323" s="29">
        <v>0</v>
      </c>
      <c r="S323" s="29">
        <v>0</v>
      </c>
      <c r="T323" s="29">
        <v>0</v>
      </c>
      <c r="U323" s="29">
        <v>0</v>
      </c>
      <c r="V323" s="29">
        <v>0</v>
      </c>
    </row>
    <row r="324" spans="1:22" x14ac:dyDescent="0.2">
      <c r="A324" s="2" t="s">
        <v>215</v>
      </c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 spans="1:22" x14ac:dyDescent="0.2">
      <c r="A325" s="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 spans="1:22" x14ac:dyDescent="0.2">
      <c r="A326" s="1" t="s">
        <v>216</v>
      </c>
      <c r="B326" s="29">
        <v>0</v>
      </c>
      <c r="C326" s="29">
        <v>0</v>
      </c>
      <c r="D326" s="29">
        <v>0</v>
      </c>
      <c r="E326" s="29">
        <v>0</v>
      </c>
      <c r="F326" s="29">
        <v>0</v>
      </c>
      <c r="G326" s="29">
        <v>0</v>
      </c>
      <c r="H326" s="29">
        <v>0</v>
      </c>
      <c r="I326" s="29">
        <v>276</v>
      </c>
      <c r="J326" s="29">
        <v>384</v>
      </c>
      <c r="K326" s="29">
        <v>343</v>
      </c>
      <c r="L326" s="29">
        <v>0</v>
      </c>
      <c r="M326" s="29">
        <v>0</v>
      </c>
      <c r="N326" s="29">
        <v>313</v>
      </c>
      <c r="O326" s="29">
        <v>0</v>
      </c>
      <c r="P326" s="29">
        <v>0</v>
      </c>
      <c r="Q326" s="29">
        <v>0</v>
      </c>
      <c r="R326" s="29">
        <v>0</v>
      </c>
      <c r="S326" s="29">
        <v>364</v>
      </c>
      <c r="T326" s="29">
        <v>0</v>
      </c>
      <c r="U326" s="29">
        <v>0</v>
      </c>
      <c r="V326" s="29">
        <v>0</v>
      </c>
    </row>
    <row r="327" spans="1:22" x14ac:dyDescent="0.2">
      <c r="A327" s="2" t="s">
        <v>217</v>
      </c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 spans="1:22" x14ac:dyDescent="0.2">
      <c r="A328" s="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 spans="1:22" x14ac:dyDescent="0.2">
      <c r="A329" s="1" t="s">
        <v>218</v>
      </c>
      <c r="B329" s="29">
        <v>0</v>
      </c>
      <c r="C329" s="29">
        <v>0</v>
      </c>
      <c r="D329" s="29">
        <v>0</v>
      </c>
      <c r="E329" s="29">
        <v>0</v>
      </c>
      <c r="F329" s="29">
        <v>0</v>
      </c>
      <c r="G329" s="29">
        <v>0</v>
      </c>
      <c r="H329" s="29">
        <v>0</v>
      </c>
      <c r="I329" s="29">
        <v>0</v>
      </c>
      <c r="J329" s="29">
        <v>341</v>
      </c>
      <c r="K329" s="29">
        <v>0</v>
      </c>
      <c r="L329" s="29">
        <v>0</v>
      </c>
      <c r="M329" s="29">
        <v>0</v>
      </c>
      <c r="N329" s="29">
        <v>0</v>
      </c>
      <c r="O329" s="29">
        <v>0</v>
      </c>
      <c r="P329" s="29">
        <v>0</v>
      </c>
      <c r="Q329" s="29">
        <v>0</v>
      </c>
      <c r="R329" s="29">
        <v>0</v>
      </c>
      <c r="S329" s="29">
        <v>0</v>
      </c>
      <c r="T329" s="29">
        <v>0</v>
      </c>
      <c r="U329" s="29">
        <v>0</v>
      </c>
      <c r="V329" s="29">
        <v>0</v>
      </c>
    </row>
    <row r="330" spans="1:22" x14ac:dyDescent="0.2">
      <c r="A330" s="2" t="s">
        <v>219</v>
      </c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 spans="1:22" x14ac:dyDescent="0.2">
      <c r="A331" s="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 spans="1:22" x14ac:dyDescent="0.2">
      <c r="A332" s="1" t="s">
        <v>220</v>
      </c>
      <c r="B332" s="29">
        <v>0</v>
      </c>
      <c r="C332" s="29">
        <v>0</v>
      </c>
      <c r="D332" s="29">
        <v>0</v>
      </c>
      <c r="E332" s="29">
        <v>0</v>
      </c>
      <c r="F332" s="29">
        <v>0</v>
      </c>
      <c r="G332" s="29">
        <v>10</v>
      </c>
      <c r="H332" s="29">
        <v>0</v>
      </c>
      <c r="I332" s="29">
        <v>6</v>
      </c>
      <c r="J332" s="29">
        <v>0</v>
      </c>
      <c r="K332" s="29">
        <v>0</v>
      </c>
      <c r="L332" s="29">
        <v>0</v>
      </c>
      <c r="M332" s="29">
        <v>0</v>
      </c>
      <c r="N332" s="29">
        <v>0</v>
      </c>
      <c r="O332" s="29">
        <v>0</v>
      </c>
      <c r="P332" s="29">
        <v>0</v>
      </c>
      <c r="Q332" s="29">
        <v>0</v>
      </c>
      <c r="R332" s="29">
        <v>1</v>
      </c>
      <c r="S332" s="29">
        <v>0</v>
      </c>
      <c r="T332" s="29">
        <v>0</v>
      </c>
      <c r="U332" s="29">
        <v>0</v>
      </c>
      <c r="V332" s="29">
        <v>0</v>
      </c>
    </row>
    <row r="333" spans="1:22" x14ac:dyDescent="0.2">
      <c r="A333" s="2" t="s">
        <v>221</v>
      </c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 spans="1:22" x14ac:dyDescent="0.2">
      <c r="A334" s="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spans="1:22" x14ac:dyDescent="0.2">
      <c r="A335" s="1" t="s">
        <v>222</v>
      </c>
      <c r="B335" s="29">
        <v>0</v>
      </c>
      <c r="C335" s="29">
        <v>0</v>
      </c>
      <c r="D335" s="29">
        <v>0</v>
      </c>
      <c r="E335" s="29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365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9">
        <v>0</v>
      </c>
      <c r="R335" s="29">
        <v>0</v>
      </c>
      <c r="S335" s="29">
        <v>0</v>
      </c>
      <c r="T335" s="29">
        <v>0</v>
      </c>
      <c r="U335" s="29">
        <v>0</v>
      </c>
      <c r="V335" s="29">
        <v>0</v>
      </c>
    </row>
    <row r="336" spans="1:22" x14ac:dyDescent="0.2">
      <c r="A336" s="2" t="s">
        <v>223</v>
      </c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 spans="1:26" x14ac:dyDescent="0.2">
      <c r="A337" s="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 spans="1:26" x14ac:dyDescent="0.2">
      <c r="A338" s="1" t="s">
        <v>224</v>
      </c>
      <c r="B338" s="29">
        <v>0</v>
      </c>
      <c r="C338" s="29">
        <v>0</v>
      </c>
      <c r="D338" s="29">
        <v>0</v>
      </c>
      <c r="E338" s="29">
        <v>0</v>
      </c>
      <c r="F338" s="29">
        <v>0</v>
      </c>
      <c r="G338" s="29">
        <v>0</v>
      </c>
      <c r="H338" s="29">
        <v>0</v>
      </c>
      <c r="I338" s="29">
        <v>0</v>
      </c>
      <c r="J338" s="29">
        <v>189</v>
      </c>
      <c r="K338" s="29">
        <v>0</v>
      </c>
      <c r="L338" s="29">
        <v>0</v>
      </c>
      <c r="M338" s="29">
        <v>0</v>
      </c>
      <c r="N338" s="29">
        <v>0</v>
      </c>
      <c r="O338" s="29">
        <v>0</v>
      </c>
      <c r="P338" s="29">
        <v>0</v>
      </c>
      <c r="Q338" s="29">
        <v>0</v>
      </c>
      <c r="R338" s="29">
        <v>0</v>
      </c>
      <c r="S338" s="29">
        <v>0</v>
      </c>
      <c r="T338" s="29">
        <v>0</v>
      </c>
      <c r="U338" s="29">
        <v>0</v>
      </c>
      <c r="V338" s="29">
        <v>0</v>
      </c>
    </row>
    <row r="339" spans="1:26" x14ac:dyDescent="0.2">
      <c r="A339" s="2" t="s">
        <v>225</v>
      </c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 spans="1:26" x14ac:dyDescent="0.2">
      <c r="A340" s="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 spans="1:26" x14ac:dyDescent="0.2">
      <c r="A341" s="1" t="s">
        <v>226</v>
      </c>
      <c r="B341" s="29">
        <v>0</v>
      </c>
      <c r="C341" s="29">
        <v>0</v>
      </c>
      <c r="D341" s="29">
        <v>0</v>
      </c>
      <c r="E341" s="29">
        <v>0</v>
      </c>
      <c r="F341" s="29">
        <v>0</v>
      </c>
      <c r="G341" s="29">
        <v>0</v>
      </c>
      <c r="H341" s="29">
        <v>0</v>
      </c>
      <c r="I341" s="29">
        <v>0</v>
      </c>
      <c r="J341" s="29">
        <v>21</v>
      </c>
      <c r="K341" s="29">
        <v>0</v>
      </c>
      <c r="L341" s="29">
        <v>0</v>
      </c>
      <c r="M341" s="29">
        <v>0</v>
      </c>
      <c r="N341" s="29">
        <v>0</v>
      </c>
      <c r="O341" s="29">
        <v>0</v>
      </c>
      <c r="P341" s="29">
        <v>0</v>
      </c>
      <c r="Q341" s="29">
        <v>0</v>
      </c>
      <c r="R341" s="29">
        <v>0</v>
      </c>
      <c r="S341" s="29">
        <v>21</v>
      </c>
      <c r="T341" s="29">
        <v>0</v>
      </c>
      <c r="U341" s="29">
        <v>0</v>
      </c>
      <c r="V341" s="29">
        <v>0</v>
      </c>
    </row>
    <row r="342" spans="1:26" x14ac:dyDescent="0.2">
      <c r="A342" s="2" t="s">
        <v>227</v>
      </c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 spans="1:26" x14ac:dyDescent="0.2">
      <c r="A343" s="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 spans="1:26" x14ac:dyDescent="0.2">
      <c r="A344" s="1" t="s">
        <v>228</v>
      </c>
      <c r="B344" s="29">
        <v>0</v>
      </c>
      <c r="C344" s="29">
        <v>0</v>
      </c>
      <c r="D344" s="29">
        <v>3</v>
      </c>
      <c r="E344" s="29">
        <v>0</v>
      </c>
      <c r="F344" s="29">
        <v>0</v>
      </c>
      <c r="G344" s="29">
        <v>0</v>
      </c>
      <c r="H344" s="29">
        <v>0</v>
      </c>
      <c r="I344" s="29">
        <v>3</v>
      </c>
      <c r="J344" s="29">
        <v>0</v>
      </c>
      <c r="K344" s="29"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>
        <v>0</v>
      </c>
      <c r="T344" s="29">
        <v>0</v>
      </c>
      <c r="U344" s="29">
        <v>0</v>
      </c>
      <c r="V344" s="29">
        <v>0</v>
      </c>
    </row>
    <row r="345" spans="1:26" x14ac:dyDescent="0.2">
      <c r="A345" s="2" t="s">
        <v>229</v>
      </c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 spans="1:26" x14ac:dyDescent="0.2">
      <c r="A346" s="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 spans="1:26" x14ac:dyDescent="0.2">
      <c r="A347" s="1" t="s">
        <v>230</v>
      </c>
      <c r="B347" s="29">
        <v>0</v>
      </c>
      <c r="C347" s="29">
        <v>0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8</v>
      </c>
      <c r="J347" s="29">
        <v>0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0</v>
      </c>
      <c r="Q347" s="29">
        <v>0</v>
      </c>
      <c r="R347" s="29">
        <v>0</v>
      </c>
      <c r="S347" s="29">
        <v>0</v>
      </c>
      <c r="T347" s="29">
        <v>0</v>
      </c>
      <c r="U347" s="29">
        <v>0</v>
      </c>
      <c r="V347" s="29">
        <v>0</v>
      </c>
    </row>
    <row r="348" spans="1:26" x14ac:dyDescent="0.2">
      <c r="A348" s="2" t="s">
        <v>231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 spans="1:26" x14ac:dyDescent="0.2">
      <c r="A349" s="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 spans="1:26" x14ac:dyDescent="0.2">
      <c r="A350" s="1" t="s">
        <v>232</v>
      </c>
      <c r="B350" s="29">
        <v>0</v>
      </c>
      <c r="C350" s="29">
        <v>0</v>
      </c>
      <c r="D350" s="29">
        <v>0</v>
      </c>
      <c r="E350" s="29">
        <v>0</v>
      </c>
      <c r="F350" s="29">
        <v>0</v>
      </c>
      <c r="G350" s="29">
        <v>0</v>
      </c>
      <c r="H350" s="29">
        <v>0</v>
      </c>
      <c r="I350" s="29">
        <v>106</v>
      </c>
      <c r="J350" s="29">
        <v>106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v>0</v>
      </c>
      <c r="V350" s="29">
        <v>0</v>
      </c>
    </row>
    <row r="351" spans="1:26" x14ac:dyDescent="0.2">
      <c r="A351" s="2" t="s">
        <v>233</v>
      </c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spans="1:26" x14ac:dyDescent="0.2">
      <c r="A352" s="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zoomScale="120" zoomScaleNormal="120" workbookViewId="0">
      <selection activeCell="G19" sqref="G19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514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108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5C18-674E-3242-BFFF-DDD3A413CCA7}">
  <sheetPr codeName="Sheet6"/>
  <dimension ref="A2:J17"/>
  <sheetViews>
    <sheetView workbookViewId="0">
      <selection activeCell="H9" sqref="H9"/>
    </sheetView>
  </sheetViews>
  <sheetFormatPr baseColWidth="10" defaultRowHeight="16" x14ac:dyDescent="0.2"/>
  <cols>
    <col min="1" max="1" width="22.33203125" style="8" customWidth="1"/>
    <col min="2" max="8" width="7.83203125" style="8" customWidth="1"/>
    <col min="9" max="16384" width="10.83203125" style="8"/>
  </cols>
  <sheetData>
    <row r="2" spans="1:10" ht="39" x14ac:dyDescent="0.2">
      <c r="B2" s="9" t="s">
        <v>345</v>
      </c>
      <c r="C2" s="9" t="s">
        <v>346</v>
      </c>
      <c r="D2" s="9" t="s">
        <v>347</v>
      </c>
      <c r="E2" s="9" t="s">
        <v>348</v>
      </c>
      <c r="F2" s="9" t="s">
        <v>349</v>
      </c>
      <c r="G2" s="9" t="s">
        <v>350</v>
      </c>
      <c r="H2" s="9" t="s">
        <v>351</v>
      </c>
    </row>
    <row r="3" spans="1:10" ht="30" customHeight="1" x14ac:dyDescent="0.2">
      <c r="A3" s="8" t="s">
        <v>345</v>
      </c>
      <c r="B3" s="10" t="s">
        <v>352</v>
      </c>
      <c r="C3" s="10"/>
      <c r="D3" s="10"/>
      <c r="E3" s="10"/>
      <c r="F3" s="10"/>
      <c r="G3" s="10"/>
      <c r="H3" s="10"/>
      <c r="I3" s="11"/>
    </row>
    <row r="4" spans="1:10" ht="30" customHeight="1" x14ac:dyDescent="0.2">
      <c r="A4" s="8" t="s">
        <v>346</v>
      </c>
      <c r="B4" s="10"/>
      <c r="C4" s="10" t="s">
        <v>352</v>
      </c>
      <c r="D4" s="10"/>
      <c r="E4" s="10"/>
      <c r="F4" s="10"/>
      <c r="G4" s="10"/>
      <c r="H4" s="10"/>
      <c r="I4" s="11"/>
    </row>
    <row r="5" spans="1:10" ht="30" customHeight="1" x14ac:dyDescent="0.2">
      <c r="A5" s="8" t="s">
        <v>347</v>
      </c>
      <c r="B5" s="10"/>
      <c r="C5" s="10"/>
      <c r="D5" s="10" t="s">
        <v>352</v>
      </c>
      <c r="E5" s="10"/>
      <c r="F5" s="10"/>
      <c r="G5" s="10"/>
      <c r="H5" s="10"/>
      <c r="I5" s="11"/>
    </row>
    <row r="6" spans="1:10" ht="30" customHeight="1" x14ac:dyDescent="0.2">
      <c r="A6" s="8" t="s">
        <v>348</v>
      </c>
      <c r="B6" s="10"/>
      <c r="C6" s="10"/>
      <c r="D6" s="10"/>
      <c r="E6" s="10" t="s">
        <v>352</v>
      </c>
      <c r="F6" s="10"/>
      <c r="G6" s="10"/>
      <c r="H6" s="10"/>
      <c r="I6" s="11"/>
    </row>
    <row r="7" spans="1:10" ht="30" customHeight="1" x14ac:dyDescent="0.2">
      <c r="A7" s="8" t="s">
        <v>349</v>
      </c>
      <c r="B7" s="10"/>
      <c r="C7" s="10"/>
      <c r="D7" s="10"/>
      <c r="E7" s="10"/>
      <c r="F7" s="10" t="s">
        <v>352</v>
      </c>
      <c r="G7" s="10"/>
      <c r="H7" s="10"/>
      <c r="I7" s="11"/>
    </row>
    <row r="8" spans="1:10" ht="30" customHeight="1" x14ac:dyDescent="0.2">
      <c r="A8" s="8" t="s">
        <v>350</v>
      </c>
      <c r="B8" s="10"/>
      <c r="C8" s="10"/>
      <c r="D8" s="10"/>
      <c r="E8" s="10"/>
      <c r="F8" s="10"/>
      <c r="G8" s="10" t="s">
        <v>352</v>
      </c>
      <c r="H8" s="10"/>
      <c r="I8" s="11"/>
    </row>
    <row r="9" spans="1:10" ht="30" customHeight="1" x14ac:dyDescent="0.2">
      <c r="A9" s="8" t="s">
        <v>351</v>
      </c>
      <c r="B9" s="10"/>
      <c r="C9" s="10"/>
      <c r="D9" s="10"/>
      <c r="E9" s="10"/>
      <c r="F9" s="10"/>
      <c r="G9" s="10"/>
      <c r="H9" s="10" t="s">
        <v>352</v>
      </c>
      <c r="I9" s="11" t="s">
        <v>355</v>
      </c>
    </row>
    <row r="10" spans="1:10" ht="30" customHeight="1" x14ac:dyDescent="0.2">
      <c r="A10" s="8" t="s">
        <v>353</v>
      </c>
      <c r="B10" s="10" t="s">
        <v>352</v>
      </c>
      <c r="C10" s="10"/>
      <c r="D10" s="10"/>
      <c r="E10" s="10" t="s">
        <v>352</v>
      </c>
      <c r="F10" s="10"/>
      <c r="G10" s="10"/>
      <c r="H10" s="10"/>
      <c r="I10" s="11"/>
    </row>
    <row r="11" spans="1:10" ht="30" customHeight="1" x14ac:dyDescent="0.2">
      <c r="A11" s="8" t="s">
        <v>354</v>
      </c>
      <c r="B11" s="10"/>
      <c r="C11" s="10"/>
      <c r="D11" s="10" t="s">
        <v>352</v>
      </c>
      <c r="E11" s="10" t="s">
        <v>352</v>
      </c>
      <c r="F11" s="10"/>
      <c r="G11" s="10"/>
      <c r="H11" s="10"/>
      <c r="I11" s="11"/>
    </row>
    <row r="12" spans="1:10" ht="30" customHeight="1" x14ac:dyDescent="0.2">
      <c r="A12" s="8" t="s">
        <v>358</v>
      </c>
      <c r="B12" s="10"/>
      <c r="C12" s="10"/>
      <c r="D12" s="10"/>
      <c r="E12" s="10"/>
      <c r="F12" s="10" t="s">
        <v>352</v>
      </c>
      <c r="G12" s="10"/>
      <c r="H12" s="10" t="s">
        <v>352</v>
      </c>
      <c r="I12" s="11" t="s">
        <v>356</v>
      </c>
      <c r="J12" s="8" t="s">
        <v>357</v>
      </c>
    </row>
    <row r="13" spans="1:10" ht="30" customHeight="1" x14ac:dyDescent="0.2">
      <c r="B13" s="10"/>
      <c r="C13" s="10"/>
      <c r="D13" s="10"/>
      <c r="E13" s="10"/>
      <c r="F13" s="10"/>
      <c r="G13" s="10"/>
      <c r="H13" s="10"/>
      <c r="I13" s="11"/>
    </row>
    <row r="14" spans="1:10" ht="30" customHeight="1" x14ac:dyDescent="0.2">
      <c r="B14" s="10"/>
      <c r="C14" s="10"/>
      <c r="D14" s="10"/>
      <c r="E14" s="10"/>
      <c r="F14" s="10"/>
      <c r="G14" s="10"/>
      <c r="H14" s="10"/>
      <c r="I14" s="11"/>
    </row>
    <row r="15" spans="1:10" ht="30" customHeight="1" x14ac:dyDescent="0.2">
      <c r="B15" s="10"/>
      <c r="C15" s="10"/>
      <c r="D15" s="10"/>
      <c r="E15" s="10"/>
      <c r="F15" s="10"/>
      <c r="G15" s="10"/>
      <c r="H15" s="10"/>
      <c r="I15" s="11"/>
    </row>
    <row r="16" spans="1:10" ht="30" customHeight="1" x14ac:dyDescent="0.2">
      <c r="B16" s="10"/>
      <c r="C16" s="10"/>
      <c r="D16" s="10"/>
      <c r="E16" s="10"/>
      <c r="F16" s="10"/>
      <c r="G16" s="10"/>
      <c r="H16" s="10"/>
      <c r="I16" s="11"/>
    </row>
    <row r="17" spans="2:9" x14ac:dyDescent="0.2">
      <c r="B17" s="11"/>
      <c r="C17" s="11"/>
      <c r="D17" s="11"/>
      <c r="E17" s="11"/>
      <c r="F17" s="11"/>
      <c r="G17" s="11"/>
      <c r="H17" s="11"/>
      <c r="I1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1:AE673"/>
  <sheetViews>
    <sheetView tabSelected="1" zoomScale="170" zoomScaleNormal="1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U28" sqref="U28"/>
    </sheetView>
  </sheetViews>
  <sheetFormatPr baseColWidth="10" defaultRowHeight="13" x14ac:dyDescent="0.15"/>
  <cols>
    <col min="1" max="1" width="3.5" style="12" customWidth="1"/>
    <col min="2" max="2" width="35.33203125" style="12" customWidth="1"/>
    <col min="3" max="3" width="0.1640625" style="12" customWidth="1"/>
    <col min="4" max="16" width="3.33203125" style="12" customWidth="1"/>
    <col min="17" max="17" width="16.5" style="12" customWidth="1"/>
    <col min="18" max="18" width="10.83203125" style="12" customWidth="1"/>
    <col min="19" max="19" width="6.1640625" style="12" customWidth="1"/>
    <col min="20" max="16384" width="10.83203125" style="12"/>
  </cols>
  <sheetData>
    <row r="1" spans="1:26" ht="26" customHeight="1" x14ac:dyDescent="0.15"/>
    <row r="2" spans="1:26" ht="87" customHeight="1" x14ac:dyDescent="0.15">
      <c r="A2" s="30" t="s">
        <v>549</v>
      </c>
      <c r="B2" s="30"/>
      <c r="D2" s="13" t="s">
        <v>333</v>
      </c>
      <c r="E2" s="13" t="s">
        <v>363</v>
      </c>
      <c r="F2" s="13" t="s">
        <v>360</v>
      </c>
      <c r="G2" s="13" t="s">
        <v>361</v>
      </c>
      <c r="H2" s="13" t="s">
        <v>544</v>
      </c>
      <c r="I2" s="13" t="s">
        <v>362</v>
      </c>
      <c r="J2" s="13" t="s">
        <v>545</v>
      </c>
      <c r="K2" s="13" t="s">
        <v>364</v>
      </c>
      <c r="L2" s="13" t="s">
        <v>365</v>
      </c>
      <c r="M2" s="13" t="s">
        <v>493</v>
      </c>
      <c r="N2" s="13" t="s">
        <v>492</v>
      </c>
      <c r="O2" s="13" t="s">
        <v>516</v>
      </c>
      <c r="P2" s="13" t="s">
        <v>351</v>
      </c>
      <c r="Q2" s="13"/>
      <c r="R2" s="13"/>
      <c r="S2" s="13"/>
      <c r="T2" s="12" t="s">
        <v>359</v>
      </c>
      <c r="U2" s="13" t="s">
        <v>366</v>
      </c>
      <c r="V2" s="12" t="s">
        <v>371</v>
      </c>
      <c r="W2" s="12" t="s">
        <v>447</v>
      </c>
    </row>
    <row r="3" spans="1:26" ht="18" customHeight="1" x14ac:dyDescent="0.15">
      <c r="A3" s="18" t="s">
        <v>495</v>
      </c>
      <c r="B3" s="18"/>
      <c r="C3" s="18"/>
      <c r="D3" s="14">
        <v>2504</v>
      </c>
      <c r="E3" s="14"/>
      <c r="F3" s="14"/>
      <c r="G3" s="14"/>
      <c r="H3" s="14"/>
      <c r="I3" s="14"/>
      <c r="J3" s="14"/>
      <c r="K3" s="14">
        <v>465</v>
      </c>
      <c r="L3" s="14"/>
      <c r="M3" s="14"/>
      <c r="N3" s="14"/>
      <c r="O3" s="14"/>
      <c r="P3" s="14"/>
      <c r="Q3" s="14">
        <f>LOG10(MIN(D3,F3:P3))</f>
        <v>2.667452952889954</v>
      </c>
      <c r="R3" s="27">
        <f>(MIN(D3,F3:O3))</f>
        <v>465</v>
      </c>
      <c r="S3" s="27"/>
      <c r="T3" s="18" t="s">
        <v>496</v>
      </c>
      <c r="U3" s="18" t="s">
        <v>367</v>
      </c>
      <c r="V3" s="18"/>
      <c r="W3" s="18"/>
      <c r="Z3" s="12">
        <f ca="1">OFFSET(Matrix,TRUNC((ROW()-ROW($Z$3))/COLUMNS(Matrix)),MOD(ROW()-ROW($Z$3),COLUMNS(Matrix)),1,1)</f>
        <v>2504</v>
      </c>
    </row>
    <row r="4" spans="1:26" ht="18" customHeight="1" x14ac:dyDescent="0.15">
      <c r="A4" s="18" t="s">
        <v>375</v>
      </c>
      <c r="B4" s="18"/>
      <c r="C4" s="18"/>
      <c r="D4" s="14">
        <v>4000</v>
      </c>
      <c r="E4" s="14">
        <v>2000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>
        <f t="shared" ref="Q4:Q6" si="0">LOG10(MIN(D4,F4:P4))</f>
        <v>3.6020599913279625</v>
      </c>
      <c r="R4" s="27">
        <f t="shared" ref="R4:R6" si="1">(MIN(D4,F4:O4))</f>
        <v>4000</v>
      </c>
      <c r="S4" s="27"/>
      <c r="T4" s="18" t="s">
        <v>515</v>
      </c>
      <c r="U4" s="18" t="s">
        <v>376</v>
      </c>
      <c r="V4" s="18"/>
      <c r="W4" s="18"/>
      <c r="Z4" s="12">
        <f ca="1">OFFSET(Matrix,TRUNC((ROW()-ROW($Z$3))/COLUMNS(Matrix)),MOD(ROW()-ROW($Z$3),COLUMNS(Matrix)),1,1)</f>
        <v>0</v>
      </c>
    </row>
    <row r="5" spans="1:26" ht="18" customHeight="1" x14ac:dyDescent="0.15">
      <c r="A5" s="18" t="s">
        <v>553</v>
      </c>
      <c r="B5" s="18"/>
      <c r="C5" s="18"/>
      <c r="D5" s="14">
        <v>100000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100000</v>
      </c>
      <c r="P5" s="14"/>
      <c r="Q5" s="14">
        <f t="shared" si="0"/>
        <v>5</v>
      </c>
      <c r="R5" s="27">
        <f t="shared" si="1"/>
        <v>100000</v>
      </c>
      <c r="S5" s="27"/>
      <c r="T5" s="18" t="s">
        <v>555</v>
      </c>
      <c r="U5" s="18" t="s">
        <v>554</v>
      </c>
      <c r="V5" s="18"/>
      <c r="W5" s="18"/>
    </row>
    <row r="6" spans="1:26" ht="18" customHeight="1" x14ac:dyDescent="0.15">
      <c r="A6" s="18" t="s">
        <v>558</v>
      </c>
      <c r="B6" s="18"/>
      <c r="C6" s="18"/>
      <c r="D6" s="14">
        <v>1000000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>
        <v>1000000</v>
      </c>
      <c r="P6" s="14"/>
      <c r="Q6" s="14">
        <f t="shared" si="0"/>
        <v>6</v>
      </c>
      <c r="R6" s="27">
        <f t="shared" si="1"/>
        <v>1000000</v>
      </c>
      <c r="S6" s="27"/>
      <c r="T6" s="18" t="s">
        <v>556</v>
      </c>
      <c r="U6" s="18"/>
      <c r="V6" s="18"/>
      <c r="W6" s="18"/>
    </row>
    <row r="7" spans="1:26" ht="18" customHeight="1" x14ac:dyDescent="0.15">
      <c r="A7" s="18" t="s">
        <v>551</v>
      </c>
      <c r="B7" s="18"/>
      <c r="C7" s="1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7"/>
      <c r="S7" s="27"/>
      <c r="T7" s="18" t="s">
        <v>449</v>
      </c>
      <c r="U7" s="21" t="s">
        <v>377</v>
      </c>
      <c r="V7" s="18"/>
      <c r="W7" s="18"/>
      <c r="Z7" s="12">
        <f t="shared" ref="Z7:Z31" ca="1" si="2">OFFSET(Matrix,TRUNC((ROW()-ROW($Z$3))/COLUMNS(Matrix)),MOD(ROW()-ROW($Z$3),COLUMNS(Matrix)),1,1)</f>
        <v>0</v>
      </c>
    </row>
    <row r="8" spans="1:26" ht="18" customHeight="1" x14ac:dyDescent="0.15">
      <c r="A8" s="18"/>
      <c r="B8" s="22" t="s">
        <v>450</v>
      </c>
      <c r="C8" s="22" t="s">
        <v>451</v>
      </c>
      <c r="D8" s="25">
        <v>1409</v>
      </c>
      <c r="E8" s="14"/>
      <c r="F8" s="14"/>
      <c r="G8" s="25"/>
      <c r="H8" s="25"/>
      <c r="I8" s="25"/>
      <c r="J8" s="14"/>
      <c r="K8" s="25"/>
      <c r="L8" s="14"/>
      <c r="M8" s="14"/>
      <c r="N8" s="14"/>
      <c r="O8" s="14"/>
      <c r="P8" s="14"/>
      <c r="Q8" s="14">
        <f>LOG10(MIN(D8,F8:P8))</f>
        <v>3.1489109931093564</v>
      </c>
      <c r="R8" s="27">
        <f t="shared" ref="R8:R29" si="3">(MIN(D8,F8:O8))</f>
        <v>1409</v>
      </c>
      <c r="S8" s="27"/>
      <c r="T8" s="18"/>
      <c r="U8" s="21"/>
      <c r="V8" s="18"/>
      <c r="W8" s="18"/>
      <c r="Z8" s="12">
        <f t="shared" ca="1" si="2"/>
        <v>0</v>
      </c>
    </row>
    <row r="9" spans="1:26" ht="18" customHeight="1" x14ac:dyDescent="0.15">
      <c r="A9" s="18"/>
      <c r="B9" s="22" t="s">
        <v>452</v>
      </c>
      <c r="C9" s="22" t="s">
        <v>453</v>
      </c>
      <c r="D9" s="25">
        <v>2799</v>
      </c>
      <c r="E9" s="14"/>
      <c r="F9" s="14"/>
      <c r="G9" s="25"/>
      <c r="H9" s="25"/>
      <c r="I9" s="25"/>
      <c r="J9" s="14"/>
      <c r="K9" s="25"/>
      <c r="L9" s="14"/>
      <c r="M9" s="14"/>
      <c r="N9" s="14"/>
      <c r="O9" s="14"/>
      <c r="P9" s="14"/>
      <c r="Q9" s="14">
        <f t="shared" ref="Q9:Q35" si="4">LOG10(MIN(D9,F9:P9))</f>
        <v>3.4470028984661623</v>
      </c>
      <c r="R9" s="27">
        <f t="shared" si="3"/>
        <v>2799</v>
      </c>
      <c r="S9" s="27"/>
      <c r="T9" s="18"/>
      <c r="U9" s="21"/>
      <c r="V9" s="18"/>
      <c r="W9" s="18"/>
      <c r="Z9" s="12">
        <f t="shared" ca="1" si="2"/>
        <v>0</v>
      </c>
    </row>
    <row r="10" spans="1:26" ht="18" customHeight="1" x14ac:dyDescent="0.15">
      <c r="A10" s="18"/>
      <c r="B10" s="22" t="s">
        <v>454</v>
      </c>
      <c r="C10" s="22" t="s">
        <v>455</v>
      </c>
      <c r="D10" s="25">
        <v>7500</v>
      </c>
      <c r="E10" s="14"/>
      <c r="F10" s="14"/>
      <c r="G10" s="25"/>
      <c r="H10" s="25"/>
      <c r="I10" s="25"/>
      <c r="J10" s="14"/>
      <c r="K10" s="25"/>
      <c r="L10" s="14"/>
      <c r="M10" s="14"/>
      <c r="N10" s="14"/>
      <c r="O10" s="14"/>
      <c r="P10" s="14"/>
      <c r="Q10" s="14">
        <f t="shared" si="4"/>
        <v>3.8750612633917001</v>
      </c>
      <c r="R10" s="27">
        <f t="shared" si="3"/>
        <v>7500</v>
      </c>
      <c r="S10" s="27"/>
      <c r="T10" s="18"/>
      <c r="U10" s="21"/>
      <c r="V10" s="18"/>
      <c r="W10" s="18"/>
      <c r="Z10" s="12">
        <f t="shared" ca="1" si="2"/>
        <v>465</v>
      </c>
    </row>
    <row r="11" spans="1:26" ht="18" customHeight="1" x14ac:dyDescent="0.15">
      <c r="A11" s="18"/>
      <c r="B11" s="22" t="s">
        <v>456</v>
      </c>
      <c r="C11" s="22" t="s">
        <v>457</v>
      </c>
      <c r="D11" s="25">
        <v>1100</v>
      </c>
      <c r="E11" s="14"/>
      <c r="F11" s="14"/>
      <c r="G11" s="25"/>
      <c r="H11" s="25" t="s">
        <v>517</v>
      </c>
      <c r="I11" s="25"/>
      <c r="J11" s="14"/>
      <c r="K11" s="25"/>
      <c r="L11" s="14"/>
      <c r="M11" s="14"/>
      <c r="N11" s="14"/>
      <c r="O11" s="14"/>
      <c r="P11" s="14"/>
      <c r="Q11" s="14">
        <f t="shared" si="4"/>
        <v>3.0413926851582249</v>
      </c>
      <c r="R11" s="27">
        <f t="shared" si="3"/>
        <v>1100</v>
      </c>
      <c r="S11" s="27"/>
      <c r="T11" s="18"/>
      <c r="U11" s="21"/>
      <c r="V11" s="18"/>
      <c r="W11" s="18"/>
      <c r="Z11" s="12">
        <f t="shared" ca="1" si="2"/>
        <v>0</v>
      </c>
    </row>
    <row r="12" spans="1:26" ht="18" customHeight="1" x14ac:dyDescent="0.15">
      <c r="A12" s="18"/>
      <c r="B12" s="22" t="s">
        <v>458</v>
      </c>
      <c r="C12" s="22" t="s">
        <v>459</v>
      </c>
      <c r="D12" s="25">
        <v>11413</v>
      </c>
      <c r="E12" s="14"/>
      <c r="F12" s="14"/>
      <c r="G12" s="25"/>
      <c r="H12" s="25"/>
      <c r="I12" s="25"/>
      <c r="J12" s="14"/>
      <c r="K12" s="25"/>
      <c r="L12" s="14"/>
      <c r="M12" s="14"/>
      <c r="N12" s="14"/>
      <c r="O12" s="14"/>
      <c r="P12" s="14"/>
      <c r="Q12" s="14">
        <f t="shared" si="4"/>
        <v>4.0573998172660621</v>
      </c>
      <c r="R12" s="27">
        <f t="shared" si="3"/>
        <v>11413</v>
      </c>
      <c r="S12" s="27"/>
      <c r="T12" s="18"/>
      <c r="U12" s="21"/>
      <c r="V12" s="18"/>
      <c r="W12" s="18"/>
      <c r="Z12" s="12">
        <f t="shared" ca="1" si="2"/>
        <v>0</v>
      </c>
    </row>
    <row r="13" spans="1:26" ht="18" customHeight="1" x14ac:dyDescent="0.15">
      <c r="A13" s="18"/>
      <c r="B13" s="22" t="s">
        <v>460</v>
      </c>
      <c r="C13" s="22" t="s">
        <v>461</v>
      </c>
      <c r="D13" s="25">
        <v>3622</v>
      </c>
      <c r="E13" s="14"/>
      <c r="F13" s="14"/>
      <c r="G13" s="25"/>
      <c r="H13" s="25"/>
      <c r="I13" s="25"/>
      <c r="J13" s="14"/>
      <c r="K13" s="25"/>
      <c r="L13" s="14"/>
      <c r="M13" s="14"/>
      <c r="N13" s="14"/>
      <c r="O13" s="14"/>
      <c r="P13" s="14"/>
      <c r="Q13" s="14">
        <f t="shared" si="4"/>
        <v>3.5589484459780394</v>
      </c>
      <c r="R13" s="27">
        <f t="shared" si="3"/>
        <v>3622</v>
      </c>
      <c r="S13" s="27"/>
      <c r="T13" s="18"/>
      <c r="U13" s="21"/>
      <c r="V13" s="18"/>
      <c r="W13" s="18"/>
      <c r="Z13" s="12">
        <f t="shared" ca="1" si="2"/>
        <v>0</v>
      </c>
    </row>
    <row r="14" spans="1:26" ht="18" customHeight="1" x14ac:dyDescent="0.15">
      <c r="A14" s="18"/>
      <c r="B14" s="22" t="s">
        <v>462</v>
      </c>
      <c r="C14" s="22" t="s">
        <v>463</v>
      </c>
      <c r="D14" s="25">
        <v>3600</v>
      </c>
      <c r="E14" s="14"/>
      <c r="F14" s="14"/>
      <c r="G14" s="25"/>
      <c r="H14" s="25"/>
      <c r="I14" s="25"/>
      <c r="J14" s="14"/>
      <c r="K14" s="25"/>
      <c r="L14" s="14"/>
      <c r="M14" s="14"/>
      <c r="N14" s="14"/>
      <c r="O14" s="14"/>
      <c r="P14" s="14"/>
      <c r="Q14" s="14">
        <f t="shared" si="4"/>
        <v>3.5563025007672873</v>
      </c>
      <c r="R14" s="27">
        <f t="shared" si="3"/>
        <v>3600</v>
      </c>
      <c r="S14" s="27"/>
      <c r="T14" s="18"/>
      <c r="U14" s="21"/>
      <c r="V14" s="18"/>
      <c r="W14" s="18"/>
      <c r="Z14" s="12">
        <f t="shared" ca="1" si="2"/>
        <v>0</v>
      </c>
    </row>
    <row r="15" spans="1:26" ht="18" customHeight="1" x14ac:dyDescent="0.15">
      <c r="A15" s="18"/>
      <c r="B15" s="22" t="s">
        <v>464</v>
      </c>
      <c r="C15" s="22" t="s">
        <v>465</v>
      </c>
      <c r="D15" s="25">
        <v>4089</v>
      </c>
      <c r="E15" s="14"/>
      <c r="F15" s="14"/>
      <c r="G15" s="25"/>
      <c r="H15" s="25"/>
      <c r="I15" s="25"/>
      <c r="J15" s="14"/>
      <c r="K15" s="25"/>
      <c r="L15" s="14"/>
      <c r="M15" s="14"/>
      <c r="N15" s="14"/>
      <c r="O15" s="14"/>
      <c r="P15" s="14"/>
      <c r="Q15" s="14">
        <f t="shared" si="4"/>
        <v>3.6116171105543362</v>
      </c>
      <c r="R15" s="27">
        <f t="shared" si="3"/>
        <v>4089</v>
      </c>
      <c r="S15" s="27"/>
      <c r="T15" s="18"/>
      <c r="U15" s="21"/>
      <c r="V15" s="18"/>
      <c r="W15" s="18"/>
      <c r="Z15" s="12">
        <f t="shared" ca="1" si="2"/>
        <v>0</v>
      </c>
    </row>
    <row r="16" spans="1:26" ht="18" customHeight="1" x14ac:dyDescent="0.15">
      <c r="A16" s="18"/>
      <c r="B16" s="22" t="s">
        <v>466</v>
      </c>
      <c r="C16" s="22" t="s">
        <v>467</v>
      </c>
      <c r="D16" s="25">
        <v>1400</v>
      </c>
      <c r="E16" s="14"/>
      <c r="F16" s="14"/>
      <c r="G16" s="25"/>
      <c r="H16" s="25"/>
      <c r="I16" s="25"/>
      <c r="J16" s="14"/>
      <c r="K16" s="25"/>
      <c r="L16" s="14"/>
      <c r="M16" s="14"/>
      <c r="N16" s="14"/>
      <c r="O16" s="14"/>
      <c r="P16" s="14"/>
      <c r="Q16" s="14">
        <f t="shared" si="4"/>
        <v>3.1461280356782382</v>
      </c>
      <c r="R16" s="27">
        <f t="shared" si="3"/>
        <v>1400</v>
      </c>
      <c r="S16" s="27"/>
      <c r="T16" s="18"/>
      <c r="U16" s="21"/>
      <c r="V16" s="18"/>
      <c r="W16" s="18"/>
      <c r="Z16" s="12">
        <f t="shared" ca="1" si="2"/>
        <v>4000</v>
      </c>
    </row>
    <row r="17" spans="1:26" ht="18" customHeight="1" x14ac:dyDescent="0.15">
      <c r="A17" s="18"/>
      <c r="B17" s="22" t="s">
        <v>468</v>
      </c>
      <c r="C17" s="22" t="s">
        <v>469</v>
      </c>
      <c r="D17" s="25">
        <v>1860</v>
      </c>
      <c r="E17" s="14"/>
      <c r="F17" s="14"/>
      <c r="G17" s="25"/>
      <c r="H17" s="25"/>
      <c r="I17" s="25"/>
      <c r="J17" s="14"/>
      <c r="K17" s="25"/>
      <c r="L17" s="14"/>
      <c r="M17" s="14"/>
      <c r="N17" s="14"/>
      <c r="O17" s="14"/>
      <c r="P17" s="14"/>
      <c r="Q17" s="14">
        <f t="shared" si="4"/>
        <v>3.2695129442179165</v>
      </c>
      <c r="R17" s="27">
        <f t="shared" si="3"/>
        <v>1860</v>
      </c>
      <c r="S17" s="27"/>
      <c r="T17" s="18"/>
      <c r="U17" s="21"/>
      <c r="V17" s="18"/>
      <c r="W17" s="18"/>
      <c r="Z17" s="12">
        <f t="shared" ca="1" si="2"/>
        <v>2000</v>
      </c>
    </row>
    <row r="18" spans="1:26" ht="18" customHeight="1" x14ac:dyDescent="0.15">
      <c r="A18" s="18"/>
      <c r="B18" s="22" t="s">
        <v>470</v>
      </c>
      <c r="C18" s="22" t="s">
        <v>471</v>
      </c>
      <c r="D18" s="25">
        <v>967</v>
      </c>
      <c r="E18" s="14"/>
      <c r="F18" s="14"/>
      <c r="G18" s="25"/>
      <c r="H18" s="25"/>
      <c r="I18" s="25"/>
      <c r="J18" s="14"/>
      <c r="K18" s="25"/>
      <c r="L18" s="14"/>
      <c r="M18" s="14"/>
      <c r="N18" s="14"/>
      <c r="O18" s="14"/>
      <c r="P18" s="14"/>
      <c r="Q18" s="14">
        <f t="shared" si="4"/>
        <v>2.9854264740830017</v>
      </c>
      <c r="R18" s="27">
        <f t="shared" si="3"/>
        <v>967</v>
      </c>
      <c r="S18" s="27"/>
      <c r="T18" s="18"/>
      <c r="U18" s="21"/>
      <c r="V18" s="18"/>
      <c r="W18" s="18"/>
      <c r="Z18" s="12">
        <f t="shared" ca="1" si="2"/>
        <v>0</v>
      </c>
    </row>
    <row r="19" spans="1:26" ht="18" customHeight="1" x14ac:dyDescent="0.15">
      <c r="A19" s="18"/>
      <c r="B19" s="22" t="s">
        <v>472</v>
      </c>
      <c r="C19" s="22" t="s">
        <v>473</v>
      </c>
      <c r="D19" s="25">
        <v>2270</v>
      </c>
      <c r="E19" s="14"/>
      <c r="F19" s="14"/>
      <c r="G19" s="25"/>
      <c r="H19" s="25"/>
      <c r="I19" s="25"/>
      <c r="J19" s="14"/>
      <c r="K19" s="25"/>
      <c r="L19" s="14"/>
      <c r="M19" s="14"/>
      <c r="N19" s="14"/>
      <c r="O19" s="14"/>
      <c r="P19" s="14"/>
      <c r="Q19" s="14">
        <f t="shared" si="4"/>
        <v>3.3560258571931225</v>
      </c>
      <c r="R19" s="27">
        <f t="shared" si="3"/>
        <v>2270</v>
      </c>
      <c r="S19" s="27"/>
      <c r="T19" s="18"/>
      <c r="U19" s="21"/>
      <c r="V19" s="18"/>
      <c r="W19" s="18"/>
      <c r="Z19" s="12">
        <f t="shared" ca="1" si="2"/>
        <v>0</v>
      </c>
    </row>
    <row r="20" spans="1:26" ht="18" customHeight="1" x14ac:dyDescent="0.15">
      <c r="A20" s="18"/>
      <c r="B20" s="22" t="s">
        <v>474</v>
      </c>
      <c r="C20" s="22" t="s">
        <v>475</v>
      </c>
      <c r="D20" s="25">
        <v>3161</v>
      </c>
      <c r="E20" s="14"/>
      <c r="F20" s="14"/>
      <c r="G20" s="25"/>
      <c r="H20" s="25"/>
      <c r="I20" s="25"/>
      <c r="J20" s="14"/>
      <c r="K20" s="25"/>
      <c r="L20" s="14"/>
      <c r="M20" s="14"/>
      <c r="N20" s="14"/>
      <c r="O20" s="14"/>
      <c r="P20" s="14"/>
      <c r="Q20" s="14">
        <f t="shared" si="4"/>
        <v>3.4998244958395799</v>
      </c>
      <c r="R20" s="27">
        <f t="shared" si="3"/>
        <v>3161</v>
      </c>
      <c r="S20" s="27"/>
      <c r="T20" s="18"/>
      <c r="U20" s="21"/>
      <c r="V20" s="18"/>
      <c r="W20" s="18"/>
      <c r="Z20" s="12">
        <f t="shared" ca="1" si="2"/>
        <v>0</v>
      </c>
    </row>
    <row r="21" spans="1:26" ht="18" customHeight="1" x14ac:dyDescent="0.15">
      <c r="A21" s="18"/>
      <c r="B21" s="22" t="s">
        <v>476</v>
      </c>
      <c r="C21" s="22" t="s">
        <v>477</v>
      </c>
      <c r="D21" s="25">
        <v>3500</v>
      </c>
      <c r="E21" s="14"/>
      <c r="F21" s="14"/>
      <c r="G21" s="25"/>
      <c r="H21" s="25"/>
      <c r="I21" s="25"/>
      <c r="J21" s="14"/>
      <c r="K21" s="25"/>
      <c r="L21" s="14"/>
      <c r="M21" s="14"/>
      <c r="N21" s="14"/>
      <c r="O21" s="14"/>
      <c r="P21" s="14"/>
      <c r="Q21" s="14">
        <f t="shared" si="4"/>
        <v>3.5440680443502757</v>
      </c>
      <c r="R21" s="27">
        <f t="shared" si="3"/>
        <v>3500</v>
      </c>
      <c r="S21" s="27"/>
      <c r="T21" s="18"/>
      <c r="U21" s="21"/>
      <c r="V21" s="18"/>
      <c r="W21" s="18"/>
      <c r="Z21" s="12">
        <f t="shared" ca="1" si="2"/>
        <v>0</v>
      </c>
    </row>
    <row r="22" spans="1:26" ht="18" customHeight="1" x14ac:dyDescent="0.15">
      <c r="A22" s="18"/>
      <c r="B22" s="22" t="s">
        <v>446</v>
      </c>
      <c r="C22" s="22" t="s">
        <v>448</v>
      </c>
      <c r="D22" s="25">
        <v>4595</v>
      </c>
      <c r="E22" s="14"/>
      <c r="F22" s="14"/>
      <c r="G22" s="25">
        <v>950</v>
      </c>
      <c r="H22" s="25"/>
      <c r="I22" s="25"/>
      <c r="J22" s="14"/>
      <c r="K22" s="25">
        <v>950</v>
      </c>
      <c r="L22" s="14"/>
      <c r="M22" s="14"/>
      <c r="N22" s="14">
        <v>1000</v>
      </c>
      <c r="O22" s="14"/>
      <c r="P22" s="14"/>
      <c r="Q22" s="14">
        <f t="shared" si="4"/>
        <v>2.9777236052888476</v>
      </c>
      <c r="R22" s="27">
        <f t="shared" si="3"/>
        <v>950</v>
      </c>
      <c r="S22" s="27"/>
      <c r="T22" s="18"/>
      <c r="U22" s="21"/>
      <c r="V22" s="18"/>
      <c r="W22" s="18"/>
      <c r="Z22" s="12">
        <f t="shared" ca="1" si="2"/>
        <v>0</v>
      </c>
    </row>
    <row r="23" spans="1:26" ht="18" customHeight="1" x14ac:dyDescent="0.15">
      <c r="A23" s="18"/>
      <c r="B23" s="22" t="s">
        <v>478</v>
      </c>
      <c r="C23" s="22" t="s">
        <v>479</v>
      </c>
      <c r="D23" s="25">
        <v>3230</v>
      </c>
      <c r="E23" s="14"/>
      <c r="F23" s="14"/>
      <c r="G23" s="25"/>
      <c r="H23" s="25"/>
      <c r="I23" s="25"/>
      <c r="J23" s="14"/>
      <c r="K23" s="25">
        <v>308</v>
      </c>
      <c r="L23" s="14"/>
      <c r="M23" s="14"/>
      <c r="N23" s="14"/>
      <c r="O23" s="14"/>
      <c r="P23" s="14"/>
      <c r="Q23" s="14">
        <f t="shared" si="4"/>
        <v>2.4885507165004443</v>
      </c>
      <c r="R23" s="27">
        <f t="shared" si="3"/>
        <v>308</v>
      </c>
      <c r="S23" s="27"/>
      <c r="T23" s="18"/>
      <c r="U23" s="21"/>
      <c r="V23" s="18"/>
      <c r="W23" s="18"/>
      <c r="Z23" s="12">
        <f t="shared" ca="1" si="2"/>
        <v>0</v>
      </c>
    </row>
    <row r="24" spans="1:26" ht="18" customHeight="1" x14ac:dyDescent="0.15">
      <c r="A24" s="18"/>
      <c r="B24" s="22" t="s">
        <v>480</v>
      </c>
      <c r="C24" s="22" t="s">
        <v>481</v>
      </c>
      <c r="D24" s="25">
        <v>7961</v>
      </c>
      <c r="E24" s="14"/>
      <c r="F24" s="14"/>
      <c r="G24" s="25"/>
      <c r="H24" s="25"/>
      <c r="I24" s="25"/>
      <c r="J24" s="14"/>
      <c r="K24" s="25"/>
      <c r="L24" s="14"/>
      <c r="M24" s="14"/>
      <c r="N24" s="14"/>
      <c r="O24" s="14"/>
      <c r="P24" s="14"/>
      <c r="Q24" s="14">
        <f t="shared" si="4"/>
        <v>3.9009676239191244</v>
      </c>
      <c r="R24" s="27">
        <f t="shared" si="3"/>
        <v>7961</v>
      </c>
      <c r="S24" s="27"/>
      <c r="T24" s="18"/>
      <c r="U24" s="21"/>
      <c r="V24" s="18"/>
      <c r="W24" s="18"/>
      <c r="Z24" s="12">
        <f t="shared" ca="1" si="2"/>
        <v>0</v>
      </c>
    </row>
    <row r="25" spans="1:26" ht="18" customHeight="1" x14ac:dyDescent="0.15">
      <c r="A25" s="18"/>
      <c r="B25" s="22" t="s">
        <v>482</v>
      </c>
      <c r="C25" s="22" t="s">
        <v>483</v>
      </c>
      <c r="D25" s="25">
        <v>1296</v>
      </c>
      <c r="E25" s="14"/>
      <c r="F25" s="14"/>
      <c r="G25" s="25"/>
      <c r="H25" s="25"/>
      <c r="I25" s="25"/>
      <c r="J25" s="14"/>
      <c r="K25" s="25"/>
      <c r="L25" s="14"/>
      <c r="M25" s="14"/>
      <c r="N25" s="14"/>
      <c r="O25" s="14"/>
      <c r="P25" s="14"/>
      <c r="Q25" s="14">
        <f t="shared" si="4"/>
        <v>3.1126050015345745</v>
      </c>
      <c r="R25" s="27">
        <f t="shared" si="3"/>
        <v>1296</v>
      </c>
      <c r="S25" s="27"/>
      <c r="T25" s="18"/>
      <c r="U25" s="21"/>
      <c r="V25" s="18"/>
      <c r="W25" s="18"/>
      <c r="Z25" s="12">
        <f t="shared" ca="1" si="2"/>
        <v>0</v>
      </c>
    </row>
    <row r="26" spans="1:26" ht="18" customHeight="1" x14ac:dyDescent="0.15">
      <c r="A26" s="18"/>
      <c r="B26" s="22" t="s">
        <v>484</v>
      </c>
      <c r="C26" s="22" t="s">
        <v>485</v>
      </c>
      <c r="D26" s="25">
        <v>1500</v>
      </c>
      <c r="E26" s="14"/>
      <c r="F26" s="14"/>
      <c r="G26" s="25"/>
      <c r="H26" s="25"/>
      <c r="I26" s="25"/>
      <c r="J26" s="14"/>
      <c r="K26" s="25">
        <v>450</v>
      </c>
      <c r="L26" s="14"/>
      <c r="M26" s="14"/>
      <c r="N26" s="14"/>
      <c r="O26" s="14"/>
      <c r="P26" s="14"/>
      <c r="Q26" s="14">
        <f t="shared" si="4"/>
        <v>2.6532125137753435</v>
      </c>
      <c r="R26" s="27">
        <f t="shared" si="3"/>
        <v>450</v>
      </c>
      <c r="S26" s="27"/>
      <c r="T26" s="18"/>
      <c r="U26" s="21"/>
      <c r="V26" s="18"/>
      <c r="W26" s="18"/>
      <c r="Z26" s="12">
        <f t="shared" ca="1" si="2"/>
        <v>0</v>
      </c>
    </row>
    <row r="27" spans="1:26" ht="18" customHeight="1" x14ac:dyDescent="0.15">
      <c r="A27" s="18"/>
      <c r="B27" s="22" t="s">
        <v>486</v>
      </c>
      <c r="C27" s="22" t="s">
        <v>487</v>
      </c>
      <c r="D27" s="25">
        <v>2585</v>
      </c>
      <c r="E27" s="14"/>
      <c r="F27" s="14"/>
      <c r="G27" s="25"/>
      <c r="H27" s="25"/>
      <c r="I27" s="25"/>
      <c r="J27" s="14"/>
      <c r="K27" s="25"/>
      <c r="L27" s="14"/>
      <c r="M27" s="14"/>
      <c r="N27" s="14"/>
      <c r="O27" s="14"/>
      <c r="P27" s="14"/>
      <c r="Q27" s="14">
        <f t="shared" si="4"/>
        <v>3.4124605474299612</v>
      </c>
      <c r="R27" s="27">
        <f t="shared" si="3"/>
        <v>2585</v>
      </c>
      <c r="S27" s="27"/>
      <c r="T27" s="18"/>
      <c r="U27" s="21"/>
      <c r="V27" s="18"/>
      <c r="W27" s="18"/>
      <c r="Z27" s="12">
        <f t="shared" ca="1" si="2"/>
        <v>0</v>
      </c>
    </row>
    <row r="28" spans="1:26" ht="18" customHeight="1" x14ac:dyDescent="0.15">
      <c r="A28" s="18"/>
      <c r="B28" s="22" t="s">
        <v>488</v>
      </c>
      <c r="C28" s="22" t="s">
        <v>489</v>
      </c>
      <c r="D28" s="25">
        <v>1078</v>
      </c>
      <c r="E28" s="14"/>
      <c r="F28" s="14"/>
      <c r="G28" s="25"/>
      <c r="H28" s="25"/>
      <c r="I28" s="25"/>
      <c r="J28" s="14"/>
      <c r="K28" s="25">
        <v>1078</v>
      </c>
      <c r="L28" s="14"/>
      <c r="M28" s="14"/>
      <c r="N28" s="14"/>
      <c r="O28" s="14"/>
      <c r="P28" s="14"/>
      <c r="Q28" s="14">
        <f t="shared" si="4"/>
        <v>3.03261876085072</v>
      </c>
      <c r="R28" s="27">
        <f t="shared" si="3"/>
        <v>1078</v>
      </c>
      <c r="S28" s="27"/>
      <c r="T28" s="18"/>
      <c r="U28" s="21"/>
      <c r="V28" s="18"/>
      <c r="W28" s="18"/>
      <c r="Z28" s="12">
        <f t="shared" ca="1" si="2"/>
        <v>0</v>
      </c>
    </row>
    <row r="29" spans="1:26" ht="18" customHeight="1" x14ac:dyDescent="0.15">
      <c r="A29" s="18"/>
      <c r="B29" s="22" t="s">
        <v>490</v>
      </c>
      <c r="C29" s="22" t="s">
        <v>491</v>
      </c>
      <c r="D29" s="25">
        <v>6000</v>
      </c>
      <c r="E29" s="14"/>
      <c r="F29" s="14"/>
      <c r="G29" s="25"/>
      <c r="H29" s="25"/>
      <c r="I29" s="25"/>
      <c r="J29" s="14"/>
      <c r="K29" s="25"/>
      <c r="L29" s="14"/>
      <c r="M29" s="14"/>
      <c r="N29" s="14"/>
      <c r="O29" s="14"/>
      <c r="P29" s="14"/>
      <c r="Q29" s="14">
        <f t="shared" si="4"/>
        <v>3.7781512503836434</v>
      </c>
      <c r="R29" s="27">
        <f t="shared" si="3"/>
        <v>6000</v>
      </c>
      <c r="S29" s="27"/>
      <c r="T29" s="18"/>
      <c r="U29" s="21"/>
      <c r="V29" s="18"/>
      <c r="W29" s="18"/>
      <c r="Z29" s="12">
        <f t="shared" ca="1" si="2"/>
        <v>100000</v>
      </c>
    </row>
    <row r="30" spans="1:26" ht="18" customHeight="1" x14ac:dyDescent="0.15">
      <c r="B30" s="18" t="s">
        <v>559</v>
      </c>
      <c r="C30" s="18"/>
      <c r="D30" s="14">
        <v>11100</v>
      </c>
      <c r="E30" s="14"/>
      <c r="F30" s="14"/>
      <c r="G30" s="14">
        <v>1400</v>
      </c>
      <c r="H30" s="14"/>
      <c r="I30" s="14"/>
      <c r="J30" s="14"/>
      <c r="K30" s="14">
        <v>1400</v>
      </c>
      <c r="L30" s="14"/>
      <c r="M30" s="14"/>
      <c r="N30" s="14">
        <v>1400</v>
      </c>
      <c r="O30" s="14"/>
      <c r="P30" s="14"/>
      <c r="Q30" s="18">
        <f>LOG10(MIN(D30,F30:P30))</f>
        <v>3.1461280356782382</v>
      </c>
      <c r="R30" s="18">
        <f>(MIN(D30,F30:O30))</f>
        <v>1400</v>
      </c>
      <c r="S30" s="18"/>
      <c r="T30" s="18"/>
      <c r="U30" s="21" t="s">
        <v>560</v>
      </c>
      <c r="V30" s="18"/>
      <c r="W30" s="18"/>
      <c r="Z30" s="12">
        <f ca="1">OFFSET(Matrix,TRUNC((ROW()-ROW($Z$3))/COLUMNS(Matrix)),MOD(ROW()-ROW($Z$3),COLUMNS(Matrix)),1,1)</f>
        <v>0</v>
      </c>
    </row>
    <row r="31" spans="1:26" ht="18" customHeight="1" x14ac:dyDescent="0.2">
      <c r="A31" s="18" t="s">
        <v>552</v>
      </c>
      <c r="B31" s="18"/>
      <c r="C31" s="18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27"/>
      <c r="S31" s="27"/>
      <c r="T31" s="26" t="s">
        <v>548</v>
      </c>
      <c r="U31" s="19" t="s">
        <v>445</v>
      </c>
      <c r="V31" s="18"/>
      <c r="W31" s="18"/>
      <c r="Z31" s="12">
        <f t="shared" ca="1" si="2"/>
        <v>0</v>
      </c>
    </row>
    <row r="32" spans="1:26" ht="18" customHeight="1" x14ac:dyDescent="0.2">
      <c r="A32" s="18"/>
      <c r="B32" s="18" t="s">
        <v>546</v>
      </c>
      <c r="C32" s="18"/>
      <c r="D32" s="14">
        <v>10500</v>
      </c>
      <c r="E32" s="14">
        <v>4000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>
        <f t="shared" si="4"/>
        <v>4.0211892990699383</v>
      </c>
      <c r="R32" s="27">
        <f>(MIN(D32,F32:O32))</f>
        <v>10500</v>
      </c>
      <c r="S32" s="27"/>
      <c r="T32" s="18" t="s">
        <v>547</v>
      </c>
      <c r="U32" s="19"/>
      <c r="V32" s="18"/>
      <c r="W32" s="18"/>
    </row>
    <row r="33" spans="1:31" ht="18" customHeight="1" x14ac:dyDescent="0.15">
      <c r="A33" s="18"/>
      <c r="B33" s="12" t="s">
        <v>498</v>
      </c>
      <c r="C33" s="12" t="s">
        <v>550</v>
      </c>
      <c r="D33" s="14">
        <v>25500</v>
      </c>
      <c r="E33" s="14">
        <v>12500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>
        <f t="shared" si="4"/>
        <v>4.4065401804339555</v>
      </c>
      <c r="R33" s="27">
        <f>(MIN(D33,F33:O33))</f>
        <v>25500</v>
      </c>
      <c r="S33" s="27"/>
      <c r="T33" s="18" t="s">
        <v>547</v>
      </c>
      <c r="U33" s="21"/>
      <c r="V33" s="18"/>
      <c r="W33" s="18"/>
      <c r="Z33" s="12">
        <f ca="1">OFFSET(Matrix,TRUNC((ROW()-ROW($Z$3))/COLUMNS(Matrix)),MOD(ROW()-ROW($Z$3),COLUMNS(Matrix)),1,1)</f>
        <v>0</v>
      </c>
    </row>
    <row r="34" spans="1:31" ht="18" customHeight="1" x14ac:dyDescent="0.15">
      <c r="A34" s="18"/>
      <c r="B34" s="18" t="s">
        <v>499</v>
      </c>
      <c r="C34" s="18" t="s">
        <v>500</v>
      </c>
      <c r="D34" s="14">
        <v>7500</v>
      </c>
      <c r="E34" s="14">
        <v>4500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f t="shared" si="4"/>
        <v>3.8750612633917001</v>
      </c>
      <c r="R34" s="27">
        <f>(MIN(D34,F34:O34))</f>
        <v>7500</v>
      </c>
      <c r="S34" s="27"/>
      <c r="T34" s="18" t="s">
        <v>547</v>
      </c>
      <c r="U34" s="21"/>
      <c r="V34" s="18"/>
      <c r="W34" s="18"/>
      <c r="Z34" s="12">
        <f ca="1">OFFSET(Matrix,TRUNC((ROW()-ROW($Z$3))/COLUMNS(Matrix)),MOD(ROW()-ROW($Z$3),COLUMNS(Matrix)),1,1)</f>
        <v>0</v>
      </c>
    </row>
    <row r="35" spans="1:31" ht="18" customHeight="1" x14ac:dyDescent="0.15">
      <c r="A35" s="18"/>
      <c r="B35" s="18" t="s">
        <v>501</v>
      </c>
      <c r="C35" s="18" t="s">
        <v>502</v>
      </c>
      <c r="D35" s="14">
        <v>6140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f t="shared" si="4"/>
        <v>3.7881683711411678</v>
      </c>
      <c r="R35" s="27">
        <f>(MIN(D35,F35:O35))</f>
        <v>6140</v>
      </c>
      <c r="S35" s="27"/>
      <c r="T35" s="18"/>
      <c r="U35" s="21"/>
      <c r="V35" s="18"/>
      <c r="W35" s="18"/>
      <c r="Z35" s="12">
        <f ca="1">OFFSET(Matrix,TRUNC((ROW()-ROW($Z$3))/COLUMNS(Matrix)),MOD(ROW()-ROW($Z$3),COLUMNS(Matrix)),1,1)</f>
        <v>0</v>
      </c>
      <c r="AB35" s="12">
        <f>LOG10(6140)</f>
        <v>3.7881683711411678</v>
      </c>
    </row>
    <row r="36" spans="1:31" ht="18" customHeight="1" x14ac:dyDescent="0.15">
      <c r="AE36" s="12">
        <f>LOG10(1)</f>
        <v>0</v>
      </c>
    </row>
    <row r="37" spans="1:31" ht="18" customHeight="1" x14ac:dyDescent="0.15">
      <c r="A37" s="18" t="s">
        <v>557</v>
      </c>
      <c r="B37" s="18"/>
      <c r="C37" s="18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v>1000000</v>
      </c>
      <c r="P37" s="14"/>
      <c r="Q37" s="14">
        <f>LOG(MIN(D37,F37:O37),10)</f>
        <v>5.9999999999999991</v>
      </c>
      <c r="R37" s="27">
        <f>(MIN(D37,F37:O37))</f>
        <v>1000000</v>
      </c>
      <c r="S37" s="14"/>
      <c r="T37" s="18" t="s">
        <v>497</v>
      </c>
      <c r="U37" s="18" t="s">
        <v>374</v>
      </c>
      <c r="V37" s="18"/>
      <c r="W37" s="18"/>
      <c r="Z37" s="12">
        <f t="shared" ref="Z37:Z100" ca="1" si="5">OFFSET(Matrix,TRUNC((ROW()-ROW($Z$3))/COLUMNS(Matrix)),MOD(ROW()-ROW($Z$3),COLUMNS(Matrix)),1,1)</f>
        <v>0</v>
      </c>
    </row>
    <row r="38" spans="1:31" x14ac:dyDescent="0.15">
      <c r="A38" s="28"/>
      <c r="Z38" s="12">
        <f t="shared" ca="1" si="5"/>
        <v>0</v>
      </c>
      <c r="AE38" s="12">
        <f>LOG10(3)</f>
        <v>0.47712125471966244</v>
      </c>
    </row>
    <row r="39" spans="1:31" x14ac:dyDescent="0.15">
      <c r="A39" s="18" t="s">
        <v>503</v>
      </c>
      <c r="B39" s="18"/>
      <c r="C39" s="20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20"/>
      <c r="U39" s="18" t="s">
        <v>504</v>
      </c>
      <c r="V39" s="18"/>
      <c r="W39" s="18"/>
      <c r="Z39" s="12">
        <f t="shared" ca="1" si="5"/>
        <v>0</v>
      </c>
      <c r="AE39" s="12">
        <f>LOG10(4)</f>
        <v>0.6020599913279624</v>
      </c>
    </row>
    <row r="40" spans="1:31" x14ac:dyDescent="0.15">
      <c r="A40" s="18"/>
      <c r="B40" s="18" t="s">
        <v>505</v>
      </c>
      <c r="C40" s="18"/>
      <c r="D40" s="18"/>
      <c r="E40" s="18"/>
      <c r="F40" s="18"/>
      <c r="G40" s="18"/>
      <c r="H40" s="18"/>
      <c r="I40" s="18"/>
      <c r="J40" s="18"/>
      <c r="K40" s="18" t="s">
        <v>511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23" t="s">
        <v>507</v>
      </c>
      <c r="W40" s="18"/>
      <c r="X40" s="12" t="s">
        <v>511</v>
      </c>
      <c r="Z40" s="12">
        <f t="shared" ca="1" si="5"/>
        <v>100000</v>
      </c>
      <c r="AE40" s="12">
        <f>LOG10(5)</f>
        <v>0.69897000433601886</v>
      </c>
    </row>
    <row r="41" spans="1:31" x14ac:dyDescent="0.15">
      <c r="A41" s="18"/>
      <c r="B41" s="18" t="s">
        <v>506</v>
      </c>
      <c r="C41" s="18"/>
      <c r="D41" s="18"/>
      <c r="E41" s="18"/>
      <c r="F41" s="18"/>
      <c r="G41" s="18"/>
      <c r="H41" s="18"/>
      <c r="I41" s="18"/>
      <c r="J41" s="18"/>
      <c r="K41" s="18"/>
      <c r="L41" s="21"/>
      <c r="M41" s="21"/>
      <c r="N41" s="21"/>
      <c r="O41" s="21"/>
      <c r="P41" s="21"/>
      <c r="Q41" s="21"/>
      <c r="R41" s="21"/>
      <c r="S41" s="21"/>
      <c r="T41" s="18" t="s">
        <v>512</v>
      </c>
      <c r="U41" s="18"/>
      <c r="V41" s="23" t="s">
        <v>508</v>
      </c>
      <c r="W41" s="18"/>
      <c r="X41" s="12" t="s">
        <v>369</v>
      </c>
      <c r="Z41" s="12">
        <f t="shared" ca="1" si="5"/>
        <v>0</v>
      </c>
      <c r="AE41" s="12">
        <f>LOG10(6)</f>
        <v>0.77815125038364363</v>
      </c>
    </row>
    <row r="42" spans="1:31" x14ac:dyDescent="0.15">
      <c r="A42" s="18"/>
      <c r="B42" s="18" t="s">
        <v>510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 t="s">
        <v>513</v>
      </c>
      <c r="U42" s="18"/>
      <c r="V42" s="23" t="s">
        <v>509</v>
      </c>
      <c r="W42" s="18"/>
      <c r="X42" s="12" t="s">
        <v>370</v>
      </c>
      <c r="Z42" s="12">
        <f t="shared" ca="1" si="5"/>
        <v>1000000</v>
      </c>
      <c r="AE42" s="12">
        <f>LOG10(7)</f>
        <v>0.84509804001425681</v>
      </c>
    </row>
    <row r="43" spans="1:31" x14ac:dyDescent="0.15">
      <c r="W43" s="18"/>
      <c r="Z43" s="12">
        <f t="shared" ca="1" si="5"/>
        <v>0</v>
      </c>
      <c r="AE43" s="12">
        <f>LOG10(8)</f>
        <v>0.90308998699194354</v>
      </c>
    </row>
    <row r="44" spans="1:31" x14ac:dyDescent="0.15">
      <c r="Z44" s="12">
        <f t="shared" ca="1" si="5"/>
        <v>0</v>
      </c>
      <c r="AE44" s="12">
        <f>LOG10(9)</f>
        <v>0.95424250943932487</v>
      </c>
    </row>
    <row r="45" spans="1:31" x14ac:dyDescent="0.15">
      <c r="Z45" s="12">
        <f t="shared" ca="1" si="5"/>
        <v>0</v>
      </c>
    </row>
    <row r="46" spans="1:31" x14ac:dyDescent="0.15">
      <c r="Z46" s="12">
        <f t="shared" ca="1" si="5"/>
        <v>0</v>
      </c>
    </row>
    <row r="47" spans="1:31" x14ac:dyDescent="0.15">
      <c r="Z47" s="12">
        <f t="shared" ca="1" si="5"/>
        <v>0</v>
      </c>
    </row>
    <row r="48" spans="1:31" x14ac:dyDescent="0.15">
      <c r="A48" s="18" t="s">
        <v>368</v>
      </c>
      <c r="B48" s="18"/>
      <c r="C48" s="18"/>
      <c r="D48" s="18" t="s">
        <v>369</v>
      </c>
      <c r="E48" s="18" t="s">
        <v>370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 t="s">
        <v>494</v>
      </c>
      <c r="U48" s="18" t="s">
        <v>373</v>
      </c>
      <c r="V48" s="18" t="s">
        <v>372</v>
      </c>
      <c r="Z48" s="12">
        <f t="shared" ca="1" si="5"/>
        <v>0</v>
      </c>
    </row>
    <row r="49" spans="26:27" ht="16" x14ac:dyDescent="0.2">
      <c r="Z49" s="12">
        <f t="shared" ca="1" si="5"/>
        <v>0</v>
      </c>
      <c r="AA49"/>
    </row>
    <row r="50" spans="26:27" ht="16" x14ac:dyDescent="0.2">
      <c r="Z50" s="12">
        <f t="shared" ca="1" si="5"/>
        <v>0</v>
      </c>
      <c r="AA50"/>
    </row>
    <row r="51" spans="26:27" ht="16" x14ac:dyDescent="0.2">
      <c r="Z51" s="12">
        <f t="shared" ca="1" si="5"/>
        <v>0</v>
      </c>
      <c r="AA51"/>
    </row>
    <row r="52" spans="26:27" ht="16" x14ac:dyDescent="0.2">
      <c r="Z52" s="12">
        <f t="shared" ca="1" si="5"/>
        <v>0</v>
      </c>
      <c r="AA52"/>
    </row>
    <row r="53" spans="26:27" ht="16" x14ac:dyDescent="0.2">
      <c r="Z53" s="12">
        <f t="shared" ca="1" si="5"/>
        <v>1000000</v>
      </c>
      <c r="AA53"/>
    </row>
    <row r="54" spans="26:27" ht="16" x14ac:dyDescent="0.2">
      <c r="Z54" s="12">
        <f t="shared" ca="1" si="5"/>
        <v>0</v>
      </c>
      <c r="AA54"/>
    </row>
    <row r="55" spans="26:27" ht="16" x14ac:dyDescent="0.2">
      <c r="Z55" s="12">
        <f t="shared" ca="1" si="5"/>
        <v>0</v>
      </c>
      <c r="AA55"/>
    </row>
    <row r="56" spans="26:27" ht="16" x14ac:dyDescent="0.2">
      <c r="Z56" s="12">
        <f t="shared" ca="1" si="5"/>
        <v>0</v>
      </c>
      <c r="AA56"/>
    </row>
    <row r="57" spans="26:27" ht="16" x14ac:dyDescent="0.2">
      <c r="Z57" s="12">
        <f t="shared" ca="1" si="5"/>
        <v>0</v>
      </c>
      <c r="AA57"/>
    </row>
    <row r="58" spans="26:27" ht="16" x14ac:dyDescent="0.2">
      <c r="Z58" s="12">
        <f t="shared" ca="1" si="5"/>
        <v>0</v>
      </c>
      <c r="AA58"/>
    </row>
    <row r="59" spans="26:27" ht="16" x14ac:dyDescent="0.2">
      <c r="Z59" s="12">
        <f t="shared" ca="1" si="5"/>
        <v>0</v>
      </c>
      <c r="AA59"/>
    </row>
    <row r="60" spans="26:27" ht="16" x14ac:dyDescent="0.2">
      <c r="Z60" s="12">
        <f t="shared" ca="1" si="5"/>
        <v>0</v>
      </c>
      <c r="AA60"/>
    </row>
    <row r="61" spans="26:27" ht="16" x14ac:dyDescent="0.2">
      <c r="Z61" s="12">
        <f t="shared" ca="1" si="5"/>
        <v>0</v>
      </c>
      <c r="AA61"/>
    </row>
    <row r="62" spans="26:27" ht="16" x14ac:dyDescent="0.2">
      <c r="Z62" s="12">
        <f t="shared" ca="1" si="5"/>
        <v>0</v>
      </c>
      <c r="AA62"/>
    </row>
    <row r="63" spans="26:27" ht="16" x14ac:dyDescent="0.2">
      <c r="Z63" s="12">
        <f t="shared" ca="1" si="5"/>
        <v>0</v>
      </c>
      <c r="AA63"/>
    </row>
    <row r="64" spans="26:27" ht="16" x14ac:dyDescent="0.2">
      <c r="Z64" s="12">
        <f t="shared" ca="1" si="5"/>
        <v>0</v>
      </c>
      <c r="AA64"/>
    </row>
    <row r="65" spans="26:27" ht="16" x14ac:dyDescent="0.2">
      <c r="Z65" s="12">
        <f t="shared" ca="1" si="5"/>
        <v>0</v>
      </c>
      <c r="AA65"/>
    </row>
    <row r="66" spans="26:27" ht="16" x14ac:dyDescent="0.2">
      <c r="Z66" s="12">
        <f t="shared" ca="1" si="5"/>
        <v>0</v>
      </c>
      <c r="AA66"/>
    </row>
    <row r="67" spans="26:27" ht="16" x14ac:dyDescent="0.2">
      <c r="Z67" s="12">
        <f t="shared" ca="1" si="5"/>
        <v>0</v>
      </c>
      <c r="AA67"/>
    </row>
    <row r="68" spans="26:27" ht="16" x14ac:dyDescent="0.2">
      <c r="Z68" s="12">
        <f t="shared" ca="1" si="5"/>
        <v>1409</v>
      </c>
      <c r="AA68"/>
    </row>
    <row r="69" spans="26:27" ht="16" x14ac:dyDescent="0.2">
      <c r="Z69" s="12">
        <f t="shared" ca="1" si="5"/>
        <v>0</v>
      </c>
      <c r="AA69"/>
    </row>
    <row r="70" spans="26:27" ht="16" x14ac:dyDescent="0.2">
      <c r="Z70" s="12">
        <f t="shared" ca="1" si="5"/>
        <v>0</v>
      </c>
      <c r="AA70"/>
    </row>
    <row r="71" spans="26:27" ht="16" x14ac:dyDescent="0.2">
      <c r="Z71" s="12">
        <f t="shared" ca="1" si="5"/>
        <v>0</v>
      </c>
      <c r="AA71"/>
    </row>
    <row r="72" spans="26:27" ht="16" x14ac:dyDescent="0.2">
      <c r="Z72" s="12">
        <f t="shared" ca="1" si="5"/>
        <v>0</v>
      </c>
      <c r="AA72"/>
    </row>
    <row r="73" spans="26:27" ht="16" x14ac:dyDescent="0.2">
      <c r="Z73" s="12">
        <f t="shared" ca="1" si="5"/>
        <v>0</v>
      </c>
      <c r="AA73"/>
    </row>
    <row r="74" spans="26:27" ht="16" x14ac:dyDescent="0.2">
      <c r="Z74" s="12">
        <f t="shared" ca="1" si="5"/>
        <v>0</v>
      </c>
      <c r="AA74"/>
    </row>
    <row r="75" spans="26:27" ht="16" x14ac:dyDescent="0.2">
      <c r="Z75" s="12">
        <f t="shared" ca="1" si="5"/>
        <v>0</v>
      </c>
      <c r="AA75"/>
    </row>
    <row r="76" spans="26:27" ht="16" x14ac:dyDescent="0.2">
      <c r="Z76" s="12">
        <f t="shared" ca="1" si="5"/>
        <v>0</v>
      </c>
      <c r="AA76"/>
    </row>
    <row r="77" spans="26:27" ht="16" x14ac:dyDescent="0.2">
      <c r="Z77" s="12">
        <f t="shared" ca="1" si="5"/>
        <v>0</v>
      </c>
      <c r="AA77"/>
    </row>
    <row r="78" spans="26:27" ht="16" x14ac:dyDescent="0.2">
      <c r="Z78" s="12">
        <f t="shared" ca="1" si="5"/>
        <v>0</v>
      </c>
      <c r="AA78"/>
    </row>
    <row r="79" spans="26:27" ht="16" x14ac:dyDescent="0.2">
      <c r="Z79" s="12">
        <f t="shared" ca="1" si="5"/>
        <v>0</v>
      </c>
      <c r="AA79"/>
    </row>
    <row r="80" spans="26:27" ht="16" x14ac:dyDescent="0.2">
      <c r="Z80" s="12">
        <f t="shared" ca="1" si="5"/>
        <v>0</v>
      </c>
      <c r="AA80"/>
    </row>
    <row r="81" spans="26:27" ht="16" x14ac:dyDescent="0.2">
      <c r="Z81" s="12">
        <f t="shared" ca="1" si="5"/>
        <v>2799</v>
      </c>
      <c r="AA81"/>
    </row>
    <row r="82" spans="26:27" ht="16" x14ac:dyDescent="0.2">
      <c r="Z82" s="12">
        <f t="shared" ca="1" si="5"/>
        <v>0</v>
      </c>
      <c r="AA82"/>
    </row>
    <row r="83" spans="26:27" ht="16" x14ac:dyDescent="0.2">
      <c r="Z83" s="12">
        <f t="shared" ca="1" si="5"/>
        <v>0</v>
      </c>
      <c r="AA83"/>
    </row>
    <row r="84" spans="26:27" ht="16" x14ac:dyDescent="0.2">
      <c r="Z84" s="12">
        <f t="shared" ca="1" si="5"/>
        <v>0</v>
      </c>
      <c r="AA84"/>
    </row>
    <row r="85" spans="26:27" ht="16" x14ac:dyDescent="0.2">
      <c r="Z85" s="12">
        <f t="shared" ca="1" si="5"/>
        <v>0</v>
      </c>
      <c r="AA85"/>
    </row>
    <row r="86" spans="26:27" ht="16" x14ac:dyDescent="0.2">
      <c r="Z86" s="12">
        <f t="shared" ca="1" si="5"/>
        <v>0</v>
      </c>
      <c r="AA86"/>
    </row>
    <row r="87" spans="26:27" ht="16" x14ac:dyDescent="0.2">
      <c r="Z87" s="12">
        <f t="shared" ca="1" si="5"/>
        <v>0</v>
      </c>
      <c r="AA87"/>
    </row>
    <row r="88" spans="26:27" ht="16" x14ac:dyDescent="0.2">
      <c r="Z88" s="12">
        <f t="shared" ca="1" si="5"/>
        <v>0</v>
      </c>
      <c r="AA88"/>
    </row>
    <row r="89" spans="26:27" ht="16" x14ac:dyDescent="0.2">
      <c r="Z89" s="12">
        <f t="shared" ca="1" si="5"/>
        <v>0</v>
      </c>
      <c r="AA89"/>
    </row>
    <row r="90" spans="26:27" ht="16" x14ac:dyDescent="0.2">
      <c r="Z90" s="12">
        <f t="shared" ca="1" si="5"/>
        <v>0</v>
      </c>
      <c r="AA90"/>
    </row>
    <row r="91" spans="26:27" ht="16" x14ac:dyDescent="0.2">
      <c r="Z91" s="12">
        <f t="shared" ca="1" si="5"/>
        <v>0</v>
      </c>
      <c r="AA91"/>
    </row>
    <row r="92" spans="26:27" ht="16" x14ac:dyDescent="0.2">
      <c r="Z92" s="12">
        <f t="shared" ca="1" si="5"/>
        <v>0</v>
      </c>
      <c r="AA92"/>
    </row>
    <row r="93" spans="26:27" ht="16" x14ac:dyDescent="0.2">
      <c r="Z93" s="12">
        <f t="shared" ca="1" si="5"/>
        <v>0</v>
      </c>
      <c r="AA93"/>
    </row>
    <row r="94" spans="26:27" ht="16" x14ac:dyDescent="0.2">
      <c r="Z94" s="12">
        <f t="shared" ca="1" si="5"/>
        <v>7500</v>
      </c>
      <c r="AA94"/>
    </row>
    <row r="95" spans="26:27" ht="16" x14ac:dyDescent="0.2">
      <c r="Z95" s="12">
        <f t="shared" ca="1" si="5"/>
        <v>0</v>
      </c>
      <c r="AA95"/>
    </row>
    <row r="96" spans="26:27" ht="16" x14ac:dyDescent="0.2">
      <c r="Z96" s="12">
        <f t="shared" ca="1" si="5"/>
        <v>0</v>
      </c>
      <c r="AA96"/>
    </row>
    <row r="97" spans="26:27" ht="16" x14ac:dyDescent="0.2">
      <c r="Z97" s="12">
        <f t="shared" ca="1" si="5"/>
        <v>0</v>
      </c>
      <c r="AA97"/>
    </row>
    <row r="98" spans="26:27" ht="16" x14ac:dyDescent="0.2">
      <c r="Z98" s="12">
        <f t="shared" ca="1" si="5"/>
        <v>0</v>
      </c>
      <c r="AA98"/>
    </row>
    <row r="99" spans="26:27" ht="16" x14ac:dyDescent="0.2">
      <c r="Z99" s="12">
        <f t="shared" ca="1" si="5"/>
        <v>0</v>
      </c>
      <c r="AA99"/>
    </row>
    <row r="100" spans="26:27" ht="16" x14ac:dyDescent="0.2">
      <c r="Z100" s="12">
        <f t="shared" ca="1" si="5"/>
        <v>0</v>
      </c>
      <c r="AA100"/>
    </row>
    <row r="101" spans="26:27" ht="16" x14ac:dyDescent="0.2">
      <c r="Z101" s="12">
        <f t="shared" ref="Z101:Z164" ca="1" si="6">OFFSET(Matrix,TRUNC((ROW()-ROW($Z$3))/COLUMNS(Matrix)),MOD(ROW()-ROW($Z$3),COLUMNS(Matrix)),1,1)</f>
        <v>0</v>
      </c>
      <c r="AA101"/>
    </row>
    <row r="102" spans="26:27" ht="16" x14ac:dyDescent="0.2">
      <c r="Z102" s="12">
        <f t="shared" ca="1" si="6"/>
        <v>0</v>
      </c>
      <c r="AA102"/>
    </row>
    <row r="103" spans="26:27" ht="16" x14ac:dyDescent="0.2">
      <c r="Z103" s="12">
        <f t="shared" ca="1" si="6"/>
        <v>0</v>
      </c>
      <c r="AA103"/>
    </row>
    <row r="104" spans="26:27" ht="16" x14ac:dyDescent="0.2">
      <c r="Z104" s="12">
        <f t="shared" ca="1" si="6"/>
        <v>0</v>
      </c>
      <c r="AA104"/>
    </row>
    <row r="105" spans="26:27" ht="16" x14ac:dyDescent="0.2">
      <c r="Z105" s="12">
        <f t="shared" ca="1" si="6"/>
        <v>0</v>
      </c>
      <c r="AA105"/>
    </row>
    <row r="106" spans="26:27" ht="16" x14ac:dyDescent="0.2">
      <c r="Z106" s="12">
        <f t="shared" ca="1" si="6"/>
        <v>0</v>
      </c>
      <c r="AA106"/>
    </row>
    <row r="107" spans="26:27" ht="16" x14ac:dyDescent="0.2">
      <c r="Z107" s="12">
        <f t="shared" ca="1" si="6"/>
        <v>1100</v>
      </c>
      <c r="AA107"/>
    </row>
    <row r="108" spans="26:27" ht="16" x14ac:dyDescent="0.2">
      <c r="Z108" s="12">
        <f t="shared" ca="1" si="6"/>
        <v>0</v>
      </c>
      <c r="AA108"/>
    </row>
    <row r="109" spans="26:27" ht="16" x14ac:dyDescent="0.2">
      <c r="Z109" s="12">
        <f t="shared" ca="1" si="6"/>
        <v>0</v>
      </c>
      <c r="AA109"/>
    </row>
    <row r="110" spans="26:27" ht="16" x14ac:dyDescent="0.2">
      <c r="Z110" s="12">
        <f t="shared" ca="1" si="6"/>
        <v>0</v>
      </c>
      <c r="AA110"/>
    </row>
    <row r="111" spans="26:27" ht="16" x14ac:dyDescent="0.2">
      <c r="Z111" s="12" t="str">
        <f t="shared" ca="1" si="6"/>
        <v xml:space="preserve">  </v>
      </c>
      <c r="AA111"/>
    </row>
    <row r="112" spans="26:27" ht="16" x14ac:dyDescent="0.2">
      <c r="Z112" s="12">
        <f t="shared" ca="1" si="6"/>
        <v>0</v>
      </c>
      <c r="AA112"/>
    </row>
    <row r="113" spans="26:27" ht="16" x14ac:dyDescent="0.2">
      <c r="Z113" s="12">
        <f t="shared" ca="1" si="6"/>
        <v>0</v>
      </c>
      <c r="AA113"/>
    </row>
    <row r="114" spans="26:27" ht="16" x14ac:dyDescent="0.2">
      <c r="Z114" s="12">
        <f t="shared" ca="1" si="6"/>
        <v>0</v>
      </c>
      <c r="AA114"/>
    </row>
    <row r="115" spans="26:27" ht="16" x14ac:dyDescent="0.2">
      <c r="Z115" s="12">
        <f t="shared" ca="1" si="6"/>
        <v>0</v>
      </c>
      <c r="AA115"/>
    </row>
    <row r="116" spans="26:27" ht="16" x14ac:dyDescent="0.2">
      <c r="Z116" s="12">
        <f t="shared" ca="1" si="6"/>
        <v>0</v>
      </c>
      <c r="AA116"/>
    </row>
    <row r="117" spans="26:27" ht="16" x14ac:dyDescent="0.2">
      <c r="Z117" s="12">
        <f t="shared" ca="1" si="6"/>
        <v>0</v>
      </c>
      <c r="AA117"/>
    </row>
    <row r="118" spans="26:27" ht="16" x14ac:dyDescent="0.2">
      <c r="Z118" s="12">
        <f t="shared" ca="1" si="6"/>
        <v>0</v>
      </c>
      <c r="AA118"/>
    </row>
    <row r="119" spans="26:27" ht="16" x14ac:dyDescent="0.2">
      <c r="Z119" s="12">
        <f t="shared" ca="1" si="6"/>
        <v>0</v>
      </c>
      <c r="AA119"/>
    </row>
    <row r="120" spans="26:27" ht="16" x14ac:dyDescent="0.2">
      <c r="Z120" s="12">
        <f t="shared" ca="1" si="6"/>
        <v>11413</v>
      </c>
      <c r="AA120"/>
    </row>
    <row r="121" spans="26:27" ht="16" x14ac:dyDescent="0.2">
      <c r="Z121" s="12">
        <f t="shared" ca="1" si="6"/>
        <v>0</v>
      </c>
      <c r="AA121"/>
    </row>
    <row r="122" spans="26:27" ht="16" x14ac:dyDescent="0.2">
      <c r="Z122" s="12">
        <f t="shared" ca="1" si="6"/>
        <v>0</v>
      </c>
      <c r="AA122"/>
    </row>
    <row r="123" spans="26:27" ht="16" x14ac:dyDescent="0.2">
      <c r="Z123" s="12">
        <f t="shared" ca="1" si="6"/>
        <v>0</v>
      </c>
      <c r="AA123"/>
    </row>
    <row r="124" spans="26:27" ht="16" x14ac:dyDescent="0.2">
      <c r="Z124" s="12">
        <f t="shared" ca="1" si="6"/>
        <v>0</v>
      </c>
      <c r="AA124"/>
    </row>
    <row r="125" spans="26:27" ht="16" x14ac:dyDescent="0.2">
      <c r="Z125" s="12">
        <f t="shared" ca="1" si="6"/>
        <v>0</v>
      </c>
      <c r="AA125"/>
    </row>
    <row r="126" spans="26:27" ht="16" x14ac:dyDescent="0.2">
      <c r="Z126" s="12">
        <f t="shared" ca="1" si="6"/>
        <v>0</v>
      </c>
      <c r="AA126"/>
    </row>
    <row r="127" spans="26:27" ht="16" x14ac:dyDescent="0.2">
      <c r="Z127" s="12">
        <f t="shared" ca="1" si="6"/>
        <v>0</v>
      </c>
      <c r="AA127"/>
    </row>
    <row r="128" spans="26:27" ht="16" x14ac:dyDescent="0.2">
      <c r="Z128" s="12">
        <f t="shared" ca="1" si="6"/>
        <v>0</v>
      </c>
      <c r="AA128"/>
    </row>
    <row r="129" spans="26:27" ht="16" x14ac:dyDescent="0.2">
      <c r="Z129" s="12">
        <f t="shared" ca="1" si="6"/>
        <v>0</v>
      </c>
      <c r="AA129"/>
    </row>
    <row r="130" spans="26:27" ht="16" x14ac:dyDescent="0.2">
      <c r="Z130" s="12">
        <f t="shared" ca="1" si="6"/>
        <v>0</v>
      </c>
      <c r="AA130"/>
    </row>
    <row r="131" spans="26:27" ht="16" x14ac:dyDescent="0.2">
      <c r="Z131" s="12">
        <f t="shared" ca="1" si="6"/>
        <v>0</v>
      </c>
      <c r="AA131"/>
    </row>
    <row r="132" spans="26:27" ht="16" x14ac:dyDescent="0.2">
      <c r="Z132" s="12">
        <f t="shared" ca="1" si="6"/>
        <v>0</v>
      </c>
      <c r="AA132"/>
    </row>
    <row r="133" spans="26:27" ht="16" x14ac:dyDescent="0.2">
      <c r="Z133" s="12">
        <f t="shared" ca="1" si="6"/>
        <v>3622</v>
      </c>
      <c r="AA133"/>
    </row>
    <row r="134" spans="26:27" ht="16" x14ac:dyDescent="0.2">
      <c r="Z134" s="12">
        <f t="shared" ca="1" si="6"/>
        <v>0</v>
      </c>
      <c r="AA134"/>
    </row>
    <row r="135" spans="26:27" ht="16" x14ac:dyDescent="0.2">
      <c r="Z135" s="12">
        <f t="shared" ca="1" si="6"/>
        <v>0</v>
      </c>
      <c r="AA135"/>
    </row>
    <row r="136" spans="26:27" ht="16" x14ac:dyDescent="0.2">
      <c r="Z136" s="12">
        <f t="shared" ca="1" si="6"/>
        <v>0</v>
      </c>
      <c r="AA136"/>
    </row>
    <row r="137" spans="26:27" ht="16" x14ac:dyDescent="0.2">
      <c r="Z137" s="12">
        <f t="shared" ca="1" si="6"/>
        <v>0</v>
      </c>
      <c r="AA137"/>
    </row>
    <row r="138" spans="26:27" ht="16" x14ac:dyDescent="0.2">
      <c r="Z138" s="12">
        <f t="shared" ca="1" si="6"/>
        <v>0</v>
      </c>
      <c r="AA138"/>
    </row>
    <row r="139" spans="26:27" ht="16" x14ac:dyDescent="0.2">
      <c r="Z139" s="12">
        <f t="shared" ca="1" si="6"/>
        <v>0</v>
      </c>
      <c r="AA139"/>
    </row>
    <row r="140" spans="26:27" ht="16" x14ac:dyDescent="0.2">
      <c r="Z140" s="12">
        <f t="shared" ca="1" si="6"/>
        <v>0</v>
      </c>
      <c r="AA140"/>
    </row>
    <row r="141" spans="26:27" ht="16" x14ac:dyDescent="0.2">
      <c r="Z141" s="12">
        <f t="shared" ca="1" si="6"/>
        <v>0</v>
      </c>
      <c r="AA141"/>
    </row>
    <row r="142" spans="26:27" ht="16" x14ac:dyDescent="0.2">
      <c r="Z142" s="12">
        <f t="shared" ca="1" si="6"/>
        <v>0</v>
      </c>
      <c r="AA142"/>
    </row>
    <row r="143" spans="26:27" ht="16" x14ac:dyDescent="0.2">
      <c r="Z143" s="12">
        <f t="shared" ca="1" si="6"/>
        <v>0</v>
      </c>
      <c r="AA143"/>
    </row>
    <row r="144" spans="26:27" ht="16" x14ac:dyDescent="0.2">
      <c r="Z144" s="12">
        <f t="shared" ca="1" si="6"/>
        <v>0</v>
      </c>
      <c r="AA144"/>
    </row>
    <row r="145" spans="26:27" ht="16" x14ac:dyDescent="0.2">
      <c r="Z145" s="12">
        <f t="shared" ca="1" si="6"/>
        <v>0</v>
      </c>
      <c r="AA145"/>
    </row>
    <row r="146" spans="26:27" ht="16" x14ac:dyDescent="0.2">
      <c r="Z146" s="12">
        <f t="shared" ca="1" si="6"/>
        <v>3600</v>
      </c>
      <c r="AA146"/>
    </row>
    <row r="147" spans="26:27" ht="16" x14ac:dyDescent="0.2">
      <c r="Z147" s="12">
        <f t="shared" ca="1" si="6"/>
        <v>0</v>
      </c>
      <c r="AA147"/>
    </row>
    <row r="148" spans="26:27" ht="16" x14ac:dyDescent="0.2">
      <c r="Z148" s="12">
        <f t="shared" ca="1" si="6"/>
        <v>0</v>
      </c>
      <c r="AA148"/>
    </row>
    <row r="149" spans="26:27" ht="16" x14ac:dyDescent="0.2">
      <c r="Z149" s="12">
        <f t="shared" ca="1" si="6"/>
        <v>0</v>
      </c>
      <c r="AA149"/>
    </row>
    <row r="150" spans="26:27" ht="16" x14ac:dyDescent="0.2">
      <c r="Z150" s="12">
        <f t="shared" ca="1" si="6"/>
        <v>0</v>
      </c>
      <c r="AA150"/>
    </row>
    <row r="151" spans="26:27" ht="16" x14ac:dyDescent="0.2">
      <c r="Z151" s="12">
        <f t="shared" ca="1" si="6"/>
        <v>0</v>
      </c>
      <c r="AA151"/>
    </row>
    <row r="152" spans="26:27" ht="16" x14ac:dyDescent="0.2">
      <c r="Z152" s="12">
        <f t="shared" ca="1" si="6"/>
        <v>0</v>
      </c>
      <c r="AA152"/>
    </row>
    <row r="153" spans="26:27" ht="16" x14ac:dyDescent="0.2">
      <c r="Z153" s="12">
        <f t="shared" ca="1" si="6"/>
        <v>0</v>
      </c>
      <c r="AA153"/>
    </row>
    <row r="154" spans="26:27" ht="16" x14ac:dyDescent="0.2">
      <c r="Z154" s="12">
        <f t="shared" ca="1" si="6"/>
        <v>0</v>
      </c>
      <c r="AA154"/>
    </row>
    <row r="155" spans="26:27" ht="16" x14ac:dyDescent="0.2">
      <c r="Z155" s="12">
        <f t="shared" ca="1" si="6"/>
        <v>0</v>
      </c>
      <c r="AA155"/>
    </row>
    <row r="156" spans="26:27" ht="16" x14ac:dyDescent="0.2">
      <c r="Z156" s="12">
        <f t="shared" ca="1" si="6"/>
        <v>0</v>
      </c>
      <c r="AA156"/>
    </row>
    <row r="157" spans="26:27" ht="16" x14ac:dyDescent="0.2">
      <c r="Z157" s="12">
        <f t="shared" ca="1" si="6"/>
        <v>0</v>
      </c>
      <c r="AA157"/>
    </row>
    <row r="158" spans="26:27" ht="16" x14ac:dyDescent="0.2">
      <c r="Z158" s="12">
        <f t="shared" ca="1" si="6"/>
        <v>0</v>
      </c>
      <c r="AA158"/>
    </row>
    <row r="159" spans="26:27" ht="16" x14ac:dyDescent="0.2">
      <c r="Z159" s="12">
        <f t="shared" ca="1" si="6"/>
        <v>4089</v>
      </c>
      <c r="AA159"/>
    </row>
    <row r="160" spans="26:27" ht="16" x14ac:dyDescent="0.2">
      <c r="Z160" s="12">
        <f t="shared" ca="1" si="6"/>
        <v>0</v>
      </c>
      <c r="AA160"/>
    </row>
    <row r="161" spans="26:27" ht="16" x14ac:dyDescent="0.2">
      <c r="Z161" s="12">
        <f t="shared" ca="1" si="6"/>
        <v>0</v>
      </c>
      <c r="AA161"/>
    </row>
    <row r="162" spans="26:27" ht="16" x14ac:dyDescent="0.2">
      <c r="Z162" s="12">
        <f t="shared" ca="1" si="6"/>
        <v>0</v>
      </c>
      <c r="AA162"/>
    </row>
    <row r="163" spans="26:27" ht="16" x14ac:dyDescent="0.2">
      <c r="Z163" s="12">
        <f t="shared" ca="1" si="6"/>
        <v>0</v>
      </c>
      <c r="AA163"/>
    </row>
    <row r="164" spans="26:27" ht="16" x14ac:dyDescent="0.2">
      <c r="Z164" s="12">
        <f t="shared" ca="1" si="6"/>
        <v>0</v>
      </c>
      <c r="AA164"/>
    </row>
    <row r="165" spans="26:27" ht="16" x14ac:dyDescent="0.2">
      <c r="Z165" s="12">
        <f t="shared" ref="Z165:Z228" ca="1" si="7">OFFSET(Matrix,TRUNC((ROW()-ROW($Z$3))/COLUMNS(Matrix)),MOD(ROW()-ROW($Z$3),COLUMNS(Matrix)),1,1)</f>
        <v>0</v>
      </c>
      <c r="AA165"/>
    </row>
    <row r="166" spans="26:27" ht="16" x14ac:dyDescent="0.2">
      <c r="Z166" s="12">
        <f t="shared" ca="1" si="7"/>
        <v>0</v>
      </c>
      <c r="AA166"/>
    </row>
    <row r="167" spans="26:27" ht="16" x14ac:dyDescent="0.2">
      <c r="Z167" s="12">
        <f t="shared" ca="1" si="7"/>
        <v>0</v>
      </c>
      <c r="AA167"/>
    </row>
    <row r="168" spans="26:27" ht="16" x14ac:dyDescent="0.2">
      <c r="Z168" s="12">
        <f t="shared" ca="1" si="7"/>
        <v>0</v>
      </c>
      <c r="AA168"/>
    </row>
    <row r="169" spans="26:27" ht="16" x14ac:dyDescent="0.2">
      <c r="Z169" s="12">
        <f t="shared" ca="1" si="7"/>
        <v>0</v>
      </c>
      <c r="AA169"/>
    </row>
    <row r="170" spans="26:27" ht="16" x14ac:dyDescent="0.2">
      <c r="Z170" s="12">
        <f t="shared" ca="1" si="7"/>
        <v>0</v>
      </c>
      <c r="AA170"/>
    </row>
    <row r="171" spans="26:27" ht="16" x14ac:dyDescent="0.2">
      <c r="Z171" s="12">
        <f t="shared" ca="1" si="7"/>
        <v>0</v>
      </c>
      <c r="AA171"/>
    </row>
    <row r="172" spans="26:27" ht="16" x14ac:dyDescent="0.2">
      <c r="Z172" s="12">
        <f t="shared" ca="1" si="7"/>
        <v>1400</v>
      </c>
      <c r="AA172"/>
    </row>
    <row r="173" spans="26:27" ht="16" x14ac:dyDescent="0.2">
      <c r="Z173" s="12">
        <f t="shared" ca="1" si="7"/>
        <v>0</v>
      </c>
      <c r="AA173"/>
    </row>
    <row r="174" spans="26:27" ht="16" x14ac:dyDescent="0.2">
      <c r="Z174" s="12">
        <f t="shared" ca="1" si="7"/>
        <v>0</v>
      </c>
      <c r="AA174"/>
    </row>
    <row r="175" spans="26:27" ht="16" x14ac:dyDescent="0.2">
      <c r="Z175" s="12">
        <f t="shared" ca="1" si="7"/>
        <v>0</v>
      </c>
      <c r="AA175"/>
    </row>
    <row r="176" spans="26:27" ht="16" x14ac:dyDescent="0.2">
      <c r="Z176" s="12">
        <f t="shared" ca="1" si="7"/>
        <v>0</v>
      </c>
      <c r="AA176"/>
    </row>
    <row r="177" spans="26:27" ht="16" x14ac:dyDescent="0.2">
      <c r="Z177" s="12">
        <f t="shared" ca="1" si="7"/>
        <v>0</v>
      </c>
      <c r="AA177"/>
    </row>
    <row r="178" spans="26:27" ht="16" x14ac:dyDescent="0.2">
      <c r="Z178" s="12">
        <f t="shared" ca="1" si="7"/>
        <v>0</v>
      </c>
      <c r="AA178"/>
    </row>
    <row r="179" spans="26:27" ht="16" x14ac:dyDescent="0.2">
      <c r="Z179" s="12">
        <f t="shared" ca="1" si="7"/>
        <v>0</v>
      </c>
      <c r="AA179"/>
    </row>
    <row r="180" spans="26:27" ht="16" x14ac:dyDescent="0.2">
      <c r="Z180" s="12">
        <f t="shared" ca="1" si="7"/>
        <v>0</v>
      </c>
      <c r="AA180"/>
    </row>
    <row r="181" spans="26:27" ht="16" x14ac:dyDescent="0.2">
      <c r="Z181" s="12">
        <f t="shared" ca="1" si="7"/>
        <v>0</v>
      </c>
      <c r="AA181"/>
    </row>
    <row r="182" spans="26:27" ht="16" x14ac:dyDescent="0.2">
      <c r="Z182" s="12">
        <f t="shared" ca="1" si="7"/>
        <v>0</v>
      </c>
      <c r="AA182"/>
    </row>
    <row r="183" spans="26:27" ht="16" x14ac:dyDescent="0.2">
      <c r="Z183" s="12">
        <f t="shared" ca="1" si="7"/>
        <v>0</v>
      </c>
      <c r="AA183"/>
    </row>
    <row r="184" spans="26:27" ht="16" x14ac:dyDescent="0.2">
      <c r="Z184" s="12">
        <f t="shared" ca="1" si="7"/>
        <v>0</v>
      </c>
      <c r="AA184"/>
    </row>
    <row r="185" spans="26:27" ht="16" x14ac:dyDescent="0.2">
      <c r="Z185" s="12">
        <f t="shared" ca="1" si="7"/>
        <v>1860</v>
      </c>
      <c r="AA185"/>
    </row>
    <row r="186" spans="26:27" ht="16" x14ac:dyDescent="0.2">
      <c r="Z186" s="12">
        <f t="shared" ca="1" si="7"/>
        <v>0</v>
      </c>
      <c r="AA186"/>
    </row>
    <row r="187" spans="26:27" ht="16" x14ac:dyDescent="0.2">
      <c r="Z187" s="12">
        <f t="shared" ca="1" si="7"/>
        <v>0</v>
      </c>
      <c r="AA187"/>
    </row>
    <row r="188" spans="26:27" ht="16" x14ac:dyDescent="0.2">
      <c r="Z188" s="12">
        <f t="shared" ca="1" si="7"/>
        <v>0</v>
      </c>
      <c r="AA188"/>
    </row>
    <row r="189" spans="26:27" ht="16" x14ac:dyDescent="0.2">
      <c r="Z189" s="12">
        <f t="shared" ca="1" si="7"/>
        <v>0</v>
      </c>
      <c r="AA189"/>
    </row>
    <row r="190" spans="26:27" ht="16" x14ac:dyDescent="0.2">
      <c r="Z190" s="12">
        <f t="shared" ca="1" si="7"/>
        <v>0</v>
      </c>
      <c r="AA190"/>
    </row>
    <row r="191" spans="26:27" ht="16" x14ac:dyDescent="0.2">
      <c r="Z191" s="12">
        <f t="shared" ca="1" si="7"/>
        <v>0</v>
      </c>
      <c r="AA191"/>
    </row>
    <row r="192" spans="26:27" ht="16" x14ac:dyDescent="0.2">
      <c r="Z192" s="12">
        <f t="shared" ca="1" si="7"/>
        <v>0</v>
      </c>
      <c r="AA192"/>
    </row>
    <row r="193" spans="26:27" ht="16" x14ac:dyDescent="0.2">
      <c r="Z193" s="12">
        <f t="shared" ca="1" si="7"/>
        <v>0</v>
      </c>
      <c r="AA193"/>
    </row>
    <row r="194" spans="26:27" ht="16" x14ac:dyDescent="0.2">
      <c r="Z194" s="12">
        <f t="shared" ca="1" si="7"/>
        <v>0</v>
      </c>
      <c r="AA194"/>
    </row>
    <row r="195" spans="26:27" ht="16" x14ac:dyDescent="0.2">
      <c r="Z195" s="12">
        <f t="shared" ca="1" si="7"/>
        <v>0</v>
      </c>
      <c r="AA195"/>
    </row>
    <row r="196" spans="26:27" ht="16" x14ac:dyDescent="0.2">
      <c r="Z196" s="12">
        <f t="shared" ca="1" si="7"/>
        <v>0</v>
      </c>
      <c r="AA196"/>
    </row>
    <row r="197" spans="26:27" ht="16" x14ac:dyDescent="0.2">
      <c r="Z197" s="12">
        <f t="shared" ca="1" si="7"/>
        <v>0</v>
      </c>
      <c r="AA197"/>
    </row>
    <row r="198" spans="26:27" ht="16" x14ac:dyDescent="0.2">
      <c r="Z198" s="12">
        <f t="shared" ca="1" si="7"/>
        <v>967</v>
      </c>
      <c r="AA198"/>
    </row>
    <row r="199" spans="26:27" ht="16" x14ac:dyDescent="0.2">
      <c r="Z199" s="12">
        <f t="shared" ca="1" si="7"/>
        <v>0</v>
      </c>
      <c r="AA199"/>
    </row>
    <row r="200" spans="26:27" ht="16" x14ac:dyDescent="0.2">
      <c r="Z200" s="12">
        <f t="shared" ca="1" si="7"/>
        <v>0</v>
      </c>
      <c r="AA200"/>
    </row>
    <row r="201" spans="26:27" ht="16" x14ac:dyDescent="0.2">
      <c r="Z201" s="12">
        <f t="shared" ca="1" si="7"/>
        <v>0</v>
      </c>
      <c r="AA201"/>
    </row>
    <row r="202" spans="26:27" ht="16" x14ac:dyDescent="0.2">
      <c r="Z202" s="12">
        <f t="shared" ca="1" si="7"/>
        <v>0</v>
      </c>
      <c r="AA202"/>
    </row>
    <row r="203" spans="26:27" ht="16" x14ac:dyDescent="0.2">
      <c r="Z203" s="12">
        <f t="shared" ca="1" si="7"/>
        <v>0</v>
      </c>
      <c r="AA203"/>
    </row>
    <row r="204" spans="26:27" ht="16" x14ac:dyDescent="0.2">
      <c r="Z204" s="12">
        <f t="shared" ca="1" si="7"/>
        <v>0</v>
      </c>
      <c r="AA204"/>
    </row>
    <row r="205" spans="26:27" ht="16" x14ac:dyDescent="0.2">
      <c r="Z205" s="12">
        <f t="shared" ca="1" si="7"/>
        <v>0</v>
      </c>
      <c r="AA205"/>
    </row>
    <row r="206" spans="26:27" ht="16" x14ac:dyDescent="0.2">
      <c r="Z206" s="12">
        <f t="shared" ca="1" si="7"/>
        <v>0</v>
      </c>
      <c r="AA206"/>
    </row>
    <row r="207" spans="26:27" ht="16" x14ac:dyDescent="0.2">
      <c r="Z207" s="12">
        <f t="shared" ca="1" si="7"/>
        <v>0</v>
      </c>
      <c r="AA207"/>
    </row>
    <row r="208" spans="26:27" ht="16" x14ac:dyDescent="0.2">
      <c r="Z208" s="12">
        <f t="shared" ca="1" si="7"/>
        <v>0</v>
      </c>
      <c r="AA208"/>
    </row>
    <row r="209" spans="26:27" ht="16" x14ac:dyDescent="0.2">
      <c r="Z209" s="12">
        <f t="shared" ca="1" si="7"/>
        <v>0</v>
      </c>
      <c r="AA209"/>
    </row>
    <row r="210" spans="26:27" ht="16" x14ac:dyDescent="0.2">
      <c r="Z210" s="12">
        <f t="shared" ca="1" si="7"/>
        <v>0</v>
      </c>
      <c r="AA210"/>
    </row>
    <row r="211" spans="26:27" ht="16" x14ac:dyDescent="0.2">
      <c r="Z211" s="12">
        <f t="shared" ca="1" si="7"/>
        <v>2270</v>
      </c>
      <c r="AA211"/>
    </row>
    <row r="212" spans="26:27" ht="16" x14ac:dyDescent="0.2">
      <c r="Z212" s="12">
        <f t="shared" ca="1" si="7"/>
        <v>0</v>
      </c>
      <c r="AA212"/>
    </row>
    <row r="213" spans="26:27" ht="16" x14ac:dyDescent="0.2">
      <c r="Z213" s="12">
        <f t="shared" ca="1" si="7"/>
        <v>0</v>
      </c>
      <c r="AA213"/>
    </row>
    <row r="214" spans="26:27" ht="16" x14ac:dyDescent="0.2">
      <c r="Z214" s="12">
        <f t="shared" ca="1" si="7"/>
        <v>0</v>
      </c>
      <c r="AA214"/>
    </row>
    <row r="215" spans="26:27" ht="16" x14ac:dyDescent="0.2">
      <c r="Z215" s="12">
        <f t="shared" ca="1" si="7"/>
        <v>0</v>
      </c>
      <c r="AA215"/>
    </row>
    <row r="216" spans="26:27" ht="16" x14ac:dyDescent="0.2">
      <c r="Z216" s="12">
        <f t="shared" ca="1" si="7"/>
        <v>0</v>
      </c>
      <c r="AA216"/>
    </row>
    <row r="217" spans="26:27" ht="16" x14ac:dyDescent="0.2">
      <c r="Z217" s="12">
        <f t="shared" ca="1" si="7"/>
        <v>0</v>
      </c>
      <c r="AA217"/>
    </row>
    <row r="218" spans="26:27" ht="16" x14ac:dyDescent="0.2">
      <c r="Z218" s="12">
        <f t="shared" ca="1" si="7"/>
        <v>0</v>
      </c>
      <c r="AA218"/>
    </row>
    <row r="219" spans="26:27" ht="16" x14ac:dyDescent="0.2">
      <c r="Z219" s="12">
        <f t="shared" ca="1" si="7"/>
        <v>0</v>
      </c>
      <c r="AA219"/>
    </row>
    <row r="220" spans="26:27" ht="16" x14ac:dyDescent="0.2">
      <c r="Z220" s="12">
        <f t="shared" ca="1" si="7"/>
        <v>0</v>
      </c>
      <c r="AA220"/>
    </row>
    <row r="221" spans="26:27" ht="16" x14ac:dyDescent="0.2">
      <c r="Z221" s="12">
        <f t="shared" ca="1" si="7"/>
        <v>0</v>
      </c>
      <c r="AA221"/>
    </row>
    <row r="222" spans="26:27" ht="16" x14ac:dyDescent="0.2">
      <c r="Z222" s="12">
        <f t="shared" ca="1" si="7"/>
        <v>0</v>
      </c>
      <c r="AA222"/>
    </row>
    <row r="223" spans="26:27" ht="16" x14ac:dyDescent="0.2">
      <c r="Z223" s="12">
        <f t="shared" ca="1" si="7"/>
        <v>0</v>
      </c>
      <c r="AA223"/>
    </row>
    <row r="224" spans="26:27" ht="16" x14ac:dyDescent="0.2">
      <c r="Z224" s="12">
        <f t="shared" ca="1" si="7"/>
        <v>3161</v>
      </c>
      <c r="AA224"/>
    </row>
    <row r="225" spans="26:27" ht="16" x14ac:dyDescent="0.2">
      <c r="Z225" s="12">
        <f t="shared" ca="1" si="7"/>
        <v>0</v>
      </c>
      <c r="AA225"/>
    </row>
    <row r="226" spans="26:27" ht="16" x14ac:dyDescent="0.2">
      <c r="Z226" s="12">
        <f t="shared" ca="1" si="7"/>
        <v>0</v>
      </c>
      <c r="AA226"/>
    </row>
    <row r="227" spans="26:27" ht="16" x14ac:dyDescent="0.2">
      <c r="Z227" s="12">
        <f t="shared" ca="1" si="7"/>
        <v>0</v>
      </c>
      <c r="AA227"/>
    </row>
    <row r="228" spans="26:27" ht="16" x14ac:dyDescent="0.2">
      <c r="Z228" s="12">
        <f t="shared" ca="1" si="7"/>
        <v>0</v>
      </c>
      <c r="AA228"/>
    </row>
    <row r="229" spans="26:27" ht="16" x14ac:dyDescent="0.2">
      <c r="Z229" s="12">
        <f t="shared" ref="Z229:Z292" ca="1" si="8">OFFSET(Matrix,TRUNC((ROW()-ROW($Z$3))/COLUMNS(Matrix)),MOD(ROW()-ROW($Z$3),COLUMNS(Matrix)),1,1)</f>
        <v>0</v>
      </c>
      <c r="AA229"/>
    </row>
    <row r="230" spans="26:27" ht="16" x14ac:dyDescent="0.2">
      <c r="Z230" s="12">
        <f t="shared" ca="1" si="8"/>
        <v>0</v>
      </c>
      <c r="AA230"/>
    </row>
    <row r="231" spans="26:27" ht="16" x14ac:dyDescent="0.2">
      <c r="Z231" s="12">
        <f t="shared" ca="1" si="8"/>
        <v>0</v>
      </c>
      <c r="AA231"/>
    </row>
    <row r="232" spans="26:27" ht="16" x14ac:dyDescent="0.2">
      <c r="Z232" s="12">
        <f t="shared" ca="1" si="8"/>
        <v>0</v>
      </c>
      <c r="AA232"/>
    </row>
    <row r="233" spans="26:27" ht="16" x14ac:dyDescent="0.2">
      <c r="Z233" s="12">
        <f t="shared" ca="1" si="8"/>
        <v>0</v>
      </c>
      <c r="AA233"/>
    </row>
    <row r="234" spans="26:27" ht="16" x14ac:dyDescent="0.2">
      <c r="Z234" s="12">
        <f t="shared" ca="1" si="8"/>
        <v>0</v>
      </c>
      <c r="AA234"/>
    </row>
    <row r="235" spans="26:27" ht="16" x14ac:dyDescent="0.2">
      <c r="Z235" s="12">
        <f t="shared" ca="1" si="8"/>
        <v>0</v>
      </c>
      <c r="AA235"/>
    </row>
    <row r="236" spans="26:27" ht="16" x14ac:dyDescent="0.2">
      <c r="Z236" s="12">
        <f t="shared" ca="1" si="8"/>
        <v>0</v>
      </c>
      <c r="AA236"/>
    </row>
    <row r="237" spans="26:27" ht="16" x14ac:dyDescent="0.2">
      <c r="Z237" s="12">
        <f t="shared" ca="1" si="8"/>
        <v>3500</v>
      </c>
      <c r="AA237"/>
    </row>
    <row r="238" spans="26:27" ht="16" x14ac:dyDescent="0.2">
      <c r="Z238" s="12">
        <f t="shared" ca="1" si="8"/>
        <v>0</v>
      </c>
      <c r="AA238"/>
    </row>
    <row r="239" spans="26:27" ht="16" x14ac:dyDescent="0.2">
      <c r="Z239" s="12">
        <f t="shared" ca="1" si="8"/>
        <v>0</v>
      </c>
      <c r="AA239"/>
    </row>
    <row r="240" spans="26:27" ht="16" x14ac:dyDescent="0.2">
      <c r="Z240" s="12">
        <f t="shared" ca="1" si="8"/>
        <v>0</v>
      </c>
      <c r="AA240"/>
    </row>
    <row r="241" spans="26:27" ht="16" x14ac:dyDescent="0.2">
      <c r="Z241" s="12">
        <f t="shared" ca="1" si="8"/>
        <v>0</v>
      </c>
      <c r="AA241"/>
    </row>
    <row r="242" spans="26:27" ht="16" x14ac:dyDescent="0.2">
      <c r="Z242" s="12">
        <f t="shared" ca="1" si="8"/>
        <v>0</v>
      </c>
      <c r="AA242"/>
    </row>
    <row r="243" spans="26:27" ht="16" x14ac:dyDescent="0.2">
      <c r="Z243" s="12">
        <f t="shared" ca="1" si="8"/>
        <v>0</v>
      </c>
      <c r="AA243"/>
    </row>
    <row r="244" spans="26:27" ht="16" x14ac:dyDescent="0.2">
      <c r="Z244" s="12">
        <f t="shared" ca="1" si="8"/>
        <v>0</v>
      </c>
      <c r="AA244"/>
    </row>
    <row r="245" spans="26:27" ht="16" x14ac:dyDescent="0.2">
      <c r="Z245" s="12">
        <f t="shared" ca="1" si="8"/>
        <v>0</v>
      </c>
      <c r="AA245"/>
    </row>
    <row r="246" spans="26:27" ht="16" x14ac:dyDescent="0.2">
      <c r="Z246" s="12">
        <f t="shared" ca="1" si="8"/>
        <v>0</v>
      </c>
      <c r="AA246"/>
    </row>
    <row r="247" spans="26:27" ht="16" x14ac:dyDescent="0.2">
      <c r="Z247" s="12">
        <f t="shared" ca="1" si="8"/>
        <v>0</v>
      </c>
      <c r="AA247"/>
    </row>
    <row r="248" spans="26:27" ht="16" x14ac:dyDescent="0.2">
      <c r="Z248" s="12">
        <f t="shared" ca="1" si="8"/>
        <v>0</v>
      </c>
      <c r="AA248"/>
    </row>
    <row r="249" spans="26:27" ht="16" x14ac:dyDescent="0.2">
      <c r="Z249" s="12">
        <f t="shared" ca="1" si="8"/>
        <v>0</v>
      </c>
      <c r="AA249"/>
    </row>
    <row r="250" spans="26:27" ht="16" x14ac:dyDescent="0.2">
      <c r="Z250" s="12">
        <f t="shared" ca="1" si="8"/>
        <v>4595</v>
      </c>
      <c r="AA250"/>
    </row>
    <row r="251" spans="26:27" ht="16" x14ac:dyDescent="0.2">
      <c r="Z251" s="12">
        <f t="shared" ca="1" si="8"/>
        <v>0</v>
      </c>
      <c r="AA251"/>
    </row>
    <row r="252" spans="26:27" ht="16" x14ac:dyDescent="0.2">
      <c r="Z252" s="12">
        <f t="shared" ca="1" si="8"/>
        <v>0</v>
      </c>
      <c r="AA252"/>
    </row>
    <row r="253" spans="26:27" ht="16" x14ac:dyDescent="0.2">
      <c r="Z253" s="12">
        <f t="shared" ca="1" si="8"/>
        <v>950</v>
      </c>
      <c r="AA253"/>
    </row>
    <row r="254" spans="26:27" ht="16" x14ac:dyDescent="0.2">
      <c r="Z254" s="12">
        <f t="shared" ca="1" si="8"/>
        <v>0</v>
      </c>
      <c r="AA254"/>
    </row>
    <row r="255" spans="26:27" ht="16" x14ac:dyDescent="0.2">
      <c r="Z255" s="12">
        <f t="shared" ca="1" si="8"/>
        <v>0</v>
      </c>
      <c r="AA255"/>
    </row>
    <row r="256" spans="26:27" ht="16" x14ac:dyDescent="0.2">
      <c r="Z256" s="12">
        <f t="shared" ca="1" si="8"/>
        <v>0</v>
      </c>
      <c r="AA256"/>
    </row>
    <row r="257" spans="26:27" ht="16" x14ac:dyDescent="0.2">
      <c r="Z257" s="12">
        <f t="shared" ca="1" si="8"/>
        <v>950</v>
      </c>
      <c r="AA257"/>
    </row>
    <row r="258" spans="26:27" ht="16" x14ac:dyDescent="0.2">
      <c r="Z258" s="12">
        <f t="shared" ca="1" si="8"/>
        <v>0</v>
      </c>
      <c r="AA258"/>
    </row>
    <row r="259" spans="26:27" ht="16" x14ac:dyDescent="0.2">
      <c r="Z259" s="12">
        <f t="shared" ca="1" si="8"/>
        <v>0</v>
      </c>
      <c r="AA259"/>
    </row>
    <row r="260" spans="26:27" ht="16" x14ac:dyDescent="0.2">
      <c r="Z260" s="12">
        <f t="shared" ca="1" si="8"/>
        <v>1000</v>
      </c>
      <c r="AA260"/>
    </row>
    <row r="261" spans="26:27" ht="16" x14ac:dyDescent="0.2">
      <c r="Z261" s="12">
        <f t="shared" ca="1" si="8"/>
        <v>0</v>
      </c>
      <c r="AA261"/>
    </row>
    <row r="262" spans="26:27" ht="16" x14ac:dyDescent="0.2">
      <c r="Z262" s="12">
        <f t="shared" ca="1" si="8"/>
        <v>0</v>
      </c>
      <c r="AA262"/>
    </row>
    <row r="263" spans="26:27" ht="16" x14ac:dyDescent="0.2">
      <c r="Z263" s="12">
        <f t="shared" ca="1" si="8"/>
        <v>3230</v>
      </c>
      <c r="AA263"/>
    </row>
    <row r="264" spans="26:27" ht="16" x14ac:dyDescent="0.2">
      <c r="Z264" s="12">
        <f t="shared" ca="1" si="8"/>
        <v>0</v>
      </c>
      <c r="AA264"/>
    </row>
    <row r="265" spans="26:27" ht="16" x14ac:dyDescent="0.2">
      <c r="Z265" s="12">
        <f t="shared" ca="1" si="8"/>
        <v>0</v>
      </c>
      <c r="AA265"/>
    </row>
    <row r="266" spans="26:27" ht="16" x14ac:dyDescent="0.2">
      <c r="Z266" s="12">
        <f t="shared" ca="1" si="8"/>
        <v>0</v>
      </c>
      <c r="AA266"/>
    </row>
    <row r="267" spans="26:27" ht="16" x14ac:dyDescent="0.2">
      <c r="Z267" s="12">
        <f t="shared" ca="1" si="8"/>
        <v>0</v>
      </c>
      <c r="AA267"/>
    </row>
    <row r="268" spans="26:27" ht="16" x14ac:dyDescent="0.2">
      <c r="Z268" s="12">
        <f t="shared" ca="1" si="8"/>
        <v>0</v>
      </c>
      <c r="AA268"/>
    </row>
    <row r="269" spans="26:27" ht="16" x14ac:dyDescent="0.2">
      <c r="Z269" s="12">
        <f t="shared" ca="1" si="8"/>
        <v>0</v>
      </c>
      <c r="AA269"/>
    </row>
    <row r="270" spans="26:27" ht="16" x14ac:dyDescent="0.2">
      <c r="Z270" s="12">
        <f t="shared" ca="1" si="8"/>
        <v>308</v>
      </c>
      <c r="AA270"/>
    </row>
    <row r="271" spans="26:27" ht="16" x14ac:dyDescent="0.2">
      <c r="Z271" s="12">
        <f t="shared" ca="1" si="8"/>
        <v>0</v>
      </c>
      <c r="AA271"/>
    </row>
    <row r="272" spans="26:27" ht="16" x14ac:dyDescent="0.2">
      <c r="Z272" s="12">
        <f t="shared" ca="1" si="8"/>
        <v>0</v>
      </c>
      <c r="AA272"/>
    </row>
    <row r="273" spans="26:27" ht="16" x14ac:dyDescent="0.2">
      <c r="Z273" s="12">
        <f t="shared" ca="1" si="8"/>
        <v>0</v>
      </c>
      <c r="AA273"/>
    </row>
    <row r="274" spans="26:27" ht="16" x14ac:dyDescent="0.2">
      <c r="Z274" s="12">
        <f t="shared" ca="1" si="8"/>
        <v>0</v>
      </c>
      <c r="AA274"/>
    </row>
    <row r="275" spans="26:27" ht="16" x14ac:dyDescent="0.2">
      <c r="Z275" s="12">
        <f t="shared" ca="1" si="8"/>
        <v>0</v>
      </c>
      <c r="AA275"/>
    </row>
    <row r="276" spans="26:27" ht="16" x14ac:dyDescent="0.2">
      <c r="Z276" s="12">
        <f t="shared" ca="1" si="8"/>
        <v>7961</v>
      </c>
      <c r="AA276"/>
    </row>
    <row r="277" spans="26:27" ht="16" x14ac:dyDescent="0.2">
      <c r="Z277" s="12">
        <f t="shared" ca="1" si="8"/>
        <v>0</v>
      </c>
      <c r="AA277"/>
    </row>
    <row r="278" spans="26:27" ht="16" x14ac:dyDescent="0.2">
      <c r="Z278" s="12">
        <f t="shared" ca="1" si="8"/>
        <v>0</v>
      </c>
      <c r="AA278"/>
    </row>
    <row r="279" spans="26:27" ht="16" x14ac:dyDescent="0.2">
      <c r="Z279" s="12">
        <f t="shared" ca="1" si="8"/>
        <v>0</v>
      </c>
      <c r="AA279"/>
    </row>
    <row r="280" spans="26:27" ht="16" x14ac:dyDescent="0.2">
      <c r="Z280" s="12">
        <f t="shared" ca="1" si="8"/>
        <v>0</v>
      </c>
      <c r="AA280"/>
    </row>
    <row r="281" spans="26:27" ht="16" x14ac:dyDescent="0.2">
      <c r="Z281" s="12">
        <f t="shared" ca="1" si="8"/>
        <v>0</v>
      </c>
      <c r="AA281"/>
    </row>
    <row r="282" spans="26:27" ht="16" x14ac:dyDescent="0.2">
      <c r="Z282" s="12">
        <f t="shared" ca="1" si="8"/>
        <v>0</v>
      </c>
      <c r="AA282"/>
    </row>
    <row r="283" spans="26:27" ht="16" x14ac:dyDescent="0.2">
      <c r="Z283" s="12">
        <f t="shared" ca="1" si="8"/>
        <v>0</v>
      </c>
      <c r="AA283"/>
    </row>
    <row r="284" spans="26:27" ht="16" x14ac:dyDescent="0.2">
      <c r="Z284" s="12">
        <f t="shared" ca="1" si="8"/>
        <v>0</v>
      </c>
      <c r="AA284"/>
    </row>
    <row r="285" spans="26:27" ht="16" x14ac:dyDescent="0.2">
      <c r="Z285" s="12">
        <f t="shared" ca="1" si="8"/>
        <v>0</v>
      </c>
      <c r="AA285"/>
    </row>
    <row r="286" spans="26:27" ht="16" x14ac:dyDescent="0.2">
      <c r="Z286" s="12">
        <f t="shared" ca="1" si="8"/>
        <v>0</v>
      </c>
      <c r="AA286"/>
    </row>
    <row r="287" spans="26:27" ht="16" x14ac:dyDescent="0.2">
      <c r="Z287" s="12">
        <f t="shared" ca="1" si="8"/>
        <v>0</v>
      </c>
      <c r="AA287"/>
    </row>
    <row r="288" spans="26:27" ht="16" x14ac:dyDescent="0.2">
      <c r="Z288" s="12">
        <f t="shared" ca="1" si="8"/>
        <v>0</v>
      </c>
      <c r="AA288"/>
    </row>
    <row r="289" spans="26:27" ht="16" x14ac:dyDescent="0.2">
      <c r="Z289" s="12">
        <f t="shared" ca="1" si="8"/>
        <v>1296</v>
      </c>
      <c r="AA289"/>
    </row>
    <row r="290" spans="26:27" ht="16" x14ac:dyDescent="0.2">
      <c r="Z290" s="12">
        <f t="shared" ca="1" si="8"/>
        <v>0</v>
      </c>
      <c r="AA290"/>
    </row>
    <row r="291" spans="26:27" ht="16" x14ac:dyDescent="0.2">
      <c r="Z291" s="12">
        <f t="shared" ca="1" si="8"/>
        <v>0</v>
      </c>
      <c r="AA291"/>
    </row>
    <row r="292" spans="26:27" ht="16" x14ac:dyDescent="0.2">
      <c r="Z292" s="12">
        <f t="shared" ca="1" si="8"/>
        <v>0</v>
      </c>
      <c r="AA292"/>
    </row>
    <row r="293" spans="26:27" ht="16" x14ac:dyDescent="0.2">
      <c r="Z293" s="12">
        <f t="shared" ref="Z293:Z356" ca="1" si="9">OFFSET(Matrix,TRUNC((ROW()-ROW($Z$3))/COLUMNS(Matrix)),MOD(ROW()-ROW($Z$3),COLUMNS(Matrix)),1,1)</f>
        <v>0</v>
      </c>
      <c r="AA293"/>
    </row>
    <row r="294" spans="26:27" ht="16" x14ac:dyDescent="0.2">
      <c r="Z294" s="12">
        <f t="shared" ca="1" si="9"/>
        <v>0</v>
      </c>
      <c r="AA294"/>
    </row>
    <row r="295" spans="26:27" ht="16" x14ac:dyDescent="0.2">
      <c r="Z295" s="12">
        <f t="shared" ca="1" si="9"/>
        <v>0</v>
      </c>
      <c r="AA295"/>
    </row>
    <row r="296" spans="26:27" ht="16" x14ac:dyDescent="0.2">
      <c r="Z296" s="12">
        <f t="shared" ca="1" si="9"/>
        <v>0</v>
      </c>
      <c r="AA296"/>
    </row>
    <row r="297" spans="26:27" ht="16" x14ac:dyDescent="0.2">
      <c r="Z297" s="12">
        <f t="shared" ca="1" si="9"/>
        <v>0</v>
      </c>
      <c r="AA297"/>
    </row>
    <row r="298" spans="26:27" ht="16" x14ac:dyDescent="0.2">
      <c r="Z298" s="12">
        <f t="shared" ca="1" si="9"/>
        <v>0</v>
      </c>
      <c r="AA298"/>
    </row>
    <row r="299" spans="26:27" ht="16" x14ac:dyDescent="0.2">
      <c r="Z299" s="12">
        <f t="shared" ca="1" si="9"/>
        <v>0</v>
      </c>
      <c r="AA299"/>
    </row>
    <row r="300" spans="26:27" ht="16" x14ac:dyDescent="0.2">
      <c r="Z300" s="12">
        <f t="shared" ca="1" si="9"/>
        <v>0</v>
      </c>
      <c r="AA300"/>
    </row>
    <row r="301" spans="26:27" ht="16" x14ac:dyDescent="0.2">
      <c r="Z301" s="12">
        <f t="shared" ca="1" si="9"/>
        <v>0</v>
      </c>
      <c r="AA301"/>
    </row>
    <row r="302" spans="26:27" ht="16" x14ac:dyDescent="0.2">
      <c r="Z302" s="12">
        <f t="shared" ca="1" si="9"/>
        <v>1500</v>
      </c>
      <c r="AA302"/>
    </row>
    <row r="303" spans="26:27" ht="16" x14ac:dyDescent="0.2">
      <c r="Z303" s="12">
        <f t="shared" ca="1" si="9"/>
        <v>0</v>
      </c>
      <c r="AA303"/>
    </row>
    <row r="304" spans="26:27" ht="16" x14ac:dyDescent="0.2">
      <c r="Z304" s="12">
        <f t="shared" ca="1" si="9"/>
        <v>0</v>
      </c>
      <c r="AA304"/>
    </row>
    <row r="305" spans="26:27" ht="16" x14ac:dyDescent="0.2">
      <c r="Z305" s="12">
        <f t="shared" ca="1" si="9"/>
        <v>0</v>
      </c>
      <c r="AA305"/>
    </row>
    <row r="306" spans="26:27" ht="16" x14ac:dyDescent="0.2">
      <c r="Z306" s="12">
        <f t="shared" ca="1" si="9"/>
        <v>0</v>
      </c>
      <c r="AA306"/>
    </row>
    <row r="307" spans="26:27" ht="16" x14ac:dyDescent="0.2">
      <c r="Z307" s="12">
        <f t="shared" ca="1" si="9"/>
        <v>0</v>
      </c>
      <c r="AA307"/>
    </row>
    <row r="308" spans="26:27" ht="16" x14ac:dyDescent="0.2">
      <c r="Z308" s="12">
        <f t="shared" ca="1" si="9"/>
        <v>0</v>
      </c>
      <c r="AA308"/>
    </row>
    <row r="309" spans="26:27" ht="16" x14ac:dyDescent="0.2">
      <c r="Z309" s="12">
        <f t="shared" ca="1" si="9"/>
        <v>450</v>
      </c>
      <c r="AA309"/>
    </row>
    <row r="310" spans="26:27" ht="16" x14ac:dyDescent="0.2">
      <c r="Z310" s="12">
        <f t="shared" ca="1" si="9"/>
        <v>0</v>
      </c>
      <c r="AA310"/>
    </row>
    <row r="311" spans="26:27" ht="16" x14ac:dyDescent="0.2">
      <c r="Z311" s="12">
        <f t="shared" ca="1" si="9"/>
        <v>0</v>
      </c>
      <c r="AA311"/>
    </row>
    <row r="312" spans="26:27" ht="16" x14ac:dyDescent="0.2">
      <c r="Z312" s="12">
        <f t="shared" ca="1" si="9"/>
        <v>0</v>
      </c>
      <c r="AA312"/>
    </row>
    <row r="313" spans="26:27" ht="16" x14ac:dyDescent="0.2">
      <c r="Z313" s="12">
        <f t="shared" ca="1" si="9"/>
        <v>0</v>
      </c>
      <c r="AA313"/>
    </row>
    <row r="314" spans="26:27" ht="16" x14ac:dyDescent="0.2">
      <c r="Z314" s="12">
        <f t="shared" ca="1" si="9"/>
        <v>0</v>
      </c>
      <c r="AA314"/>
    </row>
    <row r="315" spans="26:27" ht="16" x14ac:dyDescent="0.2">
      <c r="Z315" s="12">
        <f t="shared" ca="1" si="9"/>
        <v>2585</v>
      </c>
      <c r="AA315"/>
    </row>
    <row r="316" spans="26:27" ht="16" x14ac:dyDescent="0.2">
      <c r="Z316" s="12">
        <f t="shared" ca="1" si="9"/>
        <v>0</v>
      </c>
      <c r="AA316"/>
    </row>
    <row r="317" spans="26:27" ht="16" x14ac:dyDescent="0.2">
      <c r="Z317" s="12">
        <f t="shared" ca="1" si="9"/>
        <v>0</v>
      </c>
      <c r="AA317"/>
    </row>
    <row r="318" spans="26:27" ht="16" x14ac:dyDescent="0.2">
      <c r="Z318" s="12">
        <f t="shared" ca="1" si="9"/>
        <v>0</v>
      </c>
      <c r="AA318"/>
    </row>
    <row r="319" spans="26:27" ht="16" x14ac:dyDescent="0.2">
      <c r="Z319" s="12">
        <f t="shared" ca="1" si="9"/>
        <v>0</v>
      </c>
      <c r="AA319"/>
    </row>
    <row r="320" spans="26:27" ht="16" x14ac:dyDescent="0.2">
      <c r="Z320" s="12">
        <f t="shared" ca="1" si="9"/>
        <v>0</v>
      </c>
      <c r="AA320"/>
    </row>
    <row r="321" spans="26:27" ht="16" x14ac:dyDescent="0.2">
      <c r="Z321" s="12">
        <f t="shared" ca="1" si="9"/>
        <v>0</v>
      </c>
      <c r="AA321"/>
    </row>
    <row r="322" spans="26:27" ht="16" x14ac:dyDescent="0.2">
      <c r="Z322" s="12">
        <f t="shared" ca="1" si="9"/>
        <v>0</v>
      </c>
      <c r="AA322"/>
    </row>
    <row r="323" spans="26:27" ht="16" x14ac:dyDescent="0.2">
      <c r="Z323" s="12">
        <f t="shared" ca="1" si="9"/>
        <v>0</v>
      </c>
      <c r="AA323"/>
    </row>
    <row r="324" spans="26:27" ht="16" x14ac:dyDescent="0.2">
      <c r="Z324" s="12">
        <f t="shared" ca="1" si="9"/>
        <v>0</v>
      </c>
      <c r="AA324"/>
    </row>
    <row r="325" spans="26:27" ht="16" x14ac:dyDescent="0.2">
      <c r="Z325" s="12">
        <f t="shared" ca="1" si="9"/>
        <v>0</v>
      </c>
      <c r="AA325"/>
    </row>
    <row r="326" spans="26:27" ht="16" x14ac:dyDescent="0.2">
      <c r="Z326" s="12">
        <f t="shared" ca="1" si="9"/>
        <v>0</v>
      </c>
      <c r="AA326"/>
    </row>
    <row r="327" spans="26:27" ht="16" x14ac:dyDescent="0.2">
      <c r="Z327" s="12">
        <f t="shared" ca="1" si="9"/>
        <v>0</v>
      </c>
      <c r="AA327"/>
    </row>
    <row r="328" spans="26:27" ht="16" x14ac:dyDescent="0.2">
      <c r="Z328" s="12">
        <f t="shared" ca="1" si="9"/>
        <v>1078</v>
      </c>
      <c r="AA328"/>
    </row>
    <row r="329" spans="26:27" ht="16" x14ac:dyDescent="0.2">
      <c r="Z329" s="12">
        <f t="shared" ca="1" si="9"/>
        <v>0</v>
      </c>
      <c r="AA329"/>
    </row>
    <row r="330" spans="26:27" ht="16" x14ac:dyDescent="0.2">
      <c r="Z330" s="12">
        <f t="shared" ca="1" si="9"/>
        <v>0</v>
      </c>
      <c r="AA330"/>
    </row>
    <row r="331" spans="26:27" ht="16" x14ac:dyDescent="0.2">
      <c r="Z331" s="12">
        <f t="shared" ca="1" si="9"/>
        <v>0</v>
      </c>
      <c r="AA331"/>
    </row>
    <row r="332" spans="26:27" ht="16" x14ac:dyDescent="0.2">
      <c r="Z332" s="12">
        <f t="shared" ca="1" si="9"/>
        <v>0</v>
      </c>
      <c r="AA332"/>
    </row>
    <row r="333" spans="26:27" ht="16" x14ac:dyDescent="0.2">
      <c r="Z333" s="12">
        <f t="shared" ca="1" si="9"/>
        <v>0</v>
      </c>
      <c r="AA333"/>
    </row>
    <row r="334" spans="26:27" ht="16" x14ac:dyDescent="0.2">
      <c r="Z334" s="12">
        <f t="shared" ca="1" si="9"/>
        <v>0</v>
      </c>
      <c r="AA334"/>
    </row>
    <row r="335" spans="26:27" ht="16" x14ac:dyDescent="0.2">
      <c r="Z335" s="12">
        <f t="shared" ca="1" si="9"/>
        <v>1078</v>
      </c>
      <c r="AA335"/>
    </row>
    <row r="336" spans="26:27" ht="16" x14ac:dyDescent="0.2">
      <c r="Z336" s="12">
        <f t="shared" ca="1" si="9"/>
        <v>0</v>
      </c>
      <c r="AA336"/>
    </row>
    <row r="337" spans="26:27" ht="16" x14ac:dyDescent="0.2">
      <c r="Z337" s="12">
        <f t="shared" ca="1" si="9"/>
        <v>0</v>
      </c>
      <c r="AA337"/>
    </row>
    <row r="338" spans="26:27" ht="16" x14ac:dyDescent="0.2">
      <c r="Z338" s="12">
        <f t="shared" ca="1" si="9"/>
        <v>0</v>
      </c>
      <c r="AA338"/>
    </row>
    <row r="339" spans="26:27" ht="16" x14ac:dyDescent="0.2">
      <c r="Z339" s="12">
        <f t="shared" ca="1" si="9"/>
        <v>0</v>
      </c>
      <c r="AA339"/>
    </row>
    <row r="340" spans="26:27" ht="16" x14ac:dyDescent="0.2">
      <c r="Z340" s="12">
        <f t="shared" ca="1" si="9"/>
        <v>0</v>
      </c>
      <c r="AA340"/>
    </row>
    <row r="341" spans="26:27" ht="16" x14ac:dyDescent="0.2">
      <c r="Z341" s="12">
        <f t="shared" ca="1" si="9"/>
        <v>6000</v>
      </c>
      <c r="AA341"/>
    </row>
    <row r="342" spans="26:27" ht="16" x14ac:dyDescent="0.2">
      <c r="Z342" s="12">
        <f t="shared" ca="1" si="9"/>
        <v>0</v>
      </c>
      <c r="AA342"/>
    </row>
    <row r="343" spans="26:27" ht="16" x14ac:dyDescent="0.2">
      <c r="Z343" s="12">
        <f t="shared" ca="1" si="9"/>
        <v>0</v>
      </c>
      <c r="AA343"/>
    </row>
    <row r="344" spans="26:27" ht="16" x14ac:dyDescent="0.2">
      <c r="Z344" s="12">
        <f t="shared" ca="1" si="9"/>
        <v>0</v>
      </c>
      <c r="AA344"/>
    </row>
    <row r="345" spans="26:27" ht="16" x14ac:dyDescent="0.2">
      <c r="Z345" s="12">
        <f t="shared" ca="1" si="9"/>
        <v>0</v>
      </c>
      <c r="AA345"/>
    </row>
    <row r="346" spans="26:27" ht="16" x14ac:dyDescent="0.2">
      <c r="Z346" s="12">
        <f t="shared" ca="1" si="9"/>
        <v>0</v>
      </c>
      <c r="AA346"/>
    </row>
    <row r="347" spans="26:27" ht="16" x14ac:dyDescent="0.2">
      <c r="Z347" s="12">
        <f t="shared" ca="1" si="9"/>
        <v>0</v>
      </c>
      <c r="AA347"/>
    </row>
    <row r="348" spans="26:27" ht="16" x14ac:dyDescent="0.2">
      <c r="Z348" s="12">
        <f t="shared" ca="1" si="9"/>
        <v>0</v>
      </c>
      <c r="AA348"/>
    </row>
    <row r="349" spans="26:27" ht="16" x14ac:dyDescent="0.2">
      <c r="Z349" s="12">
        <f t="shared" ca="1" si="9"/>
        <v>0</v>
      </c>
      <c r="AA349"/>
    </row>
    <row r="350" spans="26:27" ht="16" x14ac:dyDescent="0.2">
      <c r="Z350" s="12">
        <f t="shared" ca="1" si="9"/>
        <v>0</v>
      </c>
      <c r="AA350"/>
    </row>
    <row r="351" spans="26:27" ht="16" x14ac:dyDescent="0.2">
      <c r="Z351" s="12">
        <f t="shared" ca="1" si="9"/>
        <v>0</v>
      </c>
      <c r="AA351"/>
    </row>
    <row r="352" spans="26:27" ht="16" x14ac:dyDescent="0.2">
      <c r="Z352" s="12">
        <f t="shared" ca="1" si="9"/>
        <v>0</v>
      </c>
      <c r="AA352"/>
    </row>
    <row r="353" spans="26:27" ht="16" x14ac:dyDescent="0.2">
      <c r="Z353" s="12">
        <f t="shared" ca="1" si="9"/>
        <v>0</v>
      </c>
      <c r="AA353"/>
    </row>
    <row r="354" spans="26:27" ht="16" x14ac:dyDescent="0.2">
      <c r="Z354" s="12">
        <f t="shared" ca="1" si="9"/>
        <v>11100</v>
      </c>
      <c r="AA354"/>
    </row>
    <row r="355" spans="26:27" ht="16" x14ac:dyDescent="0.2">
      <c r="Z355" s="12">
        <f t="shared" ca="1" si="9"/>
        <v>0</v>
      </c>
      <c r="AA355"/>
    </row>
    <row r="356" spans="26:27" ht="16" x14ac:dyDescent="0.2">
      <c r="Z356" s="12">
        <f t="shared" ca="1" si="9"/>
        <v>0</v>
      </c>
      <c r="AA356"/>
    </row>
    <row r="357" spans="26:27" ht="16" x14ac:dyDescent="0.2">
      <c r="Z357" s="12">
        <f t="shared" ref="Z357:Z420" ca="1" si="10">OFFSET(Matrix,TRUNC((ROW()-ROW($Z$3))/COLUMNS(Matrix)),MOD(ROW()-ROW($Z$3),COLUMNS(Matrix)),1,1)</f>
        <v>1400</v>
      </c>
      <c r="AA357"/>
    </row>
    <row r="358" spans="26:27" ht="16" x14ac:dyDescent="0.2">
      <c r="Z358" s="12">
        <f t="shared" ca="1" si="10"/>
        <v>0</v>
      </c>
      <c r="AA358"/>
    </row>
    <row r="359" spans="26:27" ht="16" x14ac:dyDescent="0.2">
      <c r="Z359" s="12">
        <f t="shared" ca="1" si="10"/>
        <v>0</v>
      </c>
      <c r="AA359"/>
    </row>
    <row r="360" spans="26:27" ht="16" x14ac:dyDescent="0.2">
      <c r="Z360" s="12">
        <f t="shared" ca="1" si="10"/>
        <v>0</v>
      </c>
      <c r="AA360"/>
    </row>
    <row r="361" spans="26:27" ht="16" x14ac:dyDescent="0.2">
      <c r="Z361" s="12">
        <f t="shared" ca="1" si="10"/>
        <v>1400</v>
      </c>
      <c r="AA361"/>
    </row>
    <row r="362" spans="26:27" ht="16" x14ac:dyDescent="0.2">
      <c r="Z362" s="12">
        <f t="shared" ca="1" si="10"/>
        <v>0</v>
      </c>
      <c r="AA362"/>
    </row>
    <row r="363" spans="26:27" ht="16" x14ac:dyDescent="0.2">
      <c r="Z363" s="12">
        <f t="shared" ca="1" si="10"/>
        <v>0</v>
      </c>
      <c r="AA363"/>
    </row>
    <row r="364" spans="26:27" ht="16" x14ac:dyDescent="0.2">
      <c r="Z364" s="12">
        <f t="shared" ca="1" si="10"/>
        <v>1400</v>
      </c>
      <c r="AA364"/>
    </row>
    <row r="365" spans="26:27" ht="16" x14ac:dyDescent="0.2">
      <c r="Z365" s="12">
        <f t="shared" ca="1" si="10"/>
        <v>0</v>
      </c>
      <c r="AA365"/>
    </row>
    <row r="366" spans="26:27" ht="16" x14ac:dyDescent="0.2">
      <c r="Z366" s="12">
        <f t="shared" ca="1" si="10"/>
        <v>0</v>
      </c>
      <c r="AA366"/>
    </row>
    <row r="367" spans="26:27" ht="16" x14ac:dyDescent="0.2">
      <c r="Z367" s="12">
        <f t="shared" ca="1" si="10"/>
        <v>0</v>
      </c>
      <c r="AA367"/>
    </row>
    <row r="368" spans="26:27" ht="16" x14ac:dyDescent="0.2">
      <c r="Z368" s="12">
        <f t="shared" ca="1" si="10"/>
        <v>0</v>
      </c>
      <c r="AA368"/>
    </row>
    <row r="369" spans="26:27" ht="16" x14ac:dyDescent="0.2">
      <c r="Z369" s="12">
        <f t="shared" ca="1" si="10"/>
        <v>0</v>
      </c>
      <c r="AA369"/>
    </row>
    <row r="370" spans="26:27" ht="16" x14ac:dyDescent="0.2">
      <c r="Z370" s="12">
        <f t="shared" ca="1" si="10"/>
        <v>0</v>
      </c>
      <c r="AA370"/>
    </row>
    <row r="371" spans="26:27" ht="16" x14ac:dyDescent="0.2">
      <c r="Z371" s="12">
        <f t="shared" ca="1" si="10"/>
        <v>0</v>
      </c>
      <c r="AA371"/>
    </row>
    <row r="372" spans="26:27" ht="16" x14ac:dyDescent="0.2">
      <c r="Z372" s="12">
        <f t="shared" ca="1" si="10"/>
        <v>0</v>
      </c>
      <c r="AA372"/>
    </row>
    <row r="373" spans="26:27" ht="16" x14ac:dyDescent="0.2">
      <c r="Z373" s="12">
        <f t="shared" ca="1" si="10"/>
        <v>0</v>
      </c>
      <c r="AA373"/>
    </row>
    <row r="374" spans="26:27" ht="16" x14ac:dyDescent="0.2">
      <c r="Z374" s="12">
        <f t="shared" ca="1" si="10"/>
        <v>0</v>
      </c>
      <c r="AA374"/>
    </row>
    <row r="375" spans="26:27" ht="16" x14ac:dyDescent="0.2">
      <c r="Z375" s="12">
        <f t="shared" ca="1" si="10"/>
        <v>0</v>
      </c>
      <c r="AA375"/>
    </row>
    <row r="376" spans="26:27" ht="16" x14ac:dyDescent="0.2">
      <c r="Z376" s="12">
        <f t="shared" ca="1" si="10"/>
        <v>0</v>
      </c>
      <c r="AA376"/>
    </row>
    <row r="377" spans="26:27" ht="16" x14ac:dyDescent="0.2">
      <c r="Z377" s="12">
        <f t="shared" ca="1" si="10"/>
        <v>0</v>
      </c>
      <c r="AA377"/>
    </row>
    <row r="378" spans="26:27" ht="16" x14ac:dyDescent="0.2">
      <c r="Z378" s="12">
        <f t="shared" ca="1" si="10"/>
        <v>0</v>
      </c>
      <c r="AA378"/>
    </row>
    <row r="379" spans="26:27" ht="16" x14ac:dyDescent="0.2">
      <c r="Z379" s="12">
        <f t="shared" ca="1" si="10"/>
        <v>0</v>
      </c>
      <c r="AA379"/>
    </row>
    <row r="380" spans="26:27" ht="16" x14ac:dyDescent="0.2">
      <c r="Z380" s="12">
        <f t="shared" ca="1" si="10"/>
        <v>10500</v>
      </c>
      <c r="AA380"/>
    </row>
    <row r="381" spans="26:27" ht="16" x14ac:dyDescent="0.2">
      <c r="Z381" s="12">
        <f t="shared" ca="1" si="10"/>
        <v>4000</v>
      </c>
      <c r="AA381"/>
    </row>
    <row r="382" spans="26:27" ht="16" x14ac:dyDescent="0.2">
      <c r="Z382" s="12">
        <f t="shared" ca="1" si="10"/>
        <v>0</v>
      </c>
      <c r="AA382"/>
    </row>
    <row r="383" spans="26:27" ht="16" x14ac:dyDescent="0.2">
      <c r="Z383" s="12">
        <f t="shared" ca="1" si="10"/>
        <v>0</v>
      </c>
      <c r="AA383"/>
    </row>
    <row r="384" spans="26:27" ht="16" x14ac:dyDescent="0.2">
      <c r="Z384" s="12">
        <f t="shared" ca="1" si="10"/>
        <v>0</v>
      </c>
      <c r="AA384"/>
    </row>
    <row r="385" spans="26:27" ht="16" x14ac:dyDescent="0.2">
      <c r="Z385" s="12">
        <f t="shared" ca="1" si="10"/>
        <v>0</v>
      </c>
      <c r="AA385"/>
    </row>
    <row r="386" spans="26:27" ht="16" x14ac:dyDescent="0.2">
      <c r="Z386" s="12">
        <f t="shared" ca="1" si="10"/>
        <v>0</v>
      </c>
      <c r="AA386"/>
    </row>
    <row r="387" spans="26:27" ht="16" x14ac:dyDescent="0.2">
      <c r="Z387" s="12">
        <f t="shared" ca="1" si="10"/>
        <v>0</v>
      </c>
      <c r="AA387"/>
    </row>
    <row r="388" spans="26:27" ht="16" x14ac:dyDescent="0.2">
      <c r="Z388" s="12">
        <f t="shared" ca="1" si="10"/>
        <v>0</v>
      </c>
      <c r="AA388"/>
    </row>
    <row r="389" spans="26:27" ht="16" x14ac:dyDescent="0.2">
      <c r="Z389" s="12">
        <f t="shared" ca="1" si="10"/>
        <v>0</v>
      </c>
      <c r="AA389"/>
    </row>
    <row r="390" spans="26:27" ht="16" x14ac:dyDescent="0.2">
      <c r="Z390" s="12">
        <f t="shared" ca="1" si="10"/>
        <v>0</v>
      </c>
      <c r="AA390"/>
    </row>
    <row r="391" spans="26:27" ht="16" x14ac:dyDescent="0.2">
      <c r="Z391" s="12">
        <f t="shared" ca="1" si="10"/>
        <v>0</v>
      </c>
      <c r="AA391"/>
    </row>
    <row r="392" spans="26:27" ht="16" x14ac:dyDescent="0.2">
      <c r="Z392" s="12">
        <f t="shared" ca="1" si="10"/>
        <v>0</v>
      </c>
      <c r="AA392"/>
    </row>
    <row r="393" spans="26:27" ht="16" x14ac:dyDescent="0.2">
      <c r="Z393" s="12">
        <f t="shared" ca="1" si="10"/>
        <v>25500</v>
      </c>
      <c r="AA393"/>
    </row>
    <row r="394" spans="26:27" ht="16" x14ac:dyDescent="0.2">
      <c r="Z394" s="12">
        <f t="shared" ca="1" si="10"/>
        <v>12500</v>
      </c>
      <c r="AA394"/>
    </row>
    <row r="395" spans="26:27" ht="16" x14ac:dyDescent="0.2">
      <c r="Z395" s="12">
        <f t="shared" ca="1" si="10"/>
        <v>0</v>
      </c>
      <c r="AA395"/>
    </row>
    <row r="396" spans="26:27" ht="16" x14ac:dyDescent="0.2">
      <c r="Z396" s="12">
        <f t="shared" ca="1" si="10"/>
        <v>0</v>
      </c>
      <c r="AA396"/>
    </row>
    <row r="397" spans="26:27" ht="16" x14ac:dyDescent="0.2">
      <c r="Z397" s="12">
        <f t="shared" ca="1" si="10"/>
        <v>0</v>
      </c>
      <c r="AA397"/>
    </row>
    <row r="398" spans="26:27" ht="16" x14ac:dyDescent="0.2">
      <c r="Z398" s="12">
        <f t="shared" ca="1" si="10"/>
        <v>0</v>
      </c>
      <c r="AA398"/>
    </row>
    <row r="399" spans="26:27" ht="16" x14ac:dyDescent="0.2">
      <c r="Z399" s="12">
        <f t="shared" ca="1" si="10"/>
        <v>0</v>
      </c>
      <c r="AA399"/>
    </row>
    <row r="400" spans="26:27" ht="16" x14ac:dyDescent="0.2">
      <c r="Z400" s="12">
        <f t="shared" ca="1" si="10"/>
        <v>0</v>
      </c>
      <c r="AA400"/>
    </row>
    <row r="401" spans="26:27" ht="16" x14ac:dyDescent="0.2">
      <c r="Z401" s="12">
        <f t="shared" ca="1" si="10"/>
        <v>0</v>
      </c>
      <c r="AA401"/>
    </row>
    <row r="402" spans="26:27" ht="16" x14ac:dyDescent="0.2">
      <c r="Z402" s="12">
        <f t="shared" ca="1" si="10"/>
        <v>0</v>
      </c>
      <c r="AA402"/>
    </row>
    <row r="403" spans="26:27" ht="16" x14ac:dyDescent="0.2">
      <c r="Z403" s="12">
        <f t="shared" ca="1" si="10"/>
        <v>0</v>
      </c>
      <c r="AA403"/>
    </row>
    <row r="404" spans="26:27" ht="16" x14ac:dyDescent="0.2">
      <c r="Z404" s="12">
        <f t="shared" ca="1" si="10"/>
        <v>0</v>
      </c>
      <c r="AA404"/>
    </row>
    <row r="405" spans="26:27" ht="16" x14ac:dyDescent="0.2">
      <c r="Z405" s="12">
        <f t="shared" ca="1" si="10"/>
        <v>0</v>
      </c>
      <c r="AA405"/>
    </row>
    <row r="406" spans="26:27" ht="16" x14ac:dyDescent="0.2">
      <c r="Z406" s="12">
        <f t="shared" ca="1" si="10"/>
        <v>7500</v>
      </c>
      <c r="AA406"/>
    </row>
    <row r="407" spans="26:27" ht="16" x14ac:dyDescent="0.2">
      <c r="Z407" s="12">
        <f t="shared" ca="1" si="10"/>
        <v>4500</v>
      </c>
      <c r="AA407"/>
    </row>
    <row r="408" spans="26:27" ht="16" x14ac:dyDescent="0.2">
      <c r="Z408" s="12">
        <f t="shared" ca="1" si="10"/>
        <v>0</v>
      </c>
      <c r="AA408"/>
    </row>
    <row r="409" spans="26:27" ht="16" x14ac:dyDescent="0.2">
      <c r="Z409" s="12">
        <f t="shared" ca="1" si="10"/>
        <v>0</v>
      </c>
      <c r="AA409"/>
    </row>
    <row r="410" spans="26:27" ht="16" x14ac:dyDescent="0.2">
      <c r="Z410" s="12">
        <f t="shared" ca="1" si="10"/>
        <v>0</v>
      </c>
      <c r="AA410"/>
    </row>
    <row r="411" spans="26:27" ht="16" x14ac:dyDescent="0.2">
      <c r="Z411" s="12">
        <f t="shared" ca="1" si="10"/>
        <v>0</v>
      </c>
      <c r="AA411"/>
    </row>
    <row r="412" spans="26:27" ht="16" x14ac:dyDescent="0.2">
      <c r="Z412" s="12">
        <f t="shared" ca="1" si="10"/>
        <v>0</v>
      </c>
      <c r="AA412"/>
    </row>
    <row r="413" spans="26:27" ht="16" x14ac:dyDescent="0.2">
      <c r="Z413" s="12">
        <f t="shared" ca="1" si="10"/>
        <v>0</v>
      </c>
      <c r="AA413"/>
    </row>
    <row r="414" spans="26:27" ht="16" x14ac:dyDescent="0.2">
      <c r="Z414" s="12">
        <f t="shared" ca="1" si="10"/>
        <v>0</v>
      </c>
      <c r="AA414"/>
    </row>
    <row r="415" spans="26:27" ht="16" x14ac:dyDescent="0.2">
      <c r="Z415" s="12">
        <f t="shared" ca="1" si="10"/>
        <v>0</v>
      </c>
      <c r="AA415"/>
    </row>
    <row r="416" spans="26:27" ht="16" x14ac:dyDescent="0.2">
      <c r="Z416" s="12">
        <f t="shared" ca="1" si="10"/>
        <v>0</v>
      </c>
      <c r="AA416"/>
    </row>
    <row r="417" spans="26:27" ht="16" x14ac:dyDescent="0.2">
      <c r="Z417" s="12">
        <f t="shared" ca="1" si="10"/>
        <v>0</v>
      </c>
      <c r="AA417"/>
    </row>
    <row r="418" spans="26:27" ht="16" x14ac:dyDescent="0.2">
      <c r="Z418" s="12">
        <f t="shared" ca="1" si="10"/>
        <v>0</v>
      </c>
      <c r="AA418"/>
    </row>
    <row r="419" spans="26:27" ht="16" x14ac:dyDescent="0.2">
      <c r="Z419" s="12">
        <f t="shared" ca="1" si="10"/>
        <v>6140</v>
      </c>
      <c r="AA419"/>
    </row>
    <row r="420" spans="26:27" ht="16" x14ac:dyDescent="0.2">
      <c r="Z420" s="12">
        <f t="shared" ca="1" si="10"/>
        <v>0</v>
      </c>
      <c r="AA420"/>
    </row>
    <row r="421" spans="26:27" ht="16" x14ac:dyDescent="0.2">
      <c r="Z421" s="12">
        <f t="shared" ref="Z421:Z484" ca="1" si="11">OFFSET(Matrix,TRUNC((ROW()-ROW($Z$3))/COLUMNS(Matrix)),MOD(ROW()-ROW($Z$3),COLUMNS(Matrix)),1,1)</f>
        <v>0</v>
      </c>
      <c r="AA421"/>
    </row>
    <row r="422" spans="26:27" ht="16" x14ac:dyDescent="0.2">
      <c r="Z422" s="12">
        <f t="shared" ca="1" si="11"/>
        <v>0</v>
      </c>
      <c r="AA422"/>
    </row>
    <row r="423" spans="26:27" ht="16" x14ac:dyDescent="0.2">
      <c r="Z423" s="12">
        <f t="shared" ca="1" si="11"/>
        <v>0</v>
      </c>
      <c r="AA423"/>
    </row>
    <row r="424" spans="26:27" ht="16" x14ac:dyDescent="0.2">
      <c r="Z424" s="12">
        <f t="shared" ca="1" si="11"/>
        <v>0</v>
      </c>
      <c r="AA424"/>
    </row>
    <row r="425" spans="26:27" ht="16" x14ac:dyDescent="0.2">
      <c r="Z425" s="12">
        <f t="shared" ca="1" si="11"/>
        <v>0</v>
      </c>
      <c r="AA425"/>
    </row>
    <row r="426" spans="26:27" ht="16" x14ac:dyDescent="0.2">
      <c r="Z426" s="12">
        <f t="shared" ca="1" si="11"/>
        <v>0</v>
      </c>
      <c r="AA426"/>
    </row>
    <row r="427" spans="26:27" ht="16" x14ac:dyDescent="0.2">
      <c r="Z427" s="12">
        <f t="shared" ca="1" si="11"/>
        <v>0</v>
      </c>
      <c r="AA427"/>
    </row>
    <row r="428" spans="26:27" ht="16" x14ac:dyDescent="0.2">
      <c r="Z428" s="12">
        <f t="shared" ca="1" si="11"/>
        <v>0</v>
      </c>
      <c r="AA428"/>
    </row>
    <row r="429" spans="26:27" ht="16" x14ac:dyDescent="0.2">
      <c r="Z429" s="12">
        <f t="shared" ca="1" si="11"/>
        <v>0</v>
      </c>
      <c r="AA429"/>
    </row>
    <row r="430" spans="26:27" ht="16" x14ac:dyDescent="0.2">
      <c r="Z430" s="12">
        <f t="shared" ca="1" si="11"/>
        <v>0</v>
      </c>
      <c r="AA430"/>
    </row>
    <row r="431" spans="26:27" ht="16" x14ac:dyDescent="0.2">
      <c r="Z431" s="12">
        <f t="shared" ca="1" si="11"/>
        <v>0</v>
      </c>
      <c r="AA431"/>
    </row>
    <row r="432" spans="26:27" ht="16" x14ac:dyDescent="0.2">
      <c r="Z432" s="12">
        <f t="shared" ca="1" si="11"/>
        <v>0</v>
      </c>
      <c r="AA432"/>
    </row>
    <row r="433" spans="26:27" ht="16" x14ac:dyDescent="0.2">
      <c r="Z433" s="12">
        <f t="shared" ca="1" si="11"/>
        <v>0</v>
      </c>
      <c r="AA433"/>
    </row>
    <row r="434" spans="26:27" ht="16" x14ac:dyDescent="0.2">
      <c r="Z434" s="12">
        <f t="shared" ca="1" si="11"/>
        <v>0</v>
      </c>
      <c r="AA434"/>
    </row>
    <row r="435" spans="26:27" ht="16" x14ac:dyDescent="0.2">
      <c r="Z435" s="12">
        <f t="shared" ca="1" si="11"/>
        <v>0</v>
      </c>
      <c r="AA435"/>
    </row>
    <row r="436" spans="26:27" ht="16" x14ac:dyDescent="0.2">
      <c r="Z436" s="12">
        <f t="shared" ca="1" si="11"/>
        <v>0</v>
      </c>
      <c r="AA436"/>
    </row>
    <row r="437" spans="26:27" ht="16" x14ac:dyDescent="0.2">
      <c r="Z437" s="12">
        <f t="shared" ca="1" si="11"/>
        <v>0</v>
      </c>
      <c r="AA437"/>
    </row>
    <row r="438" spans="26:27" ht="16" x14ac:dyDescent="0.2">
      <c r="Z438" s="12">
        <f t="shared" ca="1" si="11"/>
        <v>0</v>
      </c>
      <c r="AA438"/>
    </row>
    <row r="439" spans="26:27" ht="16" x14ac:dyDescent="0.2">
      <c r="Z439" s="12">
        <f t="shared" ca="1" si="11"/>
        <v>0</v>
      </c>
      <c r="AA439"/>
    </row>
    <row r="440" spans="26:27" ht="16" x14ac:dyDescent="0.2">
      <c r="Z440" s="12">
        <f t="shared" ca="1" si="11"/>
        <v>0</v>
      </c>
      <c r="AA440"/>
    </row>
    <row r="441" spans="26:27" ht="16" x14ac:dyDescent="0.2">
      <c r="Z441" s="12">
        <f t="shared" ca="1" si="11"/>
        <v>0</v>
      </c>
      <c r="AA441"/>
    </row>
    <row r="442" spans="26:27" ht="16" x14ac:dyDescent="0.2">
      <c r="Z442" s="12">
        <f t="shared" ca="1" si="11"/>
        <v>0</v>
      </c>
      <c r="AA442"/>
    </row>
    <row r="443" spans="26:27" ht="16" x14ac:dyDescent="0.2">
      <c r="Z443" s="12">
        <f t="shared" ca="1" si="11"/>
        <v>0</v>
      </c>
      <c r="AA443"/>
    </row>
    <row r="444" spans="26:27" ht="16" x14ac:dyDescent="0.2">
      <c r="Z444" s="12">
        <f t="shared" ca="1" si="11"/>
        <v>0</v>
      </c>
      <c r="AA444"/>
    </row>
    <row r="445" spans="26:27" ht="16" x14ac:dyDescent="0.2">
      <c r="Z445" s="12">
        <f t="shared" ca="1" si="11"/>
        <v>0</v>
      </c>
      <c r="AA445"/>
    </row>
    <row r="446" spans="26:27" ht="16" x14ac:dyDescent="0.2">
      <c r="Z446" s="12">
        <f t="shared" ca="1" si="11"/>
        <v>0</v>
      </c>
      <c r="AA446"/>
    </row>
    <row r="447" spans="26:27" ht="16" x14ac:dyDescent="0.2">
      <c r="Z447" s="12">
        <f t="shared" ca="1" si="11"/>
        <v>0</v>
      </c>
      <c r="AA447"/>
    </row>
    <row r="448" spans="26:27" ht="16" x14ac:dyDescent="0.2">
      <c r="Z448" s="12">
        <f t="shared" ca="1" si="11"/>
        <v>0</v>
      </c>
      <c r="AA448"/>
    </row>
    <row r="449" spans="26:27" ht="16" x14ac:dyDescent="0.2">
      <c r="Z449" s="12">
        <f t="shared" ca="1" si="11"/>
        <v>0</v>
      </c>
      <c r="AA449"/>
    </row>
    <row r="450" spans="26:27" ht="16" x14ac:dyDescent="0.2">
      <c r="Z450" s="12">
        <f t="shared" ca="1" si="11"/>
        <v>0</v>
      </c>
      <c r="AA450"/>
    </row>
    <row r="451" spans="26:27" ht="16" x14ac:dyDescent="0.2">
      <c r="Z451" s="12">
        <f t="shared" ca="1" si="11"/>
        <v>0</v>
      </c>
      <c r="AA451"/>
    </row>
    <row r="452" spans="26:27" ht="16" x14ac:dyDescent="0.2">
      <c r="Z452" s="12">
        <f t="shared" ca="1" si="11"/>
        <v>0</v>
      </c>
      <c r="AA452"/>
    </row>
    <row r="453" spans="26:27" ht="16" x14ac:dyDescent="0.2">
      <c r="Z453" s="12">
        <f t="shared" ca="1" si="11"/>
        <v>0</v>
      </c>
      <c r="AA453"/>
    </row>
    <row r="454" spans="26:27" ht="16" x14ac:dyDescent="0.2">
      <c r="Z454" s="12">
        <f t="shared" ca="1" si="11"/>
        <v>0</v>
      </c>
      <c r="AA454"/>
    </row>
    <row r="455" spans="26:27" ht="16" x14ac:dyDescent="0.2">
      <c r="Z455" s="12">
        <f t="shared" ca="1" si="11"/>
        <v>0</v>
      </c>
      <c r="AA455"/>
    </row>
    <row r="456" spans="26:27" ht="16" x14ac:dyDescent="0.2">
      <c r="Z456" s="12">
        <f t="shared" ca="1" si="11"/>
        <v>1000000</v>
      </c>
      <c r="AA456"/>
    </row>
    <row r="457" spans="26:27" ht="16" x14ac:dyDescent="0.2">
      <c r="Z457" s="12">
        <f t="shared" ca="1" si="11"/>
        <v>0</v>
      </c>
      <c r="AA457"/>
    </row>
    <row r="458" spans="26:27" ht="16" x14ac:dyDescent="0.2">
      <c r="Z458" s="12">
        <f t="shared" ca="1" si="11"/>
        <v>0</v>
      </c>
      <c r="AA458"/>
    </row>
    <row r="459" spans="26:27" ht="16" x14ac:dyDescent="0.2">
      <c r="Z459" s="12">
        <f t="shared" ca="1" si="11"/>
        <v>0</v>
      </c>
      <c r="AA459"/>
    </row>
    <row r="460" spans="26:27" ht="16" x14ac:dyDescent="0.2">
      <c r="Z460" s="12">
        <f t="shared" ca="1" si="11"/>
        <v>0</v>
      </c>
      <c r="AA460"/>
    </row>
    <row r="461" spans="26:27" ht="16" x14ac:dyDescent="0.2">
      <c r="Z461" s="12">
        <f t="shared" ca="1" si="11"/>
        <v>0</v>
      </c>
      <c r="AA461"/>
    </row>
    <row r="462" spans="26:27" ht="16" x14ac:dyDescent="0.2">
      <c r="Z462" s="12">
        <f t="shared" ca="1" si="11"/>
        <v>0</v>
      </c>
      <c r="AA462"/>
    </row>
    <row r="463" spans="26:27" ht="16" x14ac:dyDescent="0.2">
      <c r="Z463" s="12">
        <f t="shared" ca="1" si="11"/>
        <v>0</v>
      </c>
      <c r="AA463"/>
    </row>
    <row r="464" spans="26:27" ht="16" x14ac:dyDescent="0.2">
      <c r="Z464" s="12">
        <f t="shared" ca="1" si="11"/>
        <v>0</v>
      </c>
      <c r="AA464"/>
    </row>
    <row r="465" spans="26:27" ht="16" x14ac:dyDescent="0.2">
      <c r="Z465" s="12">
        <f t="shared" ca="1" si="11"/>
        <v>0</v>
      </c>
      <c r="AA465"/>
    </row>
    <row r="466" spans="26:27" ht="16" x14ac:dyDescent="0.2">
      <c r="Z466" s="12">
        <f t="shared" ca="1" si="11"/>
        <v>0</v>
      </c>
      <c r="AA466"/>
    </row>
    <row r="467" spans="26:27" ht="16" x14ac:dyDescent="0.2">
      <c r="Z467" s="12">
        <f t="shared" ca="1" si="11"/>
        <v>0</v>
      </c>
      <c r="AA467"/>
    </row>
    <row r="468" spans="26:27" ht="16" x14ac:dyDescent="0.2">
      <c r="Z468" s="12">
        <f t="shared" ca="1" si="11"/>
        <v>0</v>
      </c>
      <c r="AA468"/>
    </row>
    <row r="469" spans="26:27" ht="16" x14ac:dyDescent="0.2">
      <c r="Z469" s="12">
        <f t="shared" ca="1" si="11"/>
        <v>0</v>
      </c>
      <c r="AA469"/>
    </row>
    <row r="470" spans="26:27" ht="16" x14ac:dyDescent="0.2">
      <c r="Z470" s="12">
        <f t="shared" ca="1" si="11"/>
        <v>0</v>
      </c>
      <c r="AA470"/>
    </row>
    <row r="471" spans="26:27" ht="16" x14ac:dyDescent="0.2">
      <c r="Z471" s="12">
        <f t="shared" ca="1" si="11"/>
        <v>0</v>
      </c>
      <c r="AA471"/>
    </row>
    <row r="472" spans="26:27" ht="16" x14ac:dyDescent="0.2">
      <c r="Z472" s="12">
        <f t="shared" ca="1" si="11"/>
        <v>0</v>
      </c>
      <c r="AA472"/>
    </row>
    <row r="473" spans="26:27" ht="16" x14ac:dyDescent="0.2">
      <c r="Z473" s="12">
        <f t="shared" ca="1" si="11"/>
        <v>0</v>
      </c>
      <c r="AA473"/>
    </row>
    <row r="474" spans="26:27" ht="16" x14ac:dyDescent="0.2">
      <c r="Z474" s="12">
        <f t="shared" ca="1" si="11"/>
        <v>0</v>
      </c>
      <c r="AA474"/>
    </row>
    <row r="475" spans="26:27" ht="16" x14ac:dyDescent="0.2">
      <c r="Z475" s="12">
        <f t="shared" ca="1" si="11"/>
        <v>0</v>
      </c>
      <c r="AA475"/>
    </row>
    <row r="476" spans="26:27" ht="16" x14ac:dyDescent="0.2">
      <c r="Z476" s="12">
        <f t="shared" ca="1" si="11"/>
        <v>0</v>
      </c>
      <c r="AA476"/>
    </row>
    <row r="477" spans="26:27" ht="16" x14ac:dyDescent="0.2">
      <c r="Z477" s="12">
        <f t="shared" ca="1" si="11"/>
        <v>0</v>
      </c>
      <c r="AA477"/>
    </row>
    <row r="478" spans="26:27" ht="16" x14ac:dyDescent="0.2">
      <c r="Z478" s="12">
        <f t="shared" ca="1" si="11"/>
        <v>0</v>
      </c>
      <c r="AA478"/>
    </row>
    <row r="479" spans="26:27" ht="16" x14ac:dyDescent="0.2">
      <c r="Z479" s="12">
        <f t="shared" ca="1" si="11"/>
        <v>0</v>
      </c>
      <c r="AA479"/>
    </row>
    <row r="480" spans="26:27" ht="16" x14ac:dyDescent="0.2">
      <c r="Z480" s="12">
        <f t="shared" ca="1" si="11"/>
        <v>0</v>
      </c>
      <c r="AA480"/>
    </row>
    <row r="481" spans="26:27" ht="16" x14ac:dyDescent="0.2">
      <c r="Z481" s="12">
        <f t="shared" ca="1" si="11"/>
        <v>0</v>
      </c>
      <c r="AA481"/>
    </row>
    <row r="482" spans="26:27" ht="16" x14ac:dyDescent="0.2">
      <c r="Z482" s="12">
        <f t="shared" ca="1" si="11"/>
        <v>0</v>
      </c>
      <c r="AA482"/>
    </row>
    <row r="483" spans="26:27" ht="16" x14ac:dyDescent="0.2">
      <c r="Z483" s="12">
        <f t="shared" ca="1" si="11"/>
        <v>0</v>
      </c>
      <c r="AA483"/>
    </row>
    <row r="484" spans="26:27" ht="16" x14ac:dyDescent="0.2">
      <c r="Z484" s="12">
        <f t="shared" ca="1" si="11"/>
        <v>0</v>
      </c>
      <c r="AA484"/>
    </row>
    <row r="485" spans="26:27" ht="16" x14ac:dyDescent="0.2">
      <c r="Z485" s="12">
        <f t="shared" ref="Z485:Z548" ca="1" si="12">OFFSET(Matrix,TRUNC((ROW()-ROW($Z$3))/COLUMNS(Matrix)),MOD(ROW()-ROW($Z$3),COLUMNS(Matrix)),1,1)</f>
        <v>0</v>
      </c>
      <c r="AA485"/>
    </row>
    <row r="486" spans="26:27" ht="16" x14ac:dyDescent="0.2">
      <c r="Z486" s="12">
        <f t="shared" ca="1" si="12"/>
        <v>0</v>
      </c>
      <c r="AA486"/>
    </row>
    <row r="487" spans="26:27" ht="16" x14ac:dyDescent="0.2">
      <c r="Z487" s="12">
        <f t="shared" ca="1" si="12"/>
        <v>0</v>
      </c>
      <c r="AA487"/>
    </row>
    <row r="488" spans="26:27" ht="16" x14ac:dyDescent="0.2">
      <c r="Z488" s="12">
        <f t="shared" ca="1" si="12"/>
        <v>0</v>
      </c>
      <c r="AA488"/>
    </row>
    <row r="489" spans="26:27" ht="16" x14ac:dyDescent="0.2">
      <c r="Z489" s="12">
        <f t="shared" ca="1" si="12"/>
        <v>0</v>
      </c>
      <c r="AA489"/>
    </row>
    <row r="490" spans="26:27" ht="16" x14ac:dyDescent="0.2">
      <c r="Z490" s="12">
        <f t="shared" ca="1" si="12"/>
        <v>0</v>
      </c>
      <c r="AA490"/>
    </row>
    <row r="491" spans="26:27" ht="16" x14ac:dyDescent="0.2">
      <c r="Z491" s="12" t="str">
        <f t="shared" ca="1" si="12"/>
        <v>122 human individuals, 32 different tissues</v>
      </c>
      <c r="AA491"/>
    </row>
    <row r="492" spans="26:27" ht="16" x14ac:dyDescent="0.2">
      <c r="Z492" s="12">
        <f t="shared" ca="1" si="12"/>
        <v>0</v>
      </c>
      <c r="AA492"/>
    </row>
    <row r="493" spans="26:27" ht="16" x14ac:dyDescent="0.2">
      <c r="Z493" s="12">
        <f t="shared" ca="1" si="12"/>
        <v>0</v>
      </c>
      <c r="AA493"/>
    </row>
    <row r="494" spans="26:27" ht="16" x14ac:dyDescent="0.2">
      <c r="Z494" s="12">
        <f t="shared" ca="1" si="12"/>
        <v>0</v>
      </c>
      <c r="AA494"/>
    </row>
    <row r="495" spans="26:27" ht="16" x14ac:dyDescent="0.2">
      <c r="Z495" s="12">
        <f t="shared" ca="1" si="12"/>
        <v>0</v>
      </c>
      <c r="AA495"/>
    </row>
    <row r="496" spans="26:27" ht="16" x14ac:dyDescent="0.2">
      <c r="Z496" s="12">
        <f t="shared" ca="1" si="12"/>
        <v>0</v>
      </c>
      <c r="AA496"/>
    </row>
    <row r="497" spans="26:27" ht="16" x14ac:dyDescent="0.2">
      <c r="Z497" s="12">
        <f t="shared" ca="1" si="12"/>
        <v>0</v>
      </c>
      <c r="AA497"/>
    </row>
    <row r="498" spans="26:27" ht="16" x14ac:dyDescent="0.2">
      <c r="Z498" s="12">
        <f t="shared" ca="1" si="12"/>
        <v>0</v>
      </c>
      <c r="AA498"/>
    </row>
    <row r="499" spans="26:27" ht="16" x14ac:dyDescent="0.2">
      <c r="Z499" s="12">
        <f t="shared" ca="1" si="12"/>
        <v>0</v>
      </c>
      <c r="AA499"/>
    </row>
    <row r="500" spans="26:27" ht="16" x14ac:dyDescent="0.2">
      <c r="Z500" s="12">
        <f t="shared" ca="1" si="12"/>
        <v>0</v>
      </c>
      <c r="AA500"/>
    </row>
    <row r="501" spans="26:27" ht="16" x14ac:dyDescent="0.2">
      <c r="Z501" s="12">
        <f t="shared" ca="1" si="12"/>
        <v>0</v>
      </c>
      <c r="AA501"/>
    </row>
    <row r="502" spans="26:27" ht="16" x14ac:dyDescent="0.2">
      <c r="Z502" s="12">
        <f t="shared" ca="1" si="12"/>
        <v>0</v>
      </c>
      <c r="AA502"/>
    </row>
    <row r="503" spans="26:27" ht="16" x14ac:dyDescent="0.2">
      <c r="Z503" s="12">
        <f t="shared" ca="1" si="12"/>
        <v>0</v>
      </c>
      <c r="AA503"/>
    </row>
    <row r="504" spans="26:27" ht="16" x14ac:dyDescent="0.2">
      <c r="Z504" s="12">
        <f t="shared" ca="1" si="12"/>
        <v>0</v>
      </c>
      <c r="AA504"/>
    </row>
    <row r="505" spans="26:27" ht="16" x14ac:dyDescent="0.2">
      <c r="Z505" s="12">
        <f t="shared" ca="1" si="12"/>
        <v>0</v>
      </c>
      <c r="AA505"/>
    </row>
    <row r="506" spans="26:27" ht="16" x14ac:dyDescent="0.2">
      <c r="Z506" s="12">
        <f t="shared" ca="1" si="12"/>
        <v>0</v>
      </c>
      <c r="AA506"/>
    </row>
    <row r="507" spans="26:27" ht="16" x14ac:dyDescent="0.2">
      <c r="Z507" s="12">
        <f t="shared" ca="1" si="12"/>
        <v>0</v>
      </c>
      <c r="AA507"/>
    </row>
    <row r="508" spans="26:27" ht="16" x14ac:dyDescent="0.2">
      <c r="Z508" s="12">
        <f t="shared" ca="1" si="12"/>
        <v>0</v>
      </c>
      <c r="AA508"/>
    </row>
    <row r="509" spans="26:27" ht="16" x14ac:dyDescent="0.2">
      <c r="Z509" s="12">
        <f t="shared" ca="1" si="12"/>
        <v>0</v>
      </c>
      <c r="AA509"/>
    </row>
    <row r="510" spans="26:27" ht="16" x14ac:dyDescent="0.2">
      <c r="Z510" s="12">
        <f t="shared" ca="1" si="12"/>
        <v>0</v>
      </c>
      <c r="AA510"/>
    </row>
    <row r="511" spans="26:27" ht="16" x14ac:dyDescent="0.2">
      <c r="Z511" s="12">
        <f t="shared" ca="1" si="12"/>
        <v>0</v>
      </c>
      <c r="AA511"/>
    </row>
    <row r="512" spans="26:27" ht="16" x14ac:dyDescent="0.2">
      <c r="Z512" s="12">
        <f t="shared" ca="1" si="12"/>
        <v>0</v>
      </c>
      <c r="AA512"/>
    </row>
    <row r="513" spans="26:27" ht="16" x14ac:dyDescent="0.2">
      <c r="Z513" s="12">
        <f t="shared" ca="1" si="12"/>
        <v>0</v>
      </c>
      <c r="AA513"/>
    </row>
    <row r="514" spans="26:27" ht="16" x14ac:dyDescent="0.2">
      <c r="Z514" s="12">
        <f t="shared" ca="1" si="12"/>
        <v>0</v>
      </c>
      <c r="AA514"/>
    </row>
    <row r="515" spans="26:27" ht="16" x14ac:dyDescent="0.2">
      <c r="Z515" s="12">
        <f t="shared" ca="1" si="12"/>
        <v>0</v>
      </c>
      <c r="AA515"/>
    </row>
    <row r="516" spans="26:27" ht="16" x14ac:dyDescent="0.2">
      <c r="Z516" s="12">
        <f t="shared" ca="1" si="12"/>
        <v>0</v>
      </c>
      <c r="AA516"/>
    </row>
    <row r="517" spans="26:27" ht="16" x14ac:dyDescent="0.2">
      <c r="Z517" s="12">
        <f t="shared" ca="1" si="12"/>
        <v>0</v>
      </c>
      <c r="AA517"/>
    </row>
    <row r="518" spans="26:27" ht="16" x14ac:dyDescent="0.2">
      <c r="Z518" s="12">
        <f t="shared" ca="1" si="12"/>
        <v>0</v>
      </c>
      <c r="AA518"/>
    </row>
    <row r="519" spans="26:27" ht="16" x14ac:dyDescent="0.2">
      <c r="Z519" s="12">
        <f t="shared" ca="1" si="12"/>
        <v>0</v>
      </c>
      <c r="AA519"/>
    </row>
    <row r="520" spans="26:27" ht="16" x14ac:dyDescent="0.2">
      <c r="Z520" s="12">
        <f t="shared" ca="1" si="12"/>
        <v>0</v>
      </c>
      <c r="AA520"/>
    </row>
    <row r="521" spans="26:27" ht="16" x14ac:dyDescent="0.2">
      <c r="Z521" s="12">
        <f t="shared" ca="1" si="12"/>
        <v>0</v>
      </c>
      <c r="AA521"/>
    </row>
    <row r="522" spans="26:27" ht="16" x14ac:dyDescent="0.2">
      <c r="Z522" s="12">
        <f t="shared" ca="1" si="12"/>
        <v>0</v>
      </c>
      <c r="AA522"/>
    </row>
    <row r="523" spans="26:27" ht="16" x14ac:dyDescent="0.2">
      <c r="Z523" s="12">
        <f t="shared" ca="1" si="12"/>
        <v>0</v>
      </c>
      <c r="AA523"/>
    </row>
    <row r="524" spans="26:27" ht="16" x14ac:dyDescent="0.2">
      <c r="Z524" s="12">
        <f t="shared" ca="1" si="12"/>
        <v>0</v>
      </c>
      <c r="AA524"/>
    </row>
    <row r="525" spans="26:27" ht="16" x14ac:dyDescent="0.2">
      <c r="Z525" s="12">
        <f t="shared" ca="1" si="12"/>
        <v>0</v>
      </c>
      <c r="AA525"/>
    </row>
    <row r="526" spans="26:27" ht="16" x14ac:dyDescent="0.2">
      <c r="Z526" s="12">
        <f t="shared" ca="1" si="12"/>
        <v>0</v>
      </c>
      <c r="AA526"/>
    </row>
    <row r="527" spans="26:27" ht="16" x14ac:dyDescent="0.2">
      <c r="Z527" s="12">
        <f t="shared" ca="1" si="12"/>
        <v>0</v>
      </c>
      <c r="AA527"/>
    </row>
    <row r="528" spans="26:27" ht="16" x14ac:dyDescent="0.2">
      <c r="Z528" s="12">
        <f t="shared" ca="1" si="12"/>
        <v>0</v>
      </c>
      <c r="AA528"/>
    </row>
    <row r="529" spans="26:27" ht="16" x14ac:dyDescent="0.2">
      <c r="Z529" s="12">
        <f t="shared" ca="1" si="12"/>
        <v>0</v>
      </c>
      <c r="AA529"/>
    </row>
    <row r="530" spans="26:27" ht="16" x14ac:dyDescent="0.2">
      <c r="Z530" s="12">
        <f t="shared" ca="1" si="12"/>
        <v>0</v>
      </c>
      <c r="AA530"/>
    </row>
    <row r="531" spans="26:27" ht="16" x14ac:dyDescent="0.2">
      <c r="Z531" s="12">
        <f t="shared" ca="1" si="12"/>
        <v>0</v>
      </c>
      <c r="AA531"/>
    </row>
    <row r="532" spans="26:27" ht="16" x14ac:dyDescent="0.2">
      <c r="Z532" s="12">
        <f t="shared" ca="1" si="12"/>
        <v>0</v>
      </c>
      <c r="AA532"/>
    </row>
    <row r="533" spans="26:27" ht="16" x14ac:dyDescent="0.2">
      <c r="Z533" s="12">
        <f t="shared" ca="1" si="12"/>
        <v>0</v>
      </c>
      <c r="AA533"/>
    </row>
    <row r="534" spans="26:27" ht="16" x14ac:dyDescent="0.2">
      <c r="Z534" s="12">
        <f t="shared" ca="1" si="12"/>
        <v>0</v>
      </c>
      <c r="AA534"/>
    </row>
    <row r="535" spans="26:27" ht="16" x14ac:dyDescent="0.2">
      <c r="Z535" s="12">
        <f t="shared" ca="1" si="12"/>
        <v>0</v>
      </c>
      <c r="AA535"/>
    </row>
    <row r="536" spans="26:27" ht="16" x14ac:dyDescent="0.2">
      <c r="Z536" s="12">
        <f t="shared" ca="1" si="12"/>
        <v>0</v>
      </c>
      <c r="AA536"/>
    </row>
    <row r="537" spans="26:27" ht="16" x14ac:dyDescent="0.2">
      <c r="Z537" s="12">
        <f t="shared" ca="1" si="12"/>
        <v>0</v>
      </c>
      <c r="AA537"/>
    </row>
    <row r="538" spans="26:27" ht="16" x14ac:dyDescent="0.2">
      <c r="Z538" s="12">
        <f t="shared" ca="1" si="12"/>
        <v>0</v>
      </c>
      <c r="AA538"/>
    </row>
    <row r="539" spans="26:27" ht="16" x14ac:dyDescent="0.2">
      <c r="Z539" s="12">
        <f t="shared" ca="1" si="12"/>
        <v>0</v>
      </c>
      <c r="AA539"/>
    </row>
    <row r="540" spans="26:27" ht="16" x14ac:dyDescent="0.2">
      <c r="Z540" s="12">
        <f t="shared" ca="1" si="12"/>
        <v>0</v>
      </c>
      <c r="AA540"/>
    </row>
    <row r="541" spans="26:27" ht="16" x14ac:dyDescent="0.2">
      <c r="Z541" s="12">
        <f t="shared" ca="1" si="12"/>
        <v>0</v>
      </c>
      <c r="AA541"/>
    </row>
    <row r="542" spans="26:27" ht="16" x14ac:dyDescent="0.2">
      <c r="Z542" s="12">
        <f t="shared" ca="1" si="12"/>
        <v>0</v>
      </c>
      <c r="AA542"/>
    </row>
    <row r="543" spans="26:27" ht="16" x14ac:dyDescent="0.2">
      <c r="Z543" s="12">
        <f t="shared" ca="1" si="12"/>
        <v>0</v>
      </c>
      <c r="AA543"/>
    </row>
    <row r="544" spans="26:27" ht="16" x14ac:dyDescent="0.2">
      <c r="Z544" s="12">
        <f t="shared" ca="1" si="12"/>
        <v>0</v>
      </c>
      <c r="AA544"/>
    </row>
    <row r="545" spans="26:27" ht="16" x14ac:dyDescent="0.2">
      <c r="Z545" s="12">
        <f t="shared" ca="1" si="12"/>
        <v>0</v>
      </c>
      <c r="AA545"/>
    </row>
    <row r="546" spans="26:27" ht="16" x14ac:dyDescent="0.2">
      <c r="Z546" s="12">
        <f t="shared" ca="1" si="12"/>
        <v>0</v>
      </c>
      <c r="AA546"/>
    </row>
    <row r="547" spans="26:27" ht="16" x14ac:dyDescent="0.2">
      <c r="Z547" s="12">
        <f t="shared" ca="1" si="12"/>
        <v>0</v>
      </c>
      <c r="AA547"/>
    </row>
    <row r="548" spans="26:27" ht="16" x14ac:dyDescent="0.2">
      <c r="Z548" s="12">
        <f t="shared" ca="1" si="12"/>
        <v>0</v>
      </c>
      <c r="AA548"/>
    </row>
    <row r="549" spans="26:27" ht="16" x14ac:dyDescent="0.2">
      <c r="Z549" s="12">
        <f t="shared" ref="Z549:Z612" ca="1" si="13">OFFSET(Matrix,TRUNC((ROW()-ROW($Z$3))/COLUMNS(Matrix)),MOD(ROW()-ROW($Z$3),COLUMNS(Matrix)),1,1)</f>
        <v>0</v>
      </c>
      <c r="AA549"/>
    </row>
    <row r="550" spans="26:27" ht="16" x14ac:dyDescent="0.2">
      <c r="Z550" s="12">
        <f t="shared" ca="1" si="13"/>
        <v>0</v>
      </c>
      <c r="AA550"/>
    </row>
    <row r="551" spans="26:27" ht="16" x14ac:dyDescent="0.2">
      <c r="Z551" s="12">
        <f t="shared" ca="1" si="13"/>
        <v>0</v>
      </c>
      <c r="AA551"/>
    </row>
    <row r="552" spans="26:27" ht="16" x14ac:dyDescent="0.2">
      <c r="Z552" s="12">
        <f t="shared" ca="1" si="13"/>
        <v>0</v>
      </c>
      <c r="AA552"/>
    </row>
    <row r="553" spans="26:27" ht="16" x14ac:dyDescent="0.2">
      <c r="Z553" s="12">
        <f t="shared" ca="1" si="13"/>
        <v>0</v>
      </c>
      <c r="AA553"/>
    </row>
    <row r="554" spans="26:27" ht="16" x14ac:dyDescent="0.2">
      <c r="Z554" s="12">
        <f t="shared" ca="1" si="13"/>
        <v>0</v>
      </c>
      <c r="AA554"/>
    </row>
    <row r="555" spans="26:27" ht="16" x14ac:dyDescent="0.2">
      <c r="Z555" s="12">
        <f t="shared" ca="1" si="13"/>
        <v>0</v>
      </c>
      <c r="AA555"/>
    </row>
    <row r="556" spans="26:27" ht="16" x14ac:dyDescent="0.2">
      <c r="Z556" s="12">
        <f t="shared" ca="1" si="13"/>
        <v>0</v>
      </c>
      <c r="AA556"/>
    </row>
    <row r="557" spans="26:27" ht="16" x14ac:dyDescent="0.2">
      <c r="Z557" s="12">
        <f t="shared" ca="1" si="13"/>
        <v>0</v>
      </c>
      <c r="AA557"/>
    </row>
    <row r="558" spans="26:27" ht="16" x14ac:dyDescent="0.2">
      <c r="Z558" s="12">
        <f t="shared" ca="1" si="13"/>
        <v>0</v>
      </c>
      <c r="AA558"/>
    </row>
    <row r="559" spans="26:27" ht="16" x14ac:dyDescent="0.2">
      <c r="Z559" s="12">
        <f t="shared" ca="1" si="13"/>
        <v>0</v>
      </c>
      <c r="AA559"/>
    </row>
    <row r="560" spans="26:27" ht="16" x14ac:dyDescent="0.2">
      <c r="Z560" s="12">
        <f t="shared" ca="1" si="13"/>
        <v>0</v>
      </c>
      <c r="AA560"/>
    </row>
    <row r="561" spans="26:27" ht="16" x14ac:dyDescent="0.2">
      <c r="Z561" s="12">
        <f t="shared" ca="1" si="13"/>
        <v>0</v>
      </c>
      <c r="AA561"/>
    </row>
    <row r="562" spans="26:27" ht="16" x14ac:dyDescent="0.2">
      <c r="Z562" s="12">
        <f t="shared" ca="1" si="13"/>
        <v>0</v>
      </c>
      <c r="AA562"/>
    </row>
    <row r="563" spans="26:27" ht="16" x14ac:dyDescent="0.2">
      <c r="Z563" s="12">
        <f t="shared" ca="1" si="13"/>
        <v>0</v>
      </c>
      <c r="AA563"/>
    </row>
    <row r="564" spans="26:27" ht="16" x14ac:dyDescent="0.2">
      <c r="Z564" s="12">
        <f t="shared" ca="1" si="13"/>
        <v>0</v>
      </c>
      <c r="AA564"/>
    </row>
    <row r="565" spans="26:27" ht="16" x14ac:dyDescent="0.2">
      <c r="Z565" s="12">
        <f t="shared" ca="1" si="13"/>
        <v>0</v>
      </c>
      <c r="AA565"/>
    </row>
    <row r="566" spans="26:27" ht="16" x14ac:dyDescent="0.2">
      <c r="Z566" s="12">
        <f t="shared" ca="1" si="13"/>
        <v>0</v>
      </c>
      <c r="AA566"/>
    </row>
    <row r="567" spans="26:27" ht="16" x14ac:dyDescent="0.2">
      <c r="Z567" s="12">
        <f t="shared" ca="1" si="13"/>
        <v>0</v>
      </c>
      <c r="AA567"/>
    </row>
    <row r="568" spans="26:27" ht="16" x14ac:dyDescent="0.2">
      <c r="Z568" s="12">
        <f t="shared" ca="1" si="13"/>
        <v>0</v>
      </c>
      <c r="AA568"/>
    </row>
    <row r="569" spans="26:27" ht="16" x14ac:dyDescent="0.2">
      <c r="Z569" s="12">
        <f t="shared" ca="1" si="13"/>
        <v>0</v>
      </c>
      <c r="AA569"/>
    </row>
    <row r="570" spans="26:27" ht="16" x14ac:dyDescent="0.2">
      <c r="Z570" s="12">
        <f t="shared" ca="1" si="13"/>
        <v>0</v>
      </c>
      <c r="AA570"/>
    </row>
    <row r="571" spans="26:27" ht="16" x14ac:dyDescent="0.2">
      <c r="Z571" s="12">
        <f t="shared" ca="1" si="13"/>
        <v>0</v>
      </c>
      <c r="AA571"/>
    </row>
    <row r="572" spans="26:27" ht="16" x14ac:dyDescent="0.2">
      <c r="Z572" s="12">
        <f t="shared" ca="1" si="13"/>
        <v>0</v>
      </c>
      <c r="AA572"/>
    </row>
    <row r="573" spans="26:27" ht="16" x14ac:dyDescent="0.2">
      <c r="Z573" s="12">
        <f t="shared" ca="1" si="13"/>
        <v>0</v>
      </c>
      <c r="AA573"/>
    </row>
    <row r="574" spans="26:27" ht="16" x14ac:dyDescent="0.2">
      <c r="Z574" s="12">
        <f t="shared" ca="1" si="13"/>
        <v>0</v>
      </c>
      <c r="AA574"/>
    </row>
    <row r="575" spans="26:27" ht="16" x14ac:dyDescent="0.2">
      <c r="Z575" s="12">
        <f t="shared" ca="1" si="13"/>
        <v>0</v>
      </c>
      <c r="AA575"/>
    </row>
    <row r="576" spans="26:27" ht="16" x14ac:dyDescent="0.2">
      <c r="Z576" s="12">
        <f t="shared" ca="1" si="13"/>
        <v>0</v>
      </c>
      <c r="AA576"/>
    </row>
    <row r="577" spans="26:27" ht="16" x14ac:dyDescent="0.2">
      <c r="Z577" s="12">
        <f t="shared" ca="1" si="13"/>
        <v>0</v>
      </c>
      <c r="AA577"/>
    </row>
    <row r="578" spans="26:27" ht="16" x14ac:dyDescent="0.2">
      <c r="Z578" s="12">
        <f t="shared" ca="1" si="13"/>
        <v>0</v>
      </c>
      <c r="AA578"/>
    </row>
    <row r="579" spans="26:27" ht="16" x14ac:dyDescent="0.2">
      <c r="Z579" s="12">
        <f t="shared" ca="1" si="13"/>
        <v>0</v>
      </c>
      <c r="AA579"/>
    </row>
    <row r="580" spans="26:27" ht="16" x14ac:dyDescent="0.2">
      <c r="Z580" s="12">
        <f t="shared" ca="1" si="13"/>
        <v>0</v>
      </c>
      <c r="AA580"/>
    </row>
    <row r="581" spans="26:27" ht="16" x14ac:dyDescent="0.2">
      <c r="Z581" s="12">
        <f t="shared" ca="1" si="13"/>
        <v>0</v>
      </c>
      <c r="AA581"/>
    </row>
    <row r="582" spans="26:27" ht="16" x14ac:dyDescent="0.2">
      <c r="Z582" s="12">
        <f t="shared" ca="1" si="13"/>
        <v>0</v>
      </c>
      <c r="AA582"/>
    </row>
    <row r="583" spans="26:27" ht="16" x14ac:dyDescent="0.2">
      <c r="Z583" s="12">
        <f t="shared" ca="1" si="13"/>
        <v>0</v>
      </c>
      <c r="AA583"/>
    </row>
    <row r="584" spans="26:27" ht="16" x14ac:dyDescent="0.2">
      <c r="Z584" s="12">
        <f t="shared" ca="1" si="13"/>
        <v>0</v>
      </c>
      <c r="AA584"/>
    </row>
    <row r="585" spans="26:27" ht="16" x14ac:dyDescent="0.2">
      <c r="Z585" s="12">
        <f t="shared" ca="1" si="13"/>
        <v>0</v>
      </c>
      <c r="AA585"/>
    </row>
    <row r="586" spans="26:27" ht="16" x14ac:dyDescent="0.2">
      <c r="Z586" s="12">
        <f t="shared" ca="1" si="13"/>
        <v>0</v>
      </c>
      <c r="AA586"/>
    </row>
    <row r="587" spans="26:27" ht="16" x14ac:dyDescent="0.2">
      <c r="Z587" s="12">
        <f t="shared" ca="1" si="13"/>
        <v>0</v>
      </c>
      <c r="AA587"/>
    </row>
    <row r="588" spans="26:27" ht="16" x14ac:dyDescent="0.2">
      <c r="Z588" s="12" t="str">
        <f t="shared" ca="1" si="13"/>
        <v>15708 individuals</v>
      </c>
      <c r="AA588"/>
    </row>
    <row r="589" spans="26:27" ht="16" x14ac:dyDescent="0.2">
      <c r="Z589" s="12" t="str">
        <f t="shared" ca="1" si="13"/>
        <v>125748 individuals</v>
      </c>
      <c r="AA589"/>
    </row>
    <row r="590" spans="26:27" ht="16" x14ac:dyDescent="0.2">
      <c r="Z590" s="12">
        <f t="shared" ca="1" si="13"/>
        <v>0</v>
      </c>
      <c r="AA590"/>
    </row>
    <row r="591" spans="26:27" ht="16" x14ac:dyDescent="0.2">
      <c r="Z591" s="12">
        <f t="shared" ca="1" si="13"/>
        <v>0</v>
      </c>
      <c r="AA591"/>
    </row>
    <row r="592" spans="26:27" ht="16" x14ac:dyDescent="0.2">
      <c r="Z592" s="12">
        <f t="shared" ca="1" si="13"/>
        <v>0</v>
      </c>
      <c r="AA592"/>
    </row>
    <row r="593" spans="26:27" ht="16" x14ac:dyDescent="0.2">
      <c r="Z593" s="12">
        <f t="shared" ca="1" si="13"/>
        <v>0</v>
      </c>
      <c r="AA593"/>
    </row>
    <row r="594" spans="26:27" ht="16" x14ac:dyDescent="0.2">
      <c r="Z594" s="12">
        <f t="shared" ca="1" si="13"/>
        <v>0</v>
      </c>
      <c r="AA594"/>
    </row>
    <row r="595" spans="26:27" ht="16" x14ac:dyDescent="0.2">
      <c r="Z595" s="12">
        <f t="shared" ca="1" si="13"/>
        <v>0</v>
      </c>
      <c r="AA595"/>
    </row>
    <row r="596" spans="26:27" ht="16" x14ac:dyDescent="0.2">
      <c r="Z596" s="12">
        <f t="shared" ca="1" si="13"/>
        <v>0</v>
      </c>
      <c r="AA596"/>
    </row>
    <row r="597" spans="26:27" ht="16" x14ac:dyDescent="0.2">
      <c r="Z597" s="12">
        <f t="shared" ca="1" si="13"/>
        <v>0</v>
      </c>
      <c r="AA597"/>
    </row>
    <row r="598" spans="26:27" ht="16" x14ac:dyDescent="0.2">
      <c r="Z598" s="12">
        <f t="shared" ca="1" si="13"/>
        <v>0</v>
      </c>
      <c r="AA598"/>
    </row>
    <row r="599" spans="26:27" ht="16" x14ac:dyDescent="0.2">
      <c r="Z599" s="12">
        <f t="shared" ca="1" si="13"/>
        <v>0</v>
      </c>
      <c r="AA599"/>
    </row>
    <row r="600" spans="26:27" ht="16" x14ac:dyDescent="0.2">
      <c r="Z600" s="12">
        <f t="shared" ca="1" si="13"/>
        <v>0</v>
      </c>
      <c r="AA600"/>
    </row>
    <row r="601" spans="26:27" ht="16" x14ac:dyDescent="0.2">
      <c r="Z601" s="12">
        <f t="shared" ca="1" si="13"/>
        <v>0</v>
      </c>
      <c r="AA601"/>
    </row>
    <row r="602" spans="26:27" ht="16" x14ac:dyDescent="0.2">
      <c r="Z602" s="12">
        <f t="shared" ca="1" si="13"/>
        <v>0</v>
      </c>
      <c r="AA602"/>
    </row>
    <row r="603" spans="26:27" ht="16" x14ac:dyDescent="0.2">
      <c r="Z603" s="12">
        <f t="shared" ca="1" si="13"/>
        <v>0</v>
      </c>
      <c r="AA603"/>
    </row>
    <row r="604" spans="26:27" ht="16" x14ac:dyDescent="0.2">
      <c r="Z604" s="12">
        <f t="shared" ca="1" si="13"/>
        <v>0</v>
      </c>
      <c r="AA604"/>
    </row>
    <row r="605" spans="26:27" ht="16" x14ac:dyDescent="0.2">
      <c r="Z605" s="12">
        <f t="shared" ca="1" si="13"/>
        <v>0</v>
      </c>
      <c r="AA605"/>
    </row>
    <row r="606" spans="26:27" ht="16" x14ac:dyDescent="0.2">
      <c r="Z606" s="12">
        <f t="shared" ca="1" si="13"/>
        <v>0</v>
      </c>
      <c r="AA606"/>
    </row>
    <row r="607" spans="26:27" ht="16" x14ac:dyDescent="0.2">
      <c r="Z607" s="12">
        <f t="shared" ca="1" si="13"/>
        <v>0</v>
      </c>
      <c r="AA607"/>
    </row>
    <row r="608" spans="26:27" ht="16" x14ac:dyDescent="0.2">
      <c r="Z608" s="12">
        <f t="shared" ca="1" si="13"/>
        <v>0</v>
      </c>
      <c r="AA608"/>
    </row>
    <row r="609" spans="26:27" ht="16" x14ac:dyDescent="0.2">
      <c r="Z609" s="12">
        <f t="shared" ca="1" si="13"/>
        <v>0</v>
      </c>
      <c r="AA609"/>
    </row>
    <row r="610" spans="26:27" ht="16" x14ac:dyDescent="0.2">
      <c r="Z610" s="12">
        <f t="shared" ca="1" si="13"/>
        <v>0</v>
      </c>
      <c r="AA610"/>
    </row>
    <row r="611" spans="26:27" ht="16" x14ac:dyDescent="0.2">
      <c r="Z611" s="12">
        <f t="shared" ca="1" si="13"/>
        <v>0</v>
      </c>
      <c r="AA611"/>
    </row>
    <row r="612" spans="26:27" ht="16" x14ac:dyDescent="0.2">
      <c r="Z612" s="12">
        <f t="shared" ca="1" si="13"/>
        <v>0</v>
      </c>
      <c r="AA612"/>
    </row>
    <row r="613" spans="26:27" ht="16" x14ac:dyDescent="0.2">
      <c r="Z613" s="12">
        <f t="shared" ref="Z613:Z673" ca="1" si="14">OFFSET(Matrix,TRUNC((ROW()-ROW($Z$3))/COLUMNS(Matrix)),MOD(ROW()-ROW($Z$3),COLUMNS(Matrix)),1,1)</f>
        <v>0</v>
      </c>
      <c r="AA613"/>
    </row>
    <row r="614" spans="26:27" ht="16" x14ac:dyDescent="0.2">
      <c r="Z614" s="12">
        <f t="shared" ca="1" si="14"/>
        <v>0</v>
      </c>
      <c r="AA614"/>
    </row>
    <row r="615" spans="26:27" ht="16" x14ac:dyDescent="0.2">
      <c r="Z615" s="12">
        <f t="shared" ca="1" si="14"/>
        <v>0</v>
      </c>
      <c r="AA615"/>
    </row>
    <row r="616" spans="26:27" ht="16" x14ac:dyDescent="0.2">
      <c r="Z616" s="12">
        <f t="shared" ca="1" si="14"/>
        <v>0</v>
      </c>
      <c r="AA616"/>
    </row>
    <row r="617" spans="26:27" ht="16" x14ac:dyDescent="0.2">
      <c r="Z617" s="12">
        <f t="shared" ca="1" si="14"/>
        <v>0</v>
      </c>
      <c r="AA617"/>
    </row>
    <row r="618" spans="26:27" ht="16" x14ac:dyDescent="0.2">
      <c r="Z618" s="12">
        <f t="shared" ca="1" si="14"/>
        <v>0</v>
      </c>
      <c r="AA618"/>
    </row>
    <row r="619" spans="26:27" ht="16" x14ac:dyDescent="0.2">
      <c r="Z619" s="12">
        <f t="shared" ca="1" si="14"/>
        <v>0</v>
      </c>
      <c r="AA619"/>
    </row>
    <row r="620" spans="26:27" ht="16" x14ac:dyDescent="0.2">
      <c r="Z620" s="12">
        <f t="shared" ca="1" si="14"/>
        <v>0</v>
      </c>
      <c r="AA620"/>
    </row>
    <row r="621" spans="26:27" ht="16" x14ac:dyDescent="0.2">
      <c r="Z621" s="12">
        <f t="shared" ca="1" si="14"/>
        <v>0</v>
      </c>
      <c r="AA621"/>
    </row>
    <row r="622" spans="26:27" ht="16" x14ac:dyDescent="0.2">
      <c r="Z622" s="12">
        <f t="shared" ca="1" si="14"/>
        <v>0</v>
      </c>
      <c r="AA622"/>
    </row>
    <row r="623" spans="26:27" ht="16" x14ac:dyDescent="0.2">
      <c r="Z623" s="12">
        <f t="shared" ca="1" si="14"/>
        <v>0</v>
      </c>
      <c r="AA623"/>
    </row>
    <row r="624" spans="26:27" ht="16" x14ac:dyDescent="0.2">
      <c r="Z624" s="12">
        <f t="shared" ca="1" si="14"/>
        <v>0</v>
      </c>
      <c r="AA624"/>
    </row>
    <row r="625" spans="26:27" ht="16" x14ac:dyDescent="0.2">
      <c r="Z625" s="12">
        <f t="shared" ca="1" si="14"/>
        <v>0</v>
      </c>
      <c r="AA625"/>
    </row>
    <row r="626" spans="26:27" ht="16" x14ac:dyDescent="0.2">
      <c r="Z626" s="12">
        <f t="shared" ca="1" si="14"/>
        <v>0</v>
      </c>
      <c r="AA626"/>
    </row>
    <row r="627" spans="26:27" ht="16" x14ac:dyDescent="0.2">
      <c r="Z627" s="12">
        <f t="shared" ca="1" si="14"/>
        <v>0</v>
      </c>
      <c r="AA627"/>
    </row>
    <row r="628" spans="26:27" ht="16" x14ac:dyDescent="0.2">
      <c r="Z628" s="12">
        <f t="shared" ca="1" si="14"/>
        <v>0</v>
      </c>
      <c r="AA628"/>
    </row>
    <row r="629" spans="26:27" ht="16" x14ac:dyDescent="0.2">
      <c r="Z629" s="12">
        <f t="shared" ca="1" si="14"/>
        <v>0</v>
      </c>
      <c r="AA629"/>
    </row>
    <row r="630" spans="26:27" ht="16" x14ac:dyDescent="0.2">
      <c r="Z630" s="12">
        <f t="shared" ca="1" si="14"/>
        <v>0</v>
      </c>
      <c r="AA630"/>
    </row>
    <row r="631" spans="26:27" ht="16" x14ac:dyDescent="0.2">
      <c r="Z631" s="12">
        <f t="shared" ca="1" si="14"/>
        <v>0</v>
      </c>
      <c r="AA631"/>
    </row>
    <row r="632" spans="26:27" ht="16" x14ac:dyDescent="0.2">
      <c r="Z632" s="12">
        <f t="shared" ca="1" si="14"/>
        <v>0</v>
      </c>
      <c r="AA632"/>
    </row>
    <row r="633" spans="26:27" ht="16" x14ac:dyDescent="0.2">
      <c r="Z633" s="12">
        <f t="shared" ca="1" si="14"/>
        <v>0</v>
      </c>
      <c r="AA633"/>
    </row>
    <row r="634" spans="26:27" ht="16" x14ac:dyDescent="0.2">
      <c r="Z634" s="12">
        <f t="shared" ca="1" si="14"/>
        <v>0</v>
      </c>
      <c r="AA634"/>
    </row>
    <row r="635" spans="26:27" ht="16" x14ac:dyDescent="0.2">
      <c r="Z635" s="12">
        <f t="shared" ca="1" si="14"/>
        <v>0</v>
      </c>
      <c r="AA635"/>
    </row>
    <row r="636" spans="26:27" ht="16" x14ac:dyDescent="0.2">
      <c r="Z636" s="12">
        <f t="shared" ca="1" si="14"/>
        <v>0</v>
      </c>
      <c r="AA636"/>
    </row>
    <row r="637" spans="26:27" ht="16" x14ac:dyDescent="0.2">
      <c r="Z637" s="12">
        <f t="shared" ca="1" si="14"/>
        <v>0</v>
      </c>
      <c r="AA637"/>
    </row>
    <row r="638" spans="26:27" ht="16" x14ac:dyDescent="0.2">
      <c r="Z638" s="12">
        <f t="shared" ca="1" si="14"/>
        <v>0</v>
      </c>
      <c r="AA638"/>
    </row>
    <row r="639" spans="26:27" ht="16" x14ac:dyDescent="0.2">
      <c r="Z639" s="12">
        <f t="shared" ca="1" si="14"/>
        <v>0</v>
      </c>
      <c r="AA639"/>
    </row>
    <row r="640" spans="26:27" ht="16" x14ac:dyDescent="0.2">
      <c r="Z640" s="12">
        <f t="shared" ca="1" si="14"/>
        <v>0</v>
      </c>
      <c r="AA640"/>
    </row>
    <row r="641" spans="26:27" ht="16" x14ac:dyDescent="0.2">
      <c r="Z641" s="12">
        <f t="shared" ca="1" si="14"/>
        <v>0</v>
      </c>
      <c r="AA641"/>
    </row>
    <row r="642" spans="26:27" ht="16" x14ac:dyDescent="0.2">
      <c r="Z642" s="12">
        <f t="shared" ca="1" si="14"/>
        <v>0</v>
      </c>
      <c r="AA642"/>
    </row>
    <row r="643" spans="26:27" ht="16" x14ac:dyDescent="0.2">
      <c r="Z643" s="12">
        <f t="shared" ca="1" si="14"/>
        <v>0</v>
      </c>
      <c r="AA643"/>
    </row>
    <row r="644" spans="26:27" ht="16" x14ac:dyDescent="0.2">
      <c r="Z644" s="12">
        <f t="shared" ca="1" si="14"/>
        <v>0</v>
      </c>
      <c r="AA644"/>
    </row>
    <row r="645" spans="26:27" ht="16" x14ac:dyDescent="0.2">
      <c r="Z645" s="12">
        <f t="shared" ca="1" si="14"/>
        <v>0</v>
      </c>
      <c r="AA645"/>
    </row>
    <row r="646" spans="26:27" ht="16" x14ac:dyDescent="0.2">
      <c r="Z646" s="12">
        <f t="shared" ca="1" si="14"/>
        <v>0</v>
      </c>
      <c r="AA646"/>
    </row>
    <row r="647" spans="26:27" ht="16" x14ac:dyDescent="0.2">
      <c r="Z647" s="12">
        <f t="shared" ca="1" si="14"/>
        <v>0</v>
      </c>
      <c r="AA647"/>
    </row>
    <row r="648" spans="26:27" ht="16" x14ac:dyDescent="0.2">
      <c r="Z648" s="12">
        <f t="shared" ca="1" si="14"/>
        <v>0</v>
      </c>
      <c r="AA648"/>
    </row>
    <row r="649" spans="26:27" ht="16" x14ac:dyDescent="0.2">
      <c r="Z649" s="12">
        <f t="shared" ca="1" si="14"/>
        <v>0</v>
      </c>
      <c r="AA649"/>
    </row>
    <row r="650" spans="26:27" ht="16" x14ac:dyDescent="0.2">
      <c r="Z650" s="12">
        <f t="shared" ca="1" si="14"/>
        <v>0</v>
      </c>
      <c r="AA650"/>
    </row>
    <row r="651" spans="26:27" ht="16" x14ac:dyDescent="0.2">
      <c r="Z651" s="12">
        <f t="shared" ca="1" si="14"/>
        <v>0</v>
      </c>
      <c r="AA651"/>
    </row>
    <row r="652" spans="26:27" ht="16" x14ac:dyDescent="0.2">
      <c r="Z652" s="12">
        <f t="shared" ca="1" si="14"/>
        <v>0</v>
      </c>
      <c r="AA652"/>
    </row>
    <row r="653" spans="26:27" ht="16" x14ac:dyDescent="0.2">
      <c r="Z653" s="12">
        <f t="shared" ca="1" si="14"/>
        <v>0</v>
      </c>
      <c r="AA653"/>
    </row>
    <row r="654" spans="26:27" ht="16" x14ac:dyDescent="0.2">
      <c r="Z654" s="12">
        <f t="shared" ca="1" si="14"/>
        <v>0</v>
      </c>
      <c r="AA654"/>
    </row>
    <row r="655" spans="26:27" ht="16" x14ac:dyDescent="0.2">
      <c r="Z655" s="12">
        <f t="shared" ca="1" si="14"/>
        <v>0</v>
      </c>
      <c r="AA655"/>
    </row>
    <row r="656" spans="26:27" ht="16" x14ac:dyDescent="0.2">
      <c r="Z656" s="12">
        <f t="shared" ca="1" si="14"/>
        <v>0</v>
      </c>
      <c r="AA656"/>
    </row>
    <row r="657" spans="26:27" ht="16" x14ac:dyDescent="0.2">
      <c r="Z657" s="12">
        <f t="shared" ca="1" si="14"/>
        <v>0</v>
      </c>
      <c r="AA657"/>
    </row>
    <row r="658" spans="26:27" ht="16" x14ac:dyDescent="0.2">
      <c r="Z658" s="12">
        <f t="shared" ca="1" si="14"/>
        <v>0</v>
      </c>
      <c r="AA658"/>
    </row>
    <row r="659" spans="26:27" ht="16" x14ac:dyDescent="0.2">
      <c r="Z659" s="12">
        <f t="shared" ca="1" si="14"/>
        <v>0</v>
      </c>
      <c r="AA659"/>
    </row>
    <row r="660" spans="26:27" ht="16" x14ac:dyDescent="0.2">
      <c r="Z660" s="12">
        <f t="shared" ca="1" si="14"/>
        <v>0</v>
      </c>
      <c r="AA660"/>
    </row>
    <row r="661" spans="26:27" ht="16" x14ac:dyDescent="0.2">
      <c r="Z661" s="12">
        <f t="shared" ca="1" si="14"/>
        <v>0</v>
      </c>
      <c r="AA661"/>
    </row>
    <row r="662" spans="26:27" ht="16" x14ac:dyDescent="0.2">
      <c r="Z662" s="12">
        <f t="shared" ca="1" si="14"/>
        <v>0</v>
      </c>
      <c r="AA662"/>
    </row>
    <row r="663" spans="26:27" ht="16" x14ac:dyDescent="0.2">
      <c r="Z663" s="12">
        <f t="shared" ca="1" si="14"/>
        <v>0</v>
      </c>
      <c r="AA663"/>
    </row>
    <row r="664" spans="26:27" ht="16" x14ac:dyDescent="0.2">
      <c r="Z664" s="12">
        <f t="shared" ca="1" si="14"/>
        <v>0</v>
      </c>
      <c r="AA664"/>
    </row>
    <row r="665" spans="26:27" ht="16" x14ac:dyDescent="0.2">
      <c r="Z665" s="12">
        <f t="shared" ca="1" si="14"/>
        <v>0</v>
      </c>
      <c r="AA665"/>
    </row>
    <row r="666" spans="26:27" ht="16" x14ac:dyDescent="0.2">
      <c r="Z666" s="12">
        <f t="shared" ca="1" si="14"/>
        <v>0</v>
      </c>
      <c r="AA666"/>
    </row>
    <row r="667" spans="26:27" ht="16" x14ac:dyDescent="0.2">
      <c r="Z667" s="12">
        <f t="shared" ca="1" si="14"/>
        <v>0</v>
      </c>
      <c r="AA667"/>
    </row>
    <row r="668" spans="26:27" ht="16" x14ac:dyDescent="0.2">
      <c r="Z668" s="12">
        <f t="shared" ca="1" si="14"/>
        <v>0</v>
      </c>
      <c r="AA668"/>
    </row>
    <row r="669" spans="26:27" ht="16" x14ac:dyDescent="0.2">
      <c r="Z669" s="12">
        <f t="shared" ca="1" si="14"/>
        <v>0</v>
      </c>
      <c r="AA669"/>
    </row>
    <row r="670" spans="26:27" ht="16" x14ac:dyDescent="0.2">
      <c r="Z670" s="12">
        <f t="shared" ca="1" si="14"/>
        <v>0</v>
      </c>
      <c r="AA670"/>
    </row>
    <row r="671" spans="26:27" ht="16" x14ac:dyDescent="0.2">
      <c r="Z671" s="12">
        <f t="shared" ca="1" si="14"/>
        <v>0</v>
      </c>
      <c r="AA671"/>
    </row>
    <row r="672" spans="26:27" ht="16" x14ac:dyDescent="0.2">
      <c r="Z672" s="12">
        <f t="shared" ca="1" si="14"/>
        <v>0</v>
      </c>
      <c r="AA672"/>
    </row>
    <row r="673" spans="26:27" ht="16" x14ac:dyDescent="0.2">
      <c r="Z673" s="12">
        <f t="shared" ca="1" si="14"/>
        <v>0</v>
      </c>
      <c r="AA673"/>
    </row>
  </sheetData>
  <mergeCells count="1">
    <mergeCell ref="A2:B2"/>
  </mergeCells>
  <conditionalFormatting sqref="Q3:Q35 Q37">
    <cfRule type="dataBar" priority="2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U7" r:id="rId1" xr:uid="{5793ACCC-4849-6D4F-BDCC-4122BADEDB61}"/>
    <hyperlink ref="V40" r:id="rId2" display="http://dx.doi.org/10.1126%2Fscience.1260419" xr:uid="{C5557E9C-F192-1F41-9F11-4FDBC36473C9}"/>
    <hyperlink ref="V41" r:id="rId3" display="http://dx.doi.org/10.1126%2Fscience.aal3321" xr:uid="{5486CA76-E001-DF4C-A4E3-DE7E0AE886CE}"/>
    <hyperlink ref="V42" r:id="rId4" display="http://dx.doi.org/10.1126%2Fscience.aan2507" xr:uid="{5F3CBC79-2740-584F-AD79-1F15F94614C4}"/>
    <hyperlink ref="U31" r:id="rId5" xr:uid="{F26EBC2A-8F6B-3540-9665-7C700F4A1B9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D37:P37 D3:P29 D31:P35</xm:sqref>
        </x14:conditionalFormatting>
        <x14:conditionalFormatting xmlns:xm="http://schemas.microsoft.com/office/excel/2006/main">
          <x14:cfRule type="iconSet" priority="16" id="{01F9FB49-A37A-D645-BE2A-78A16E99A15E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D30</xm:sqref>
        </x14:conditionalFormatting>
        <x14:conditionalFormatting xmlns:xm="http://schemas.microsoft.com/office/excel/2006/main">
          <x14:cfRule type="iconSet" priority="13" id="{DAB49284-1F7F-D747-8E4C-E6AD756FBF9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2" id="{D8C606A2-F96C-8246-851C-A082A402BE89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11" id="{02EB29C9-C3E7-CA44-9A2B-C68553CD1C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G30</xm:sqref>
        </x14:conditionalFormatting>
        <x14:conditionalFormatting xmlns:xm="http://schemas.microsoft.com/office/excel/2006/main">
          <x14:cfRule type="iconSet" priority="10" id="{06358114-A058-6F49-8E56-87D794B5928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9" id="{DFDEC844-D1A5-474A-ACDB-49F9EC2642A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I30</xm:sqref>
        </x14:conditionalFormatting>
        <x14:conditionalFormatting xmlns:xm="http://schemas.microsoft.com/office/excel/2006/main">
          <x14:cfRule type="iconSet" priority="8" id="{54EE553C-5E57-A440-84D6-B3D9168A3A5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J30</xm:sqref>
        </x14:conditionalFormatting>
        <x14:conditionalFormatting xmlns:xm="http://schemas.microsoft.com/office/excel/2006/main">
          <x14:cfRule type="iconSet" priority="7" id="{C190C80B-DCF4-5145-955A-D7A88F316B8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K30</xm:sqref>
        </x14:conditionalFormatting>
        <x14:conditionalFormatting xmlns:xm="http://schemas.microsoft.com/office/excel/2006/main">
          <x14:cfRule type="iconSet" priority="6" id="{337D24D7-2C75-D34A-8A37-714BE9047F3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L30</xm:sqref>
        </x14:conditionalFormatting>
        <x14:conditionalFormatting xmlns:xm="http://schemas.microsoft.com/office/excel/2006/main">
          <x14:cfRule type="iconSet" priority="5" id="{40F85C20-5CE0-EA4A-972C-233F268F49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4" id="{EF5F375B-913C-C84F-8312-D98178A5B6DB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2" id="{0DF80086-FED7-5445-B9A7-DACE50F08C05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" id="{25F9EDC9-A1FB-AB44-B8BE-9C3ED85FDF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P30</xm:sqref>
        </x14:conditionalFormatting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Q3:Q35 Q37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7" t="s">
        <v>518</v>
      </c>
      <c r="C1" s="17" t="s">
        <v>519</v>
      </c>
      <c r="D1" s="17" t="s">
        <v>521</v>
      </c>
      <c r="E1" s="17" t="s">
        <v>525</v>
      </c>
      <c r="F1" s="17" t="s">
        <v>520</v>
      </c>
      <c r="G1" s="17" t="s">
        <v>522</v>
      </c>
      <c r="H1" s="17" t="s">
        <v>524</v>
      </c>
      <c r="I1" s="17" t="s">
        <v>523</v>
      </c>
      <c r="J1" s="17" t="s">
        <v>529</v>
      </c>
      <c r="K1" s="17" t="s">
        <v>530</v>
      </c>
      <c r="L1" s="17" t="s">
        <v>528</v>
      </c>
      <c r="M1" s="17" t="s">
        <v>527</v>
      </c>
      <c r="N1" s="17" t="s">
        <v>526</v>
      </c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2">
      <c r="A2" s="17" t="s">
        <v>531</v>
      </c>
    </row>
    <row r="3" spans="1:24" x14ac:dyDescent="0.2">
      <c r="A3" s="17" t="s">
        <v>532</v>
      </c>
      <c r="B3" s="17">
        <v>28</v>
      </c>
      <c r="C3" s="17">
        <v>3</v>
      </c>
      <c r="D3" s="17">
        <v>3</v>
      </c>
      <c r="E3" s="24"/>
      <c r="F3" s="17">
        <v>2</v>
      </c>
      <c r="G3" s="17">
        <v>2</v>
      </c>
      <c r="H3" s="17">
        <v>2</v>
      </c>
      <c r="I3" s="17">
        <v>2</v>
      </c>
      <c r="J3" s="17">
        <v>2</v>
      </c>
      <c r="K3" s="17">
        <v>2</v>
      </c>
      <c r="L3" s="17">
        <v>2</v>
      </c>
      <c r="M3" s="17">
        <v>1</v>
      </c>
      <c r="N3" s="24"/>
    </row>
    <row r="4" spans="1:24" x14ac:dyDescent="0.2">
      <c r="A4" s="17" t="s">
        <v>533</v>
      </c>
      <c r="B4" s="17">
        <v>10</v>
      </c>
      <c r="C4" s="17">
        <v>18</v>
      </c>
      <c r="D4" s="24"/>
      <c r="E4" s="17">
        <v>10</v>
      </c>
      <c r="F4" s="17">
        <v>3</v>
      </c>
      <c r="G4" s="17">
        <v>2</v>
      </c>
      <c r="H4" s="17">
        <v>1</v>
      </c>
      <c r="I4" s="17">
        <v>2</v>
      </c>
      <c r="J4" s="24"/>
      <c r="K4" s="24"/>
      <c r="L4" s="24"/>
      <c r="M4" s="17">
        <v>1</v>
      </c>
      <c r="N4" s="17">
        <v>1</v>
      </c>
    </row>
    <row r="5" spans="1:24" x14ac:dyDescent="0.2">
      <c r="A5" s="17" t="s">
        <v>534</v>
      </c>
      <c r="B5" s="17">
        <v>8</v>
      </c>
      <c r="C5" s="17">
        <v>2</v>
      </c>
      <c r="D5" s="17">
        <v>2</v>
      </c>
      <c r="E5" s="24"/>
      <c r="F5" s="24"/>
      <c r="G5" s="17">
        <v>2</v>
      </c>
      <c r="H5" s="24"/>
      <c r="I5" s="17">
        <v>2</v>
      </c>
      <c r="J5" s="17">
        <v>1</v>
      </c>
      <c r="K5" s="17">
        <v>2</v>
      </c>
      <c r="L5" s="17">
        <v>2</v>
      </c>
      <c r="M5" s="24"/>
      <c r="N5" s="24"/>
    </row>
    <row r="6" spans="1:24" x14ac:dyDescent="0.2">
      <c r="A6" s="17" t="s">
        <v>535</v>
      </c>
      <c r="B6" s="17">
        <v>16</v>
      </c>
      <c r="C6" s="17">
        <v>1</v>
      </c>
      <c r="D6" s="24"/>
      <c r="E6" s="24"/>
      <c r="F6" s="24"/>
      <c r="G6" s="17">
        <v>2</v>
      </c>
      <c r="H6" s="24"/>
      <c r="I6" s="17">
        <v>1</v>
      </c>
      <c r="J6" s="17">
        <v>1</v>
      </c>
      <c r="K6" s="24"/>
      <c r="L6" s="24"/>
      <c r="M6" s="24"/>
      <c r="N6" s="24"/>
    </row>
    <row r="7" spans="1:24" x14ac:dyDescent="0.2">
      <c r="A7" s="17" t="s">
        <v>536</v>
      </c>
      <c r="B7" s="17">
        <v>16</v>
      </c>
      <c r="C7" s="17">
        <v>1</v>
      </c>
      <c r="D7" s="17">
        <v>2</v>
      </c>
      <c r="E7" s="24"/>
      <c r="F7" s="24"/>
      <c r="G7" s="17">
        <v>1</v>
      </c>
      <c r="H7" s="24"/>
      <c r="I7" s="24"/>
      <c r="J7" s="24"/>
      <c r="K7" s="24"/>
      <c r="L7" s="24"/>
      <c r="M7" s="24"/>
      <c r="N7" s="24"/>
    </row>
    <row r="8" spans="1:24" x14ac:dyDescent="0.2">
      <c r="A8" s="17" t="s">
        <v>537</v>
      </c>
      <c r="B8" s="17">
        <v>13</v>
      </c>
      <c r="C8" s="17">
        <v>1</v>
      </c>
      <c r="D8" s="24"/>
      <c r="E8" s="24"/>
      <c r="F8" s="17">
        <v>2</v>
      </c>
      <c r="G8" s="24"/>
      <c r="H8" s="17">
        <v>2</v>
      </c>
      <c r="I8" s="24"/>
      <c r="J8" s="24"/>
      <c r="K8" s="24"/>
      <c r="L8" s="24"/>
      <c r="M8" s="24"/>
      <c r="N8" s="24"/>
    </row>
    <row r="9" spans="1:24" x14ac:dyDescent="0.2">
      <c r="A9" s="17" t="s">
        <v>538</v>
      </c>
      <c r="B9" s="17">
        <v>13</v>
      </c>
      <c r="C9" s="24"/>
      <c r="D9" s="24"/>
      <c r="E9" s="24"/>
      <c r="F9" s="17">
        <v>2</v>
      </c>
      <c r="G9" s="24"/>
      <c r="H9" s="17">
        <v>2</v>
      </c>
      <c r="I9" s="24"/>
      <c r="J9" s="24"/>
      <c r="K9" s="24"/>
      <c r="L9" s="24"/>
      <c r="M9" s="24"/>
      <c r="N9" s="24"/>
    </row>
    <row r="10" spans="1:24" x14ac:dyDescent="0.2">
      <c r="A10" s="17" t="s">
        <v>539</v>
      </c>
      <c r="B10" s="17">
        <v>7</v>
      </c>
      <c r="C10" s="17">
        <v>3</v>
      </c>
      <c r="D10" s="17">
        <v>4</v>
      </c>
      <c r="E10" s="24"/>
      <c r="F10" s="24"/>
      <c r="G10" s="24"/>
      <c r="H10" s="24"/>
      <c r="I10" s="24"/>
      <c r="J10" s="17">
        <v>1</v>
      </c>
      <c r="K10" s="24"/>
      <c r="L10" s="24"/>
      <c r="M10" s="24"/>
      <c r="N10" s="24"/>
    </row>
    <row r="11" spans="1:24" x14ac:dyDescent="0.2">
      <c r="A11" s="17" t="s">
        <v>540</v>
      </c>
      <c r="B11" s="17">
        <v>5</v>
      </c>
      <c r="C11" s="17">
        <v>2</v>
      </c>
      <c r="D11" s="17">
        <v>2</v>
      </c>
      <c r="E11" s="24"/>
      <c r="F11" s="24"/>
      <c r="G11" s="24"/>
      <c r="H11" s="24"/>
      <c r="I11" s="24"/>
      <c r="J11" s="17">
        <v>1</v>
      </c>
      <c r="K11" s="24"/>
      <c r="L11" s="24"/>
      <c r="M11" s="24"/>
      <c r="N11" s="24"/>
    </row>
    <row r="12" spans="1:24" x14ac:dyDescent="0.2">
      <c r="A12" s="17" t="s">
        <v>541</v>
      </c>
      <c r="B12" s="17">
        <v>7</v>
      </c>
      <c r="C12" s="24"/>
      <c r="D12" s="24"/>
      <c r="E12" s="24"/>
      <c r="F12" s="17">
        <v>1</v>
      </c>
      <c r="G12" s="24"/>
      <c r="H12" s="17">
        <v>1</v>
      </c>
      <c r="I12" s="24"/>
      <c r="J12" s="24"/>
      <c r="K12" s="24"/>
      <c r="L12" s="24"/>
      <c r="M12" s="24"/>
      <c r="N12" s="24"/>
    </row>
    <row r="13" spans="1:24" x14ac:dyDescent="0.2">
      <c r="A13" s="17" t="s">
        <v>542</v>
      </c>
      <c r="B13" s="24"/>
      <c r="C13" s="24"/>
      <c r="D13" s="17">
        <v>1</v>
      </c>
      <c r="E13" s="24"/>
      <c r="F13" s="24"/>
      <c r="G13" s="24"/>
      <c r="H13" s="24"/>
      <c r="I13" s="24"/>
      <c r="J13" s="24"/>
      <c r="K13" s="24"/>
      <c r="L13" s="24"/>
      <c r="M13" s="17">
        <v>1</v>
      </c>
      <c r="N13" s="24"/>
    </row>
    <row r="14" spans="1:24" x14ac:dyDescent="0.2">
      <c r="A14" s="17" t="s">
        <v>543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5" t="s">
        <v>238</v>
      </c>
      <c r="B3" s="15" t="s">
        <v>378</v>
      </c>
      <c r="C3" s="15" t="s">
        <v>379</v>
      </c>
      <c r="D3" s="15" t="s">
        <v>380</v>
      </c>
      <c r="E3" s="15" t="s">
        <v>381</v>
      </c>
      <c r="F3" s="15" t="s">
        <v>382</v>
      </c>
      <c r="G3" s="15" t="s">
        <v>383</v>
      </c>
    </row>
    <row r="4" spans="1:7" x14ac:dyDescent="0.2">
      <c r="A4" s="2" t="s">
        <v>384</v>
      </c>
      <c r="B4" s="16" t="s">
        <v>386</v>
      </c>
      <c r="C4" s="31" t="s">
        <v>388</v>
      </c>
      <c r="D4" s="32">
        <v>1123</v>
      </c>
      <c r="E4" s="32" t="s">
        <v>389</v>
      </c>
      <c r="F4" s="33" t="s">
        <v>382</v>
      </c>
      <c r="G4" s="34" t="s">
        <v>390</v>
      </c>
    </row>
    <row r="5" spans="1:7" x14ac:dyDescent="0.2">
      <c r="A5" s="2" t="s">
        <v>385</v>
      </c>
      <c r="B5" s="16" t="s">
        <v>387</v>
      </c>
      <c r="C5" s="31"/>
      <c r="D5" s="32"/>
      <c r="E5" s="32"/>
      <c r="F5" s="33"/>
      <c r="G5" s="34"/>
    </row>
    <row r="6" spans="1:7" x14ac:dyDescent="0.2">
      <c r="A6" s="2" t="s">
        <v>391</v>
      </c>
      <c r="B6" s="32" t="s">
        <v>393</v>
      </c>
      <c r="C6" s="31" t="s">
        <v>388</v>
      </c>
      <c r="D6" s="32">
        <v>637</v>
      </c>
      <c r="E6" s="32" t="s">
        <v>394</v>
      </c>
      <c r="F6" s="33" t="s">
        <v>382</v>
      </c>
      <c r="G6" s="34" t="s">
        <v>390</v>
      </c>
    </row>
    <row r="7" spans="1:7" x14ac:dyDescent="0.2">
      <c r="A7" s="2" t="s">
        <v>392</v>
      </c>
      <c r="B7" s="32"/>
      <c r="C7" s="31"/>
      <c r="D7" s="32"/>
      <c r="E7" s="32"/>
      <c r="F7" s="33"/>
      <c r="G7" s="34"/>
    </row>
    <row r="8" spans="1:7" x14ac:dyDescent="0.2">
      <c r="A8" s="2" t="s">
        <v>395</v>
      </c>
      <c r="B8" s="16" t="s">
        <v>386</v>
      </c>
      <c r="C8" s="31" t="s">
        <v>388</v>
      </c>
      <c r="D8" s="32">
        <v>80</v>
      </c>
      <c r="E8" s="32" t="s">
        <v>398</v>
      </c>
      <c r="F8" s="33" t="s">
        <v>382</v>
      </c>
      <c r="G8" s="34" t="s">
        <v>390</v>
      </c>
    </row>
    <row r="9" spans="1:7" x14ac:dyDescent="0.2">
      <c r="A9" s="2" t="s">
        <v>396</v>
      </c>
      <c r="B9" s="16" t="s">
        <v>397</v>
      </c>
      <c r="C9" s="31"/>
      <c r="D9" s="32"/>
      <c r="E9" s="32"/>
      <c r="F9" s="33"/>
      <c r="G9" s="34"/>
    </row>
    <row r="10" spans="1:7" x14ac:dyDescent="0.2">
      <c r="A10" s="2" t="s">
        <v>399</v>
      </c>
      <c r="B10" s="32" t="s">
        <v>401</v>
      </c>
      <c r="C10" s="31" t="s">
        <v>388</v>
      </c>
      <c r="D10" s="32">
        <v>118</v>
      </c>
      <c r="E10" s="32" t="s">
        <v>402</v>
      </c>
      <c r="F10" s="33" t="s">
        <v>382</v>
      </c>
      <c r="G10" s="34" t="s">
        <v>390</v>
      </c>
    </row>
    <row r="11" spans="1:7" x14ac:dyDescent="0.2">
      <c r="A11" s="2" t="s">
        <v>400</v>
      </c>
      <c r="B11" s="32"/>
      <c r="C11" s="31"/>
      <c r="D11" s="32"/>
      <c r="E11" s="32"/>
      <c r="F11" s="33"/>
      <c r="G11" s="34"/>
    </row>
    <row r="12" spans="1:7" x14ac:dyDescent="0.2">
      <c r="A12" s="2" t="s">
        <v>403</v>
      </c>
      <c r="B12" s="32" t="s">
        <v>401</v>
      </c>
      <c r="C12" s="31" t="s">
        <v>388</v>
      </c>
      <c r="D12" s="32">
        <v>2106</v>
      </c>
      <c r="E12" s="32" t="s">
        <v>402</v>
      </c>
      <c r="F12" s="33" t="s">
        <v>382</v>
      </c>
      <c r="G12" s="34" t="s">
        <v>390</v>
      </c>
    </row>
    <row r="13" spans="1:7" x14ac:dyDescent="0.2">
      <c r="A13" s="2" t="s">
        <v>404</v>
      </c>
      <c r="B13" s="32"/>
      <c r="C13" s="31"/>
      <c r="D13" s="32"/>
      <c r="E13" s="32"/>
      <c r="F13" s="33"/>
      <c r="G13" s="34"/>
    </row>
    <row r="14" spans="1:7" x14ac:dyDescent="0.2">
      <c r="A14" s="2" t="s">
        <v>405</v>
      </c>
      <c r="B14" s="32" t="s">
        <v>401</v>
      </c>
      <c r="C14" s="31" t="s">
        <v>388</v>
      </c>
      <c r="D14" s="32">
        <v>173</v>
      </c>
      <c r="E14" s="32" t="s">
        <v>402</v>
      </c>
      <c r="F14" s="33" t="s">
        <v>382</v>
      </c>
      <c r="G14" s="34" t="s">
        <v>390</v>
      </c>
    </row>
    <row r="15" spans="1:7" x14ac:dyDescent="0.2">
      <c r="A15" s="2" t="s">
        <v>406</v>
      </c>
      <c r="B15" s="32"/>
      <c r="C15" s="31"/>
      <c r="D15" s="32"/>
      <c r="E15" s="32"/>
      <c r="F15" s="33"/>
      <c r="G15" s="34"/>
    </row>
    <row r="16" spans="1:7" x14ac:dyDescent="0.2">
      <c r="A16" s="2" t="s">
        <v>407</v>
      </c>
      <c r="B16" s="16" t="s">
        <v>386</v>
      </c>
      <c r="C16" s="31" t="s">
        <v>388</v>
      </c>
      <c r="D16" s="32">
        <v>128</v>
      </c>
      <c r="E16" s="32" t="s">
        <v>402</v>
      </c>
      <c r="F16" s="33" t="s">
        <v>382</v>
      </c>
      <c r="G16" s="34" t="s">
        <v>390</v>
      </c>
    </row>
    <row r="17" spans="1:7" x14ac:dyDescent="0.2">
      <c r="A17" s="2" t="s">
        <v>408</v>
      </c>
      <c r="B17" s="16" t="s">
        <v>397</v>
      </c>
      <c r="C17" s="31"/>
      <c r="D17" s="32"/>
      <c r="E17" s="32"/>
      <c r="F17" s="33"/>
      <c r="G17" s="34"/>
    </row>
    <row r="18" spans="1:7" x14ac:dyDescent="0.2">
      <c r="A18" s="2" t="s">
        <v>409</v>
      </c>
      <c r="B18" s="16" t="s">
        <v>386</v>
      </c>
      <c r="C18" s="31" t="s">
        <v>388</v>
      </c>
      <c r="D18" s="32">
        <v>3596</v>
      </c>
      <c r="E18" s="32" t="s">
        <v>411</v>
      </c>
      <c r="F18" s="33" t="s">
        <v>382</v>
      </c>
      <c r="G18" s="34" t="s">
        <v>390</v>
      </c>
    </row>
    <row r="19" spans="1:7" x14ac:dyDescent="0.2">
      <c r="A19" s="2" t="s">
        <v>410</v>
      </c>
      <c r="B19" s="16" t="s">
        <v>397</v>
      </c>
      <c r="C19" s="31"/>
      <c r="D19" s="32"/>
      <c r="E19" s="32"/>
      <c r="F19" s="33"/>
      <c r="G19" s="34"/>
    </row>
    <row r="20" spans="1:7" x14ac:dyDescent="0.2">
      <c r="A20" s="2" t="s">
        <v>412</v>
      </c>
      <c r="B20" s="32" t="s">
        <v>386</v>
      </c>
      <c r="C20" s="31" t="s">
        <v>388</v>
      </c>
      <c r="D20" s="32">
        <v>994</v>
      </c>
      <c r="E20" s="32" t="s">
        <v>414</v>
      </c>
      <c r="F20" s="33" t="s">
        <v>382</v>
      </c>
      <c r="G20" s="34" t="s">
        <v>390</v>
      </c>
    </row>
    <row r="21" spans="1:7" x14ac:dyDescent="0.2">
      <c r="A21" s="2" t="s">
        <v>413</v>
      </c>
      <c r="B21" s="32"/>
      <c r="C21" s="31"/>
      <c r="D21" s="32"/>
      <c r="E21" s="32"/>
      <c r="F21" s="33"/>
      <c r="G21" s="34"/>
    </row>
    <row r="22" spans="1:7" x14ac:dyDescent="0.2">
      <c r="A22" s="2" t="s">
        <v>415</v>
      </c>
      <c r="B22" s="32" t="s">
        <v>401</v>
      </c>
      <c r="C22" s="31" t="s">
        <v>388</v>
      </c>
      <c r="D22" s="32">
        <v>999</v>
      </c>
      <c r="E22" s="32" t="s">
        <v>402</v>
      </c>
      <c r="F22" s="33" t="s">
        <v>382</v>
      </c>
      <c r="G22" s="34" t="s">
        <v>390</v>
      </c>
    </row>
    <row r="23" spans="1:7" x14ac:dyDescent="0.2">
      <c r="A23" s="2" t="s">
        <v>416</v>
      </c>
      <c r="B23" s="32"/>
      <c r="C23" s="31"/>
      <c r="D23" s="32"/>
      <c r="E23" s="32"/>
      <c r="F23" s="33"/>
      <c r="G23" s="34"/>
    </row>
    <row r="24" spans="1:7" x14ac:dyDescent="0.2">
      <c r="A24" s="2" t="s">
        <v>417</v>
      </c>
      <c r="B24" s="32" t="s">
        <v>401</v>
      </c>
      <c r="C24" s="31" t="s">
        <v>388</v>
      </c>
      <c r="D24" s="32">
        <v>1332</v>
      </c>
      <c r="E24" s="32" t="s">
        <v>419</v>
      </c>
      <c r="F24" s="33" t="s">
        <v>382</v>
      </c>
      <c r="G24" s="34" t="s">
        <v>390</v>
      </c>
    </row>
    <row r="25" spans="1:7" x14ac:dyDescent="0.2">
      <c r="A25" s="2" t="s">
        <v>418</v>
      </c>
      <c r="B25" s="32"/>
      <c r="C25" s="31"/>
      <c r="D25" s="32"/>
      <c r="E25" s="32"/>
      <c r="F25" s="33"/>
      <c r="G25" s="34"/>
    </row>
    <row r="26" spans="1:7" x14ac:dyDescent="0.2">
      <c r="A26" s="2" t="s">
        <v>420</v>
      </c>
      <c r="B26" s="32" t="s">
        <v>401</v>
      </c>
      <c r="C26" s="31" t="s">
        <v>388</v>
      </c>
      <c r="D26" s="32">
        <v>4154</v>
      </c>
      <c r="E26" s="32" t="s">
        <v>422</v>
      </c>
      <c r="F26" s="33" t="s">
        <v>382</v>
      </c>
      <c r="G26" s="34" t="s">
        <v>390</v>
      </c>
    </row>
    <row r="27" spans="1:7" x14ac:dyDescent="0.2">
      <c r="A27" s="2" t="s">
        <v>421</v>
      </c>
      <c r="B27" s="32"/>
      <c r="C27" s="31"/>
      <c r="D27" s="32"/>
      <c r="E27" s="32"/>
      <c r="F27" s="33"/>
      <c r="G27" s="34"/>
    </row>
    <row r="28" spans="1:7" x14ac:dyDescent="0.2">
      <c r="A28" s="2" t="s">
        <v>423</v>
      </c>
      <c r="B28" s="32" t="s">
        <v>393</v>
      </c>
      <c r="C28" s="31" t="s">
        <v>388</v>
      </c>
      <c r="D28" s="32">
        <v>1534</v>
      </c>
      <c r="E28" s="32" t="s">
        <v>402</v>
      </c>
      <c r="F28" s="33" t="s">
        <v>382</v>
      </c>
      <c r="G28" s="34" t="s">
        <v>390</v>
      </c>
    </row>
    <row r="29" spans="1:7" x14ac:dyDescent="0.2">
      <c r="A29" s="2" t="s">
        <v>424</v>
      </c>
      <c r="B29" s="32"/>
      <c r="C29" s="31"/>
      <c r="D29" s="32"/>
      <c r="E29" s="32"/>
      <c r="F29" s="33"/>
      <c r="G29" s="34"/>
    </row>
    <row r="30" spans="1:7" x14ac:dyDescent="0.2">
      <c r="A30" s="2" t="s">
        <v>425</v>
      </c>
      <c r="B30" s="32" t="s">
        <v>401</v>
      </c>
      <c r="C30" s="31" t="s">
        <v>388</v>
      </c>
      <c r="D30" s="32">
        <v>1134</v>
      </c>
      <c r="E30" s="32" t="s">
        <v>402</v>
      </c>
      <c r="F30" s="33" t="s">
        <v>382</v>
      </c>
      <c r="G30" s="34" t="s">
        <v>390</v>
      </c>
    </row>
    <row r="31" spans="1:7" x14ac:dyDescent="0.2">
      <c r="A31" s="2" t="s">
        <v>426</v>
      </c>
      <c r="B31" s="32"/>
      <c r="C31" s="31"/>
      <c r="D31" s="32"/>
      <c r="E31" s="32"/>
      <c r="F31" s="33"/>
      <c r="G31" s="34"/>
    </row>
    <row r="32" spans="1:7" x14ac:dyDescent="0.2">
      <c r="A32" s="2" t="s">
        <v>427</v>
      </c>
      <c r="B32" s="32" t="s">
        <v>386</v>
      </c>
      <c r="C32" s="31" t="s">
        <v>388</v>
      </c>
      <c r="D32" s="32">
        <v>1533</v>
      </c>
      <c r="E32" s="32" t="s">
        <v>429</v>
      </c>
      <c r="F32" s="33" t="s">
        <v>382</v>
      </c>
      <c r="G32" s="34" t="s">
        <v>390</v>
      </c>
    </row>
    <row r="33" spans="1:7" x14ac:dyDescent="0.2">
      <c r="A33" s="2" t="s">
        <v>428</v>
      </c>
      <c r="B33" s="32"/>
      <c r="C33" s="31"/>
      <c r="D33" s="32"/>
      <c r="E33" s="32"/>
      <c r="F33" s="33"/>
      <c r="G33" s="34"/>
    </row>
    <row r="34" spans="1:7" x14ac:dyDescent="0.2">
      <c r="A34" s="2" t="s">
        <v>430</v>
      </c>
      <c r="B34" s="32" t="s">
        <v>393</v>
      </c>
      <c r="C34" s="31" t="s">
        <v>388</v>
      </c>
      <c r="D34" s="32">
        <v>362</v>
      </c>
      <c r="E34" s="32" t="s">
        <v>402</v>
      </c>
      <c r="F34" s="33" t="s">
        <v>382</v>
      </c>
      <c r="G34" s="34" t="s">
        <v>390</v>
      </c>
    </row>
    <row r="35" spans="1:7" x14ac:dyDescent="0.2">
      <c r="A35" s="2" t="s">
        <v>431</v>
      </c>
      <c r="B35" s="32"/>
      <c r="C35" s="31"/>
      <c r="D35" s="32"/>
      <c r="E35" s="32"/>
      <c r="F35" s="33"/>
      <c r="G35" s="34"/>
    </row>
    <row r="36" spans="1:7" x14ac:dyDescent="0.2">
      <c r="A36" s="2" t="s">
        <v>432</v>
      </c>
      <c r="B36" s="32" t="s">
        <v>386</v>
      </c>
      <c r="C36" s="31" t="s">
        <v>388</v>
      </c>
      <c r="D36" s="32">
        <v>10229</v>
      </c>
      <c r="E36" s="32" t="s">
        <v>323</v>
      </c>
      <c r="F36" s="33" t="s">
        <v>382</v>
      </c>
      <c r="G36" s="34" t="s">
        <v>390</v>
      </c>
    </row>
    <row r="37" spans="1:7" x14ac:dyDescent="0.2">
      <c r="A37" s="2" t="s">
        <v>433</v>
      </c>
      <c r="B37" s="32"/>
      <c r="C37" s="31"/>
      <c r="D37" s="32"/>
      <c r="E37" s="32"/>
      <c r="F37" s="33"/>
      <c r="G37" s="34"/>
    </row>
    <row r="38" spans="1:7" x14ac:dyDescent="0.2">
      <c r="A38" s="2" t="s">
        <v>434</v>
      </c>
      <c r="B38" s="32" t="s">
        <v>393</v>
      </c>
      <c r="C38" s="31" t="s">
        <v>388</v>
      </c>
      <c r="D38" s="32">
        <v>1527</v>
      </c>
      <c r="E38" s="32" t="s">
        <v>389</v>
      </c>
      <c r="F38" s="33" t="s">
        <v>382</v>
      </c>
      <c r="G38" s="34" t="s">
        <v>436</v>
      </c>
    </row>
    <row r="39" spans="1:7" x14ac:dyDescent="0.2">
      <c r="A39" s="2" t="s">
        <v>435</v>
      </c>
      <c r="B39" s="32"/>
      <c r="C39" s="31"/>
      <c r="D39" s="32"/>
      <c r="E39" s="32"/>
      <c r="F39" s="33"/>
      <c r="G39" s="34"/>
    </row>
    <row r="40" spans="1:7" x14ac:dyDescent="0.2">
      <c r="A40" s="2" t="s">
        <v>437</v>
      </c>
      <c r="B40" s="32" t="s">
        <v>386</v>
      </c>
      <c r="C40" s="31" t="s">
        <v>388</v>
      </c>
      <c r="D40" s="32">
        <v>999</v>
      </c>
      <c r="E40" s="32" t="s">
        <v>402</v>
      </c>
      <c r="F40" s="33" t="s">
        <v>382</v>
      </c>
      <c r="G40" s="34" t="s">
        <v>390</v>
      </c>
    </row>
    <row r="41" spans="1:7" x14ac:dyDescent="0.2">
      <c r="A41" s="2" t="s">
        <v>438</v>
      </c>
      <c r="B41" s="32"/>
      <c r="C41" s="31"/>
      <c r="D41" s="32"/>
      <c r="E41" s="32"/>
      <c r="F41" s="33"/>
      <c r="G41" s="34"/>
    </row>
    <row r="42" spans="1:7" x14ac:dyDescent="0.2">
      <c r="A42" s="2" t="s">
        <v>439</v>
      </c>
      <c r="B42" s="32" t="s">
        <v>393</v>
      </c>
      <c r="C42" s="31" t="s">
        <v>388</v>
      </c>
      <c r="D42" s="32">
        <v>4230</v>
      </c>
      <c r="E42" s="32" t="s">
        <v>323</v>
      </c>
      <c r="F42" s="33" t="s">
        <v>382</v>
      </c>
      <c r="G42" s="34" t="s">
        <v>390</v>
      </c>
    </row>
    <row r="43" spans="1:7" x14ac:dyDescent="0.2">
      <c r="A43" s="2" t="s">
        <v>440</v>
      </c>
      <c r="B43" s="32"/>
      <c r="C43" s="31"/>
      <c r="D43" s="32"/>
      <c r="E43" s="32"/>
      <c r="F43" s="33"/>
      <c r="G43" s="34"/>
    </row>
    <row r="44" spans="1:7" x14ac:dyDescent="0.2">
      <c r="A44" s="2" t="s">
        <v>441</v>
      </c>
      <c r="B44" s="32" t="s">
        <v>393</v>
      </c>
      <c r="C44" s="31" t="s">
        <v>388</v>
      </c>
      <c r="D44" s="32">
        <v>3622</v>
      </c>
      <c r="E44" s="32" t="s">
        <v>414</v>
      </c>
      <c r="F44" s="33" t="s">
        <v>382</v>
      </c>
      <c r="G44" s="34" t="s">
        <v>390</v>
      </c>
    </row>
    <row r="45" spans="1:7" x14ac:dyDescent="0.2">
      <c r="A45" s="2" t="s">
        <v>442</v>
      </c>
      <c r="B45" s="32"/>
      <c r="C45" s="31"/>
      <c r="D45" s="32"/>
      <c r="E45" s="32"/>
      <c r="F45" s="33"/>
      <c r="G45" s="34"/>
    </row>
    <row r="46" spans="1:7" x14ac:dyDescent="0.2">
      <c r="A46" s="2" t="s">
        <v>443</v>
      </c>
      <c r="B46" s="32" t="s">
        <v>386</v>
      </c>
      <c r="C46" s="31" t="s">
        <v>388</v>
      </c>
      <c r="D46" s="32">
        <v>709</v>
      </c>
      <c r="E46" s="32" t="s">
        <v>402</v>
      </c>
      <c r="F46" s="33" t="s">
        <v>382</v>
      </c>
      <c r="G46" s="34" t="s">
        <v>390</v>
      </c>
    </row>
    <row r="47" spans="1:7" x14ac:dyDescent="0.2">
      <c r="A47" s="2" t="s">
        <v>444</v>
      </c>
      <c r="B47" s="32"/>
      <c r="C47" s="31"/>
      <c r="D47" s="32"/>
      <c r="E47" s="32"/>
      <c r="F47" s="33"/>
      <c r="G47" s="34"/>
    </row>
  </sheetData>
  <mergeCells count="128"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dbGaP-GRU-raw</vt:lpstr>
      <vt:lpstr>dbGaP-AdvancedSearch-raw</vt:lpstr>
      <vt:lpstr>GRU</vt:lpstr>
      <vt:lpstr>GRU-transposed</vt:lpstr>
      <vt:lpstr>Non-GRU</vt:lpstr>
      <vt:lpstr>Sheet1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2018-10-15T17:21:44Z</dcterms:created>
  <dcterms:modified xsi:type="dcterms:W3CDTF">2019-03-13T16:58:21Z</dcterms:modified>
</cp:coreProperties>
</file>