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University\second year\Semester Two\Knowledge Engineering Tools and Techniques\Lab 1 Hierarchy analysis method\"/>
    </mc:Choice>
  </mc:AlternateContent>
  <xr:revisionPtr revIDLastSave="0" documentId="13_ncr:1_{0DAFDFDF-EFF0-4F58-B83B-EC10A82154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options" sheetId="2" r:id="rId2"/>
    <sheet name="max speed" sheetId="3" r:id="rId3"/>
    <sheet name="range" sheetId="5" r:id="rId4"/>
    <sheet name="maneuverability" sheetId="4" r:id="rId5"/>
    <sheet name="weapons systems" sheetId="7" r:id="rId6"/>
    <sheet name="durability" sheetId="9" r:id="rId7"/>
    <sheet name="stealth" sheetId="10" r:id="rId8"/>
    <sheet name="resul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G6" i="3"/>
  <c r="D9" i="10"/>
  <c r="C8" i="10"/>
  <c r="B8" i="10"/>
  <c r="B7" i="10"/>
  <c r="F6" i="10"/>
  <c r="B8" i="9"/>
  <c r="D9" i="9"/>
  <c r="C8" i="9"/>
  <c r="C9" i="9" s="1"/>
  <c r="B7" i="9"/>
  <c r="F7" i="9" s="1"/>
  <c r="F6" i="9"/>
  <c r="D9" i="7"/>
  <c r="C8" i="7"/>
  <c r="C9" i="7" s="1"/>
  <c r="B8" i="7"/>
  <c r="B7" i="7"/>
  <c r="F7" i="7" s="1"/>
  <c r="F6" i="7"/>
  <c r="D9" i="5"/>
  <c r="C8" i="5"/>
  <c r="B8" i="5"/>
  <c r="B9" i="5" s="1"/>
  <c r="B7" i="5"/>
  <c r="F7" i="5" s="1"/>
  <c r="F6" i="5"/>
  <c r="D9" i="4"/>
  <c r="C8" i="4"/>
  <c r="C9" i="4" s="1"/>
  <c r="B8" i="4"/>
  <c r="B7" i="4"/>
  <c r="F7" i="4" s="1"/>
  <c r="F6" i="4"/>
  <c r="B14" i="3"/>
  <c r="D9" i="3"/>
  <c r="C9" i="3"/>
  <c r="F8" i="10" l="1"/>
  <c r="C9" i="10"/>
  <c r="B9" i="10"/>
  <c r="F7" i="10"/>
  <c r="F8" i="7"/>
  <c r="F9" i="7" s="1"/>
  <c r="G6" i="7" s="1"/>
  <c r="F8" i="9"/>
  <c r="F9" i="9" s="1"/>
  <c r="G7" i="9" s="1"/>
  <c r="C10" i="9" s="1"/>
  <c r="B9" i="9"/>
  <c r="B9" i="7"/>
  <c r="F8" i="5"/>
  <c r="F9" i="5" s="1"/>
  <c r="G6" i="5" s="1"/>
  <c r="C9" i="5"/>
  <c r="F8" i="4"/>
  <c r="F9" i="4" s="1"/>
  <c r="G6" i="4" s="1"/>
  <c r="B9" i="4"/>
  <c r="F8" i="3"/>
  <c r="F6" i="3"/>
  <c r="J3" i="1"/>
  <c r="C8" i="3"/>
  <c r="B8" i="3"/>
  <c r="B7" i="3"/>
  <c r="F7" i="3" s="1"/>
  <c r="F9" i="10" l="1"/>
  <c r="G7" i="10" s="1"/>
  <c r="C10" i="10" s="1"/>
  <c r="G6" i="9"/>
  <c r="B10" i="9" s="1"/>
  <c r="G8" i="9"/>
  <c r="D10" i="9" s="1"/>
  <c r="B10" i="7"/>
  <c r="G7" i="7"/>
  <c r="G8" i="7"/>
  <c r="G8" i="5"/>
  <c r="D10" i="5" s="1"/>
  <c r="G7" i="5"/>
  <c r="C10" i="5" s="1"/>
  <c r="B10" i="5"/>
  <c r="B10" i="4"/>
  <c r="G7" i="4"/>
  <c r="C10" i="4" s="1"/>
  <c r="G8" i="4"/>
  <c r="D10" i="4" s="1"/>
  <c r="F9" i="3"/>
  <c r="G8" i="3" s="1"/>
  <c r="D10" i="3" s="1"/>
  <c r="C10" i="3"/>
  <c r="B9" i="3"/>
  <c r="H9" i="1"/>
  <c r="B12" i="9" l="1"/>
  <c r="B14" i="9" s="1"/>
  <c r="B15" i="9" s="1"/>
  <c r="D10" i="7"/>
  <c r="C10" i="7"/>
  <c r="G8" i="10"/>
  <c r="D10" i="10" s="1"/>
  <c r="G6" i="10"/>
  <c r="G9" i="9"/>
  <c r="G9" i="7"/>
  <c r="B12" i="5"/>
  <c r="B14" i="5" s="1"/>
  <c r="B15" i="5" s="1"/>
  <c r="G9" i="5"/>
  <c r="B12" i="4"/>
  <c r="B14" i="4" s="1"/>
  <c r="B15" i="4" s="1"/>
  <c r="G9" i="4"/>
  <c r="B10" i="3"/>
  <c r="B12" i="3" s="1"/>
  <c r="B15" i="3" s="1"/>
  <c r="G9" i="3"/>
  <c r="F8" i="1"/>
  <c r="C7" i="1"/>
  <c r="J7" i="1" s="1"/>
  <c r="B12" i="7" l="1"/>
  <c r="B14" i="7" s="1"/>
  <c r="B15" i="7" s="1"/>
  <c r="B10" i="10"/>
  <c r="B12" i="10" s="1"/>
  <c r="B14" i="10" s="1"/>
  <c r="B15" i="10" s="1"/>
  <c r="G9" i="10"/>
  <c r="D7" i="1"/>
  <c r="C8" i="1"/>
  <c r="J8" i="1" s="1"/>
  <c r="D5" i="1"/>
  <c r="D6" i="1"/>
  <c r="D8" i="1"/>
  <c r="E8" i="1"/>
  <c r="G8" i="1"/>
  <c r="G9" i="1" s="1"/>
  <c r="F7" i="1"/>
  <c r="F9" i="1" s="1"/>
  <c r="E6" i="1"/>
  <c r="E7" i="1"/>
  <c r="C5" i="1"/>
  <c r="J5" i="1" s="1"/>
  <c r="C4" i="1"/>
  <c r="C6" i="1"/>
  <c r="J6" i="1" l="1"/>
  <c r="C9" i="1"/>
  <c r="J4" i="1"/>
  <c r="E9" i="1"/>
  <c r="D9" i="1"/>
  <c r="J9" i="1" l="1"/>
  <c r="K7" i="1" s="1"/>
  <c r="G10" i="1" s="1"/>
  <c r="K4" i="1" l="1"/>
  <c r="D10" i="1" s="1"/>
  <c r="K6" i="1"/>
  <c r="F10" i="1" s="1"/>
  <c r="K8" i="1"/>
  <c r="H10" i="1" s="1"/>
  <c r="K3" i="1"/>
  <c r="C10" i="1" s="1"/>
  <c r="C13" i="1" s="1"/>
  <c r="C15" i="1" s="1"/>
  <c r="C16" i="1" s="1"/>
  <c r="K5" i="1"/>
  <c r="E10" i="1" s="1"/>
  <c r="C3" i="11"/>
  <c r="C5" i="11"/>
  <c r="C4" i="11"/>
  <c r="K9" i="1"/>
</calcChain>
</file>

<file path=xl/sharedStrings.xml><?xml version="1.0" encoding="utf-8"?>
<sst xmlns="http://schemas.openxmlformats.org/spreadsheetml/2006/main" count="146" uniqueCount="53">
  <si>
    <t>max speed</t>
  </si>
  <si>
    <t>maneuverability</t>
  </si>
  <si>
    <t>range</t>
  </si>
  <si>
    <t>weapons systems</t>
  </si>
  <si>
    <t>durability</t>
  </si>
  <si>
    <t>stealth</t>
  </si>
  <si>
    <t>MS</t>
  </si>
  <si>
    <t>M</t>
  </si>
  <si>
    <t>R</t>
  </si>
  <si>
    <t>WS</t>
  </si>
  <si>
    <t>D</t>
  </si>
  <si>
    <t>S</t>
  </si>
  <si>
    <t>MS&gt;WS</t>
  </si>
  <si>
    <t>M&gt;MS</t>
  </si>
  <si>
    <t>S&gt;MS</t>
  </si>
  <si>
    <t>MS&lt;R</t>
  </si>
  <si>
    <t>R&lt;M</t>
  </si>
  <si>
    <t>S&gt;WS</t>
  </si>
  <si>
    <t>D&lt;MS</t>
  </si>
  <si>
    <t>D&lt;R</t>
  </si>
  <si>
    <t>WS&gt;D</t>
  </si>
  <si>
    <t>D&gt;S</t>
  </si>
  <si>
    <t>WS&gt;S</t>
  </si>
  <si>
    <t>M&lt;S</t>
  </si>
  <si>
    <t>R&lt;S</t>
  </si>
  <si>
    <t>D&gt;MS</t>
  </si>
  <si>
    <t>MS&lt;M</t>
  </si>
  <si>
    <t>S&lt;WS</t>
  </si>
  <si>
    <t>R&lt;WS</t>
  </si>
  <si>
    <t>Власний вектор</t>
  </si>
  <si>
    <t>Вектор пріоритетів</t>
  </si>
  <si>
    <t>M&gt;WS</t>
  </si>
  <si>
    <t>Σ</t>
  </si>
  <si>
    <t>Lambda max</t>
  </si>
  <si>
    <t>TEST</t>
  </si>
  <si>
    <t>Sum of max lambdas:</t>
  </si>
  <si>
    <t>coherence index:</t>
  </si>
  <si>
    <t>coherence index %:</t>
  </si>
  <si>
    <t xml:space="preserve"> General Dynamics F-16 Fighting Falcon</t>
  </si>
  <si>
    <t>Northrop Grumman B-2 Spirit</t>
  </si>
  <si>
    <t>Fairchild Republic A-10 Thunderbolt II</t>
  </si>
  <si>
    <t>F-16</t>
  </si>
  <si>
    <t>A-10</t>
  </si>
  <si>
    <t>B-2</t>
  </si>
  <si>
    <t>Based on max speed</t>
  </si>
  <si>
    <t>Based on maneuverability</t>
  </si>
  <si>
    <t>Based on stealth</t>
  </si>
  <si>
    <t>Based on durability</t>
  </si>
  <si>
    <t>Based on weapons systems</t>
  </si>
  <si>
    <t>Based on range</t>
  </si>
  <si>
    <t>PG1(F16)=</t>
  </si>
  <si>
    <t>PG2(A10)=</t>
  </si>
  <si>
    <t>PG3(B2)=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</si>
</sst>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000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imes New Roman"/>
      <family val="1"/>
      <charset val="204"/>
    </font>
    <font>
      <sz val="11"/>
      <color theme="5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24"/>
      <color theme="7" tint="-0.499984740745262"/>
      <name val="Times New Roman"/>
      <family val="1"/>
      <charset val="204"/>
    </font>
    <font>
      <sz val="48"/>
      <color theme="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0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2" fontId="2" fillId="2" borderId="15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/>
    <xf numFmtId="2" fontId="0" fillId="2" borderId="0" xfId="0" applyNumberFormat="1" applyFill="1"/>
    <xf numFmtId="2" fontId="1" fillId="2" borderId="0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/>
    <xf numFmtId="165" fontId="1" fillId="2" borderId="2" xfId="0" applyNumberFormat="1" applyFont="1" applyFill="1" applyBorder="1"/>
    <xf numFmtId="43" fontId="1" fillId="2" borderId="2" xfId="1" applyFont="1" applyFill="1" applyBorder="1"/>
    <xf numFmtId="0" fontId="1" fillId="2" borderId="17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457200</xdr:colOff>
      <xdr:row>43</xdr:row>
      <xdr:rowOff>30480</xdr:rowOff>
    </xdr:to>
    <xdr:pic>
      <xdr:nvPicPr>
        <xdr:cNvPr id="2" name="Рисунок 1" descr="General Dynamics F-16 Fighting Falcon — Википедия">
          <a:extLst>
            <a:ext uri="{FF2B5EF4-FFF2-40B4-BE49-F238E27FC236}">
              <a16:creationId xmlns:a16="http://schemas.microsoft.com/office/drawing/2014/main" id="{3C5A2DCC-7F73-4A7C-BB82-B6D6AE486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0" cy="789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91440</xdr:rowOff>
    </xdr:from>
    <xdr:to>
      <xdr:col>18</xdr:col>
      <xdr:colOff>457200</xdr:colOff>
      <xdr:row>88</xdr:row>
      <xdr:rowOff>15240</xdr:rowOff>
    </xdr:to>
    <xdr:pic>
      <xdr:nvPicPr>
        <xdr:cNvPr id="3" name="Рисунок 2" descr="Fairchild Republic A-10 Thunderbolt II - Wikipedia">
          <a:extLst>
            <a:ext uri="{FF2B5EF4-FFF2-40B4-BE49-F238E27FC236}">
              <a16:creationId xmlns:a16="http://schemas.microsoft.com/office/drawing/2014/main" id="{0E0AEDD9-BADE-4701-A17C-8F2C071F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1040"/>
          <a:ext cx="11430000" cy="776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91440</xdr:rowOff>
    </xdr:from>
    <xdr:to>
      <xdr:col>18</xdr:col>
      <xdr:colOff>457200</xdr:colOff>
      <xdr:row>132</xdr:row>
      <xdr:rowOff>30480</xdr:rowOff>
    </xdr:to>
    <xdr:pic>
      <xdr:nvPicPr>
        <xdr:cNvPr id="6" name="Рисунок 5" descr="B-2 Spirit | Military.com">
          <a:extLst>
            <a:ext uri="{FF2B5EF4-FFF2-40B4-BE49-F238E27FC236}">
              <a16:creationId xmlns:a16="http://schemas.microsoft.com/office/drawing/2014/main" id="{07F93F1E-09E9-4456-872E-46795FC3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0640"/>
          <a:ext cx="114300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Q487"/>
  <sheetViews>
    <sheetView tabSelected="1" workbookViewId="0">
      <selection activeCell="D3" sqref="D3"/>
    </sheetView>
  </sheetViews>
  <sheetFormatPr defaultRowHeight="14.4" x14ac:dyDescent="0.3"/>
  <cols>
    <col min="2" max="2" width="18.6640625" customWidth="1"/>
    <col min="3" max="3" width="12.109375" customWidth="1"/>
    <col min="4" max="4" width="17.44140625" customWidth="1"/>
    <col min="5" max="5" width="6.88671875" customWidth="1"/>
    <col min="6" max="6" width="19.88671875" customWidth="1"/>
    <col min="7" max="7" width="11.21875" customWidth="1"/>
    <col min="8" max="9" width="7.6640625" customWidth="1"/>
    <col min="10" max="10" width="18.5546875" customWidth="1"/>
    <col min="11" max="11" width="24" customWidth="1"/>
  </cols>
  <sheetData>
    <row r="1" spans="1:69" ht="14.4" customHeight="1" x14ac:dyDescent="0.3">
      <c r="A1" s="12"/>
      <c r="B1" s="12"/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28"/>
      <c r="J1" s="52" t="s">
        <v>29</v>
      </c>
      <c r="K1" s="53" t="s">
        <v>30</v>
      </c>
      <c r="L1" s="9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" x14ac:dyDescent="0.3">
      <c r="A2" s="12"/>
      <c r="B2" s="12"/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20" t="s">
        <v>5</v>
      </c>
      <c r="I2" s="29"/>
      <c r="J2" s="52"/>
      <c r="K2" s="54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6"/>
      <c r="AK2" s="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8" x14ac:dyDescent="0.3">
      <c r="A3" s="12" t="s">
        <v>6</v>
      </c>
      <c r="B3" s="13" t="s">
        <v>0</v>
      </c>
      <c r="C3" s="14">
        <v>1</v>
      </c>
      <c r="D3" s="14">
        <v>0.5</v>
      </c>
      <c r="E3" s="14">
        <v>0.5</v>
      </c>
      <c r="F3" s="14">
        <v>0.33333333333333298</v>
      </c>
      <c r="G3" s="14">
        <v>0.33333333333333331</v>
      </c>
      <c r="H3" s="14">
        <v>0.25</v>
      </c>
      <c r="I3" s="30"/>
      <c r="J3" s="14">
        <f>POWER(C3*D3*E3*F3*G3*H3,1/6)</f>
        <v>0.4367902323681494</v>
      </c>
      <c r="K3" s="14">
        <f>J3/$J$9</f>
        <v>6.4269256140201417E-2</v>
      </c>
      <c r="L3" s="15"/>
      <c r="M3" s="1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6"/>
      <c r="AK3" s="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8" x14ac:dyDescent="0.3">
      <c r="A4" s="12" t="s">
        <v>7</v>
      </c>
      <c r="B4" s="13" t="s">
        <v>1</v>
      </c>
      <c r="C4" s="14">
        <f>1/D3</f>
        <v>2</v>
      </c>
      <c r="D4" s="14">
        <v>1</v>
      </c>
      <c r="E4" s="14">
        <v>3</v>
      </c>
      <c r="F4" s="14">
        <v>2</v>
      </c>
      <c r="G4" s="14">
        <v>2</v>
      </c>
      <c r="H4" s="14">
        <v>2</v>
      </c>
      <c r="I4" s="30"/>
      <c r="J4" s="14">
        <f t="shared" ref="J4:J8" si="0">POWER(C4*D4*E4*F4*G4*H4,1/6)</f>
        <v>1.906368585993873</v>
      </c>
      <c r="K4" s="14">
        <f t="shared" ref="K4:K7" si="1">J4/$J$9</f>
        <v>0.28050281776357777</v>
      </c>
      <c r="L4" s="15"/>
      <c r="M4" s="1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6"/>
      <c r="AK4" s="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8" x14ac:dyDescent="0.3">
      <c r="A5" s="12" t="s">
        <v>8</v>
      </c>
      <c r="B5" s="13" t="s">
        <v>2</v>
      </c>
      <c r="C5" s="14">
        <f>1/E3</f>
        <v>2</v>
      </c>
      <c r="D5" s="14">
        <f>1/E4</f>
        <v>0.33333333333333331</v>
      </c>
      <c r="E5" s="14">
        <v>1</v>
      </c>
      <c r="F5" s="14">
        <v>0.33333333333333331</v>
      </c>
      <c r="G5" s="14">
        <v>0.5</v>
      </c>
      <c r="H5" s="14">
        <v>2</v>
      </c>
      <c r="I5" s="30"/>
      <c r="J5" s="14">
        <f t="shared" si="0"/>
        <v>0.77827171622601055</v>
      </c>
      <c r="K5" s="14">
        <f t="shared" si="1"/>
        <v>0.11451479582227715</v>
      </c>
      <c r="L5" s="15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6"/>
      <c r="AK5" s="2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18" x14ac:dyDescent="0.3">
      <c r="A6" s="12" t="s">
        <v>9</v>
      </c>
      <c r="B6" s="13" t="s">
        <v>3</v>
      </c>
      <c r="C6" s="14">
        <f>1/F3</f>
        <v>3.0000000000000031</v>
      </c>
      <c r="D6" s="14">
        <f>1/F4</f>
        <v>0.5</v>
      </c>
      <c r="E6" s="14">
        <f>1/F5</f>
        <v>3</v>
      </c>
      <c r="F6" s="14">
        <v>1</v>
      </c>
      <c r="G6" s="14">
        <v>2</v>
      </c>
      <c r="H6" s="14">
        <v>3</v>
      </c>
      <c r="I6" s="30"/>
      <c r="J6" s="14">
        <f t="shared" si="0"/>
        <v>1.7320508075688776</v>
      </c>
      <c r="K6" s="14">
        <f t="shared" si="1"/>
        <v>0.25485372325281913</v>
      </c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6"/>
      <c r="AK6" s="2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18" x14ac:dyDescent="0.3">
      <c r="A7" s="12" t="s">
        <v>10</v>
      </c>
      <c r="B7" s="13" t="s">
        <v>4</v>
      </c>
      <c r="C7" s="14">
        <f>1/G3</f>
        <v>3</v>
      </c>
      <c r="D7" s="14">
        <f>1/G4</f>
        <v>0.5</v>
      </c>
      <c r="E7" s="14">
        <f>1/G5</f>
        <v>2</v>
      </c>
      <c r="F7" s="14">
        <f>1/G6</f>
        <v>0.5</v>
      </c>
      <c r="G7" s="14">
        <v>1</v>
      </c>
      <c r="H7" s="14">
        <v>2</v>
      </c>
      <c r="I7" s="30"/>
      <c r="J7" s="14">
        <f>POWER(C7*D7*E7*F7*G7*H7,1/6)</f>
        <v>1.2009369551760027</v>
      </c>
      <c r="K7" s="14">
        <f t="shared" si="1"/>
        <v>0.17670570232757862</v>
      </c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6"/>
      <c r="AK7" s="2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8" x14ac:dyDescent="0.3">
      <c r="A8" s="12" t="s">
        <v>11</v>
      </c>
      <c r="B8" s="13" t="s">
        <v>5</v>
      </c>
      <c r="C8" s="14">
        <f>1/H3</f>
        <v>4</v>
      </c>
      <c r="D8" s="14">
        <f>1/H4</f>
        <v>0.5</v>
      </c>
      <c r="E8" s="14">
        <f>1/H5</f>
        <v>0.5</v>
      </c>
      <c r="F8" s="14">
        <f>1/H6</f>
        <v>0.33333333333333331</v>
      </c>
      <c r="G8" s="14">
        <f>1/H7</f>
        <v>0.5</v>
      </c>
      <c r="H8" s="14">
        <v>1</v>
      </c>
      <c r="I8" s="30"/>
      <c r="J8" s="14">
        <f t="shared" si="0"/>
        <v>0.74183637559040239</v>
      </c>
      <c r="K8" s="14">
        <f>J8/$J$9</f>
        <v>0.10915370469354579</v>
      </c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6"/>
      <c r="AK8" s="2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t="18" x14ac:dyDescent="0.3">
      <c r="A9" s="12"/>
      <c r="B9" s="14" t="s">
        <v>32</v>
      </c>
      <c r="C9" s="14">
        <f>SUM(C3:C8)</f>
        <v>15.000000000000004</v>
      </c>
      <c r="D9" s="14">
        <f>SUM(D3:D8)</f>
        <v>3.333333333333333</v>
      </c>
      <c r="E9" s="25">
        <f t="shared" ref="E9:H9" si="2">SUM(E3:E8)</f>
        <v>10</v>
      </c>
      <c r="F9" s="25">
        <f t="shared" si="2"/>
        <v>4.4999999999999991</v>
      </c>
      <c r="G9" s="25">
        <f t="shared" si="2"/>
        <v>6.3333333333333339</v>
      </c>
      <c r="H9" s="14">
        <f t="shared" si="2"/>
        <v>10.25</v>
      </c>
      <c r="I9" s="30"/>
      <c r="J9" s="14">
        <f>SUM(J3:J8)</f>
        <v>6.7962546729233164</v>
      </c>
      <c r="K9" s="25">
        <f>SUM(K3:K8)</f>
        <v>0.99999999999999989</v>
      </c>
      <c r="L9" s="15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6"/>
      <c r="AK9" s="2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ht="18" x14ac:dyDescent="0.3">
      <c r="A10" s="20"/>
      <c r="B10" s="20" t="s">
        <v>33</v>
      </c>
      <c r="C10" s="20">
        <f>C9*K3</f>
        <v>0.96403884210302149</v>
      </c>
      <c r="D10" s="20">
        <f>D9*K4</f>
        <v>0.93500939254525917</v>
      </c>
      <c r="E10" s="19">
        <f>E9*K5</f>
        <v>1.1451479582227715</v>
      </c>
      <c r="F10" s="20">
        <f>F9*K6</f>
        <v>1.1468417546376859</v>
      </c>
      <c r="G10" s="26">
        <f>G9*K7</f>
        <v>1.1191361147413315</v>
      </c>
      <c r="H10" s="20">
        <f>H9*K8</f>
        <v>1.1188254731088443</v>
      </c>
      <c r="I10" s="29"/>
      <c r="J10" s="20"/>
      <c r="K10" s="20"/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6"/>
      <c r="AK10" s="2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3">
      <c r="A11" s="18"/>
      <c r="B11" s="11"/>
      <c r="C11" s="11"/>
      <c r="D11" s="11"/>
      <c r="E11" s="16"/>
      <c r="F11" s="3"/>
      <c r="G11" s="3"/>
      <c r="H11" s="10"/>
      <c r="I11" s="11"/>
      <c r="J11" s="11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6"/>
      <c r="AK11" s="2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3">
      <c r="A12" s="18"/>
      <c r="B12" s="11"/>
      <c r="C12" s="11"/>
      <c r="D12" s="11"/>
      <c r="E12" s="2"/>
      <c r="F12" s="1"/>
      <c r="G12" s="1"/>
      <c r="H12" s="1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6"/>
      <c r="AK12" s="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3">
      <c r="A13" s="18"/>
      <c r="B13" s="12" t="s">
        <v>35</v>
      </c>
      <c r="C13" s="12">
        <f>SUM(C10:H10)</f>
        <v>6.4289995353589138</v>
      </c>
      <c r="D13" s="1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6"/>
      <c r="AK13" s="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3">
      <c r="A14" s="18"/>
      <c r="B14" s="28"/>
      <c r="C14" s="28"/>
      <c r="D14" s="11"/>
      <c r="E14" s="2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6"/>
      <c r="AK14" s="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3">
      <c r="A15" s="18"/>
      <c r="B15" s="12" t="s">
        <v>36</v>
      </c>
      <c r="C15" s="12">
        <f>(C13-6)/(6-1)</f>
        <v>8.5799907071782755E-2</v>
      </c>
      <c r="D15" s="1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6"/>
      <c r="AK15" s="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ht="18" x14ac:dyDescent="0.3">
      <c r="A16" s="18"/>
      <c r="B16" s="12" t="s">
        <v>37</v>
      </c>
      <c r="C16" s="31">
        <f>(C15/1.24)*100</f>
        <v>6.9193473444986093</v>
      </c>
      <c r="D16" s="11"/>
      <c r="E16" s="2"/>
      <c r="F16" s="1"/>
      <c r="G16" s="1"/>
      <c r="H16" s="1"/>
      <c r="I16" s="1"/>
      <c r="J16" s="1"/>
      <c r="K16" s="27" t="s">
        <v>34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6"/>
      <c r="AK16" s="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3">
      <c r="A17" s="18"/>
      <c r="B17" s="11"/>
      <c r="C17" s="11"/>
      <c r="D17" s="11"/>
      <c r="E17" s="2"/>
      <c r="F17" s="1"/>
      <c r="G17" s="1"/>
      <c r="H17" s="1"/>
      <c r="I17" s="1"/>
      <c r="J17" s="1"/>
      <c r="K17" s="1" t="s">
        <v>15</v>
      </c>
      <c r="L17" s="1" t="s">
        <v>16</v>
      </c>
      <c r="M17" s="1" t="s">
        <v>26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6"/>
      <c r="AK17" s="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3">
      <c r="A18" s="18"/>
      <c r="B18" s="11"/>
      <c r="C18" s="11"/>
      <c r="D18" s="11"/>
      <c r="E18" s="2"/>
      <c r="F18" s="1"/>
      <c r="G18" s="1"/>
      <c r="H18" s="1"/>
      <c r="I18" s="1"/>
      <c r="J18" s="1"/>
      <c r="K18" s="2" t="s">
        <v>24</v>
      </c>
      <c r="L18" s="1" t="s">
        <v>27</v>
      </c>
      <c r="M18" s="1" t="s">
        <v>28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6"/>
      <c r="AK18" s="2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3">
      <c r="A19" s="18"/>
      <c r="B19" s="11"/>
      <c r="C19" s="11"/>
      <c r="D19" s="11"/>
      <c r="E19" s="2"/>
      <c r="F19" s="1"/>
      <c r="G19" s="1"/>
      <c r="H19" s="1"/>
      <c r="I19" s="1"/>
      <c r="J19" s="1"/>
      <c r="K19" s="21" t="s">
        <v>14</v>
      </c>
      <c r="L19" s="22" t="s">
        <v>12</v>
      </c>
      <c r="M19" s="22" t="s">
        <v>17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6"/>
      <c r="AK19" s="2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3">
      <c r="A20" s="18"/>
      <c r="B20" s="11"/>
      <c r="C20" s="11"/>
      <c r="D20" s="11"/>
      <c r="E20" s="2"/>
      <c r="F20" s="1"/>
      <c r="G20" s="1"/>
      <c r="H20" s="1"/>
      <c r="I20" s="1"/>
      <c r="J20" s="1"/>
      <c r="K20" s="1" t="s">
        <v>18</v>
      </c>
      <c r="L20" s="1" t="s">
        <v>15</v>
      </c>
      <c r="M20" s="1" t="s">
        <v>19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6"/>
      <c r="AK20" s="2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3">
      <c r="A21" s="18"/>
      <c r="B21" s="11"/>
      <c r="C21" s="11"/>
      <c r="D21" s="11"/>
      <c r="E21" s="2"/>
      <c r="F21" s="1"/>
      <c r="G21" s="1"/>
      <c r="H21" s="1"/>
      <c r="I21" s="1"/>
      <c r="J21" s="1"/>
      <c r="K21" s="2" t="s">
        <v>13</v>
      </c>
      <c r="L21" s="1" t="s">
        <v>12</v>
      </c>
      <c r="M21" s="1" t="s">
        <v>31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6"/>
      <c r="AK21" s="2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3">
      <c r="A22" s="18"/>
      <c r="B22" s="11"/>
      <c r="C22" s="11"/>
      <c r="D22" s="11"/>
      <c r="E22" s="2"/>
      <c r="F22" s="1"/>
      <c r="G22" s="1"/>
      <c r="H22" s="1"/>
      <c r="I22" s="1"/>
      <c r="J22" s="1"/>
      <c r="K22" s="23" t="s">
        <v>20</v>
      </c>
      <c r="L22" s="24" t="s">
        <v>21</v>
      </c>
      <c r="M22" s="23" t="s">
        <v>22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6"/>
      <c r="AK22" s="2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3">
      <c r="A23" s="18"/>
      <c r="B23" s="11"/>
      <c r="C23" s="11"/>
      <c r="D23" s="11"/>
      <c r="E23" s="2"/>
      <c r="F23" s="1"/>
      <c r="G23" s="1"/>
      <c r="H23" s="1"/>
      <c r="I23" s="1"/>
      <c r="J23" s="1"/>
      <c r="K23" s="2" t="s">
        <v>16</v>
      </c>
      <c r="L23" s="1" t="s">
        <v>23</v>
      </c>
      <c r="M23" s="1" t="s">
        <v>24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6"/>
      <c r="AK23" s="2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3">
      <c r="A24" s="18"/>
      <c r="B24" s="11"/>
      <c r="C24" s="11"/>
      <c r="D24" s="11"/>
      <c r="E24" s="2"/>
      <c r="F24" s="1"/>
      <c r="G24" s="1"/>
      <c r="H24" s="1"/>
      <c r="I24" s="1"/>
      <c r="J24" s="1"/>
      <c r="K24" s="2" t="s">
        <v>21</v>
      </c>
      <c r="L24" s="1" t="s">
        <v>14</v>
      </c>
      <c r="M24" s="1" t="s">
        <v>25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6"/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3">
      <c r="A25" s="18"/>
      <c r="B25" s="11"/>
      <c r="C25" s="11"/>
      <c r="D25" s="1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6"/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3">
      <c r="A26" s="18"/>
      <c r="B26" s="11"/>
      <c r="C26" s="11"/>
      <c r="D26" s="1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6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3">
      <c r="A27" s="18"/>
      <c r="B27" s="11"/>
      <c r="C27" s="11"/>
      <c r="D27" s="1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6"/>
      <c r="AK27" s="2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3">
      <c r="A28" s="18"/>
      <c r="B28" s="11"/>
      <c r="C28" s="11"/>
      <c r="D28" s="1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6"/>
      <c r="AK28" s="2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3">
      <c r="A29" s="18"/>
      <c r="B29" s="11"/>
      <c r="C29" s="11"/>
      <c r="D29" s="1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6"/>
      <c r="AK29" s="2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3">
      <c r="A30" s="18"/>
      <c r="B30" s="11"/>
      <c r="C30" s="11"/>
      <c r="D30" s="1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6"/>
      <c r="AK30" s="2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3">
      <c r="A31" s="18"/>
      <c r="B31" s="11"/>
      <c r="C31" s="11"/>
      <c r="D31" s="1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6"/>
      <c r="AK31" s="2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3">
      <c r="A32" s="18"/>
      <c r="B32" s="11"/>
      <c r="C32" s="11"/>
      <c r="D32" s="1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6"/>
      <c r="AK32" s="2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3">
      <c r="A33" s="18"/>
      <c r="B33" s="11"/>
      <c r="C33" s="11"/>
      <c r="D33" s="1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6"/>
      <c r="AK33" s="2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3">
      <c r="A34" s="18"/>
      <c r="B34" s="11"/>
      <c r="C34" s="11"/>
      <c r="D34" s="1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6"/>
      <c r="AK34" s="2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3">
      <c r="A35" s="18"/>
      <c r="B35" s="11"/>
      <c r="C35" s="11"/>
      <c r="D35" s="1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6"/>
      <c r="AK35" s="2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x14ac:dyDescent="0.3">
      <c r="A36" s="18"/>
      <c r="B36" s="11"/>
      <c r="C36" s="11"/>
      <c r="D36" s="1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6"/>
      <c r="AK36" s="2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x14ac:dyDescent="0.3">
      <c r="A37" s="18"/>
      <c r="B37" s="11"/>
      <c r="C37" s="11"/>
      <c r="D37" s="1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6"/>
      <c r="AK37" s="2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3">
      <c r="A38" s="18"/>
      <c r="B38" s="11"/>
      <c r="C38" s="11"/>
      <c r="D38" s="1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6"/>
      <c r="AK38" s="2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3">
      <c r="A39" s="18"/>
      <c r="B39" s="11"/>
      <c r="C39" s="11"/>
      <c r="D39" s="1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6"/>
      <c r="AK39" s="2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3">
      <c r="A40" s="18"/>
      <c r="B40" s="11"/>
      <c r="C40" s="11"/>
      <c r="D40" s="1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6"/>
      <c r="AK40" s="2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x14ac:dyDescent="0.3">
      <c r="A41" s="18"/>
      <c r="B41" s="11"/>
      <c r="C41" s="11"/>
      <c r="D41" s="1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6"/>
      <c r="AK41" s="2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x14ac:dyDescent="0.3">
      <c r="A42" s="18"/>
      <c r="B42" s="11"/>
      <c r="C42" s="11"/>
      <c r="D42" s="1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6"/>
      <c r="AK42" s="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x14ac:dyDescent="0.3">
      <c r="A43" s="18"/>
      <c r="B43" s="11"/>
      <c r="C43" s="11"/>
      <c r="D43" s="1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6"/>
      <c r="AK43" s="2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3">
      <c r="A44" s="18"/>
      <c r="B44" s="11"/>
      <c r="C44" s="11"/>
      <c r="D44" s="1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6"/>
      <c r="AK44" s="2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x14ac:dyDescent="0.3">
      <c r="A45" s="18"/>
      <c r="B45" s="11"/>
      <c r="C45" s="11"/>
      <c r="D45" s="1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6"/>
      <c r="AK45" s="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x14ac:dyDescent="0.3">
      <c r="A46" s="18"/>
      <c r="B46" s="11"/>
      <c r="C46" s="11"/>
      <c r="D46" s="1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6"/>
      <c r="AK46" s="2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3">
      <c r="A47" s="18"/>
      <c r="B47" s="11"/>
      <c r="C47" s="11"/>
      <c r="D47" s="1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6"/>
      <c r="AK47" s="2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x14ac:dyDescent="0.3">
      <c r="A48" s="18"/>
      <c r="B48" s="11"/>
      <c r="C48" s="11"/>
      <c r="D48" s="1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6"/>
      <c r="AK48" s="2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x14ac:dyDescent="0.3">
      <c r="A49" s="18"/>
      <c r="B49" s="11"/>
      <c r="C49" s="11"/>
      <c r="D49" s="1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6"/>
      <c r="AK49" s="2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x14ac:dyDescent="0.3">
      <c r="A50" s="18"/>
      <c r="B50" s="11"/>
      <c r="C50" s="11"/>
      <c r="D50" s="1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6"/>
      <c r="AK50" s="2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x14ac:dyDescent="0.3">
      <c r="A51" s="18"/>
      <c r="B51" s="11"/>
      <c r="C51" s="11"/>
      <c r="D51" s="1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6"/>
      <c r="AK51" s="2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x14ac:dyDescent="0.3">
      <c r="A52" s="18"/>
      <c r="B52" s="11"/>
      <c r="C52" s="11"/>
      <c r="D52" s="1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6"/>
      <c r="AK52" s="2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x14ac:dyDescent="0.3">
      <c r="A53" s="18"/>
      <c r="B53" s="11"/>
      <c r="C53" s="11"/>
      <c r="D53" s="1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6"/>
      <c r="AK53" s="2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x14ac:dyDescent="0.3">
      <c r="A54" s="18"/>
      <c r="B54" s="11"/>
      <c r="C54" s="11"/>
      <c r="D54" s="1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6"/>
      <c r="AK54" s="2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x14ac:dyDescent="0.3">
      <c r="A55" s="18"/>
      <c r="B55" s="11"/>
      <c r="C55" s="11"/>
      <c r="D55" s="1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6"/>
      <c r="AK55" s="2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x14ac:dyDescent="0.3">
      <c r="A56" s="18"/>
      <c r="B56" s="11"/>
      <c r="C56" s="11"/>
      <c r="D56" s="1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6"/>
      <c r="AK56" s="2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x14ac:dyDescent="0.3">
      <c r="A57" s="18"/>
      <c r="B57" s="11"/>
      <c r="C57" s="11"/>
      <c r="D57" s="1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6"/>
      <c r="AK57" s="2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x14ac:dyDescent="0.3">
      <c r="A58" s="18"/>
      <c r="B58" s="11"/>
      <c r="C58" s="11"/>
      <c r="D58" s="1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6"/>
      <c r="AK58" s="2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x14ac:dyDescent="0.3">
      <c r="A59" s="18"/>
      <c r="B59" s="11"/>
      <c r="C59" s="11"/>
      <c r="D59" s="1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6"/>
      <c r="AK59" s="2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x14ac:dyDescent="0.3">
      <c r="A60" s="18"/>
      <c r="B60" s="11"/>
      <c r="C60" s="11"/>
      <c r="D60" s="1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6"/>
      <c r="AK60" s="2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x14ac:dyDescent="0.3">
      <c r="A61" s="18"/>
      <c r="B61" s="11"/>
      <c r="C61" s="11"/>
      <c r="D61" s="1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6"/>
      <c r="AK61" s="2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x14ac:dyDescent="0.3">
      <c r="A62" s="18"/>
      <c r="B62" s="11"/>
      <c r="C62" s="11"/>
      <c r="D62" s="1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6"/>
      <c r="AK62" s="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x14ac:dyDescent="0.3">
      <c r="A63" s="18"/>
      <c r="B63" s="11"/>
      <c r="C63" s="11"/>
      <c r="D63" s="1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6"/>
      <c r="AK63" s="2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x14ac:dyDescent="0.3">
      <c r="A64" s="18"/>
      <c r="B64" s="11"/>
      <c r="C64" s="11"/>
      <c r="D64" s="1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6"/>
      <c r="AK64" s="2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x14ac:dyDescent="0.3">
      <c r="A65" s="18"/>
      <c r="B65" s="11"/>
      <c r="C65" s="11"/>
      <c r="D65" s="1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6"/>
      <c r="AK65" s="2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x14ac:dyDescent="0.3">
      <c r="A66" s="18"/>
      <c r="B66" s="11"/>
      <c r="C66" s="11"/>
      <c r="D66" s="1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6"/>
      <c r="AK66" s="2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x14ac:dyDescent="0.3">
      <c r="A67" s="18"/>
      <c r="B67" s="11"/>
      <c r="C67" s="11"/>
      <c r="D67" s="1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6"/>
      <c r="AK67" s="2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x14ac:dyDescent="0.3">
      <c r="A68" s="18"/>
      <c r="B68" s="11"/>
      <c r="C68" s="11"/>
      <c r="D68" s="1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6"/>
      <c r="AK68" s="2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x14ac:dyDescent="0.3">
      <c r="A69" s="18"/>
      <c r="B69" s="11"/>
      <c r="C69" s="11"/>
      <c r="D69" s="1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6"/>
      <c r="AK69" s="2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x14ac:dyDescent="0.3">
      <c r="A70" s="18"/>
      <c r="B70" s="11"/>
      <c r="C70" s="11"/>
      <c r="D70" s="1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6"/>
      <c r="AK70" s="2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x14ac:dyDescent="0.3">
      <c r="A71" s="18"/>
      <c r="B71" s="11"/>
      <c r="C71" s="11"/>
      <c r="D71" s="1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6"/>
      <c r="AK71" s="2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x14ac:dyDescent="0.3">
      <c r="A72" s="18"/>
      <c r="B72" s="11"/>
      <c r="C72" s="11"/>
      <c r="D72" s="1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6"/>
      <c r="AK72" s="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x14ac:dyDescent="0.3">
      <c r="A73" s="18"/>
      <c r="B73" s="11"/>
      <c r="C73" s="11"/>
      <c r="D73" s="1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6"/>
      <c r="AK73" s="2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x14ac:dyDescent="0.3">
      <c r="A74" s="18"/>
      <c r="B74" s="11"/>
      <c r="C74" s="11"/>
      <c r="D74" s="1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6"/>
      <c r="AK74" s="2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x14ac:dyDescent="0.3">
      <c r="A75" s="18"/>
      <c r="B75" s="11"/>
      <c r="C75" s="11"/>
      <c r="D75" s="1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6"/>
      <c r="AK75" s="2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x14ac:dyDescent="0.3">
      <c r="A76" s="18"/>
      <c r="B76" s="11"/>
      <c r="C76" s="11"/>
      <c r="D76" s="1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6"/>
      <c r="AK76" s="2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x14ac:dyDescent="0.3">
      <c r="A77" s="18"/>
      <c r="B77" s="11"/>
      <c r="C77" s="11"/>
      <c r="D77" s="1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6"/>
      <c r="AK77" s="2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x14ac:dyDescent="0.3">
      <c r="A78" s="18"/>
      <c r="B78" s="11"/>
      <c r="C78" s="11"/>
      <c r="D78" s="1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6"/>
      <c r="AK78" s="2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x14ac:dyDescent="0.3">
      <c r="A79" s="18"/>
      <c r="B79" s="11"/>
      <c r="C79" s="11"/>
      <c r="D79" s="1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6"/>
      <c r="AK79" s="2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x14ac:dyDescent="0.3">
      <c r="A80" s="18"/>
      <c r="B80" s="11"/>
      <c r="C80" s="11"/>
      <c r="D80" s="1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6"/>
      <c r="AK80" s="2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x14ac:dyDescent="0.3">
      <c r="A81" s="18"/>
      <c r="B81" s="11"/>
      <c r="C81" s="11"/>
      <c r="D81" s="1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6"/>
      <c r="AK81" s="2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x14ac:dyDescent="0.3">
      <c r="A82" s="18"/>
      <c r="B82" s="11"/>
      <c r="C82" s="11"/>
      <c r="D82" s="1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6"/>
      <c r="AK82" s="2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x14ac:dyDescent="0.3">
      <c r="A83" s="18"/>
      <c r="B83" s="11"/>
      <c r="C83" s="11"/>
      <c r="D83" s="1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6"/>
      <c r="AK83" s="2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x14ac:dyDescent="0.3">
      <c r="A84" s="18"/>
      <c r="B84" s="11"/>
      <c r="C84" s="11"/>
      <c r="D84" s="1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6"/>
      <c r="AK84" s="2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x14ac:dyDescent="0.3">
      <c r="A85" s="18"/>
      <c r="B85" s="11"/>
      <c r="C85" s="11"/>
      <c r="D85" s="1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6"/>
      <c r="AK85" s="2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x14ac:dyDescent="0.3">
      <c r="A86" s="18"/>
      <c r="B86" s="11"/>
      <c r="C86" s="11"/>
      <c r="D86" s="1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6"/>
      <c r="AK86" s="2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x14ac:dyDescent="0.3">
      <c r="A87" s="18"/>
      <c r="B87" s="11"/>
      <c r="C87" s="11"/>
      <c r="D87" s="1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6"/>
      <c r="AK87" s="2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x14ac:dyDescent="0.3">
      <c r="A88" s="18"/>
      <c r="B88" s="11"/>
      <c r="C88" s="11"/>
      <c r="D88" s="1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6"/>
      <c r="AK88" s="2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x14ac:dyDescent="0.3">
      <c r="A89" s="18"/>
      <c r="B89" s="11"/>
      <c r="C89" s="11"/>
      <c r="D89" s="1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6"/>
      <c r="AK89" s="2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x14ac:dyDescent="0.3">
      <c r="A90" s="18"/>
      <c r="B90" s="11"/>
      <c r="C90" s="11"/>
      <c r="D90" s="1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6"/>
      <c r="AK90" s="2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x14ac:dyDescent="0.3">
      <c r="A91" s="18"/>
      <c r="B91" s="11"/>
      <c r="C91" s="11"/>
      <c r="D91" s="1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6"/>
      <c r="AK91" s="2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x14ac:dyDescent="0.3">
      <c r="A92" s="18"/>
      <c r="B92" s="11"/>
      <c r="C92" s="11"/>
      <c r="D92" s="1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6"/>
      <c r="AK92" s="2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x14ac:dyDescent="0.3">
      <c r="A93" s="18"/>
      <c r="B93" s="11"/>
      <c r="C93" s="11"/>
      <c r="D93" s="1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6"/>
      <c r="AK93" s="2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x14ac:dyDescent="0.3">
      <c r="A94" s="18"/>
      <c r="B94" s="11"/>
      <c r="C94" s="11"/>
      <c r="D94" s="1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6"/>
      <c r="AK94" s="2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x14ac:dyDescent="0.3">
      <c r="A95" s="18"/>
      <c r="B95" s="11"/>
      <c r="C95" s="11"/>
      <c r="D95" s="1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6"/>
      <c r="AK95" s="2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x14ac:dyDescent="0.3">
      <c r="A96" s="18"/>
      <c r="B96" s="11"/>
      <c r="C96" s="11"/>
      <c r="D96" s="1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6"/>
      <c r="AK96" s="2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x14ac:dyDescent="0.3">
      <c r="A97" s="18"/>
      <c r="B97" s="11"/>
      <c r="C97" s="11"/>
      <c r="D97" s="1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6"/>
      <c r="AK97" s="2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x14ac:dyDescent="0.3">
      <c r="A98" s="18"/>
      <c r="B98" s="11"/>
      <c r="C98" s="11"/>
      <c r="D98" s="1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6"/>
      <c r="AK98" s="2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x14ac:dyDescent="0.3">
      <c r="A99" s="18"/>
      <c r="B99" s="11"/>
      <c r="C99" s="11"/>
      <c r="D99" s="1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6"/>
      <c r="AK99" s="2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x14ac:dyDescent="0.3">
      <c r="A100" s="18"/>
      <c r="B100" s="11"/>
      <c r="C100" s="11"/>
      <c r="D100" s="1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6"/>
      <c r="AK100" s="2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x14ac:dyDescent="0.3">
      <c r="A101" s="18"/>
      <c r="B101" s="11"/>
      <c r="C101" s="11"/>
      <c r="D101" s="1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6"/>
      <c r="AK101" s="2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x14ac:dyDescent="0.3">
      <c r="A102" s="18"/>
      <c r="B102" s="11"/>
      <c r="C102" s="11"/>
      <c r="D102" s="1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6"/>
      <c r="AK102" s="2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x14ac:dyDescent="0.3">
      <c r="A103" s="18"/>
      <c r="B103" s="11"/>
      <c r="C103" s="11"/>
      <c r="D103" s="1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6"/>
      <c r="AK103" s="2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x14ac:dyDescent="0.3">
      <c r="A104" s="18"/>
      <c r="B104" s="11"/>
      <c r="C104" s="11"/>
      <c r="D104" s="1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6"/>
      <c r="AK104" s="2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x14ac:dyDescent="0.3">
      <c r="A105" s="18"/>
      <c r="B105" s="11"/>
      <c r="C105" s="11"/>
      <c r="D105" s="1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6"/>
      <c r="AK105" s="2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x14ac:dyDescent="0.3">
      <c r="A106" s="18"/>
      <c r="B106" s="11"/>
      <c r="C106" s="11"/>
      <c r="D106" s="1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6"/>
      <c r="AK106" s="2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x14ac:dyDescent="0.3">
      <c r="A107" s="18"/>
      <c r="B107" s="11"/>
      <c r="C107" s="11"/>
      <c r="D107" s="1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6"/>
      <c r="AK107" s="2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x14ac:dyDescent="0.3">
      <c r="A108" s="18"/>
      <c r="B108" s="11"/>
      <c r="C108" s="11"/>
      <c r="D108" s="1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6"/>
      <c r="AK108" s="2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x14ac:dyDescent="0.3">
      <c r="A109" s="18"/>
      <c r="B109" s="11"/>
      <c r="C109" s="11"/>
      <c r="D109" s="1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6"/>
      <c r="AK109" s="2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x14ac:dyDescent="0.3">
      <c r="A110" s="18"/>
      <c r="B110" s="11"/>
      <c r="C110" s="11"/>
      <c r="D110" s="1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6"/>
      <c r="AK110" s="2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x14ac:dyDescent="0.3">
      <c r="A111" s="18"/>
      <c r="B111" s="11"/>
      <c r="C111" s="11"/>
      <c r="D111" s="1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6"/>
      <c r="AK111" s="2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x14ac:dyDescent="0.3">
      <c r="A112" s="18"/>
      <c r="B112" s="11"/>
      <c r="C112" s="11"/>
      <c r="D112" s="1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6"/>
      <c r="AK112" s="2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x14ac:dyDescent="0.3">
      <c r="A113" s="18"/>
      <c r="B113" s="11"/>
      <c r="C113" s="11"/>
      <c r="D113" s="1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6"/>
      <c r="AK113" s="2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x14ac:dyDescent="0.3">
      <c r="A114" s="18"/>
      <c r="B114" s="11"/>
      <c r="C114" s="11"/>
      <c r="D114" s="1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6"/>
      <c r="AK114" s="2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x14ac:dyDescent="0.3">
      <c r="A115" s="18"/>
      <c r="B115" s="11"/>
      <c r="C115" s="11"/>
      <c r="D115" s="1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6"/>
      <c r="AK115" s="2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x14ac:dyDescent="0.3">
      <c r="A116" s="18"/>
      <c r="B116" s="11"/>
      <c r="C116" s="11"/>
      <c r="D116" s="1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6"/>
      <c r="AK116" s="2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x14ac:dyDescent="0.3">
      <c r="A117" s="18"/>
      <c r="B117" s="11"/>
      <c r="C117" s="11"/>
      <c r="D117" s="1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6"/>
      <c r="AK117" s="2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x14ac:dyDescent="0.3">
      <c r="A118" s="18"/>
      <c r="B118" s="11"/>
      <c r="C118" s="11"/>
      <c r="D118" s="1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6"/>
      <c r="AK118" s="2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x14ac:dyDescent="0.3">
      <c r="A119" s="18"/>
      <c r="B119" s="11"/>
      <c r="C119" s="11"/>
      <c r="D119" s="1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6"/>
      <c r="AK119" s="2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x14ac:dyDescent="0.3">
      <c r="A120" s="18"/>
      <c r="B120" s="11"/>
      <c r="C120" s="11"/>
      <c r="D120" s="1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6"/>
      <c r="AK120" s="2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x14ac:dyDescent="0.3">
      <c r="A121" s="18"/>
      <c r="B121" s="11"/>
      <c r="C121" s="11"/>
      <c r="D121" s="1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6"/>
      <c r="AK121" s="2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x14ac:dyDescent="0.3">
      <c r="A122" s="18"/>
      <c r="B122" s="11"/>
      <c r="C122" s="11"/>
      <c r="D122" s="1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6"/>
      <c r="AK122" s="2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x14ac:dyDescent="0.3">
      <c r="A123" s="18"/>
      <c r="B123" s="11"/>
      <c r="C123" s="11"/>
      <c r="D123" s="1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6"/>
      <c r="AK123" s="2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x14ac:dyDescent="0.3">
      <c r="A124" s="18"/>
      <c r="B124" s="11"/>
      <c r="C124" s="11"/>
      <c r="D124" s="1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6"/>
      <c r="AK124" s="2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x14ac:dyDescent="0.3">
      <c r="A125" s="18"/>
      <c r="B125" s="11"/>
      <c r="C125" s="11"/>
      <c r="D125" s="1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6"/>
      <c r="AK125" s="2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x14ac:dyDescent="0.3">
      <c r="A126" s="18"/>
      <c r="B126" s="11"/>
      <c r="C126" s="11"/>
      <c r="D126" s="1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6"/>
      <c r="AK126" s="2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x14ac:dyDescent="0.3">
      <c r="A127" s="18"/>
      <c r="B127" s="11"/>
      <c r="C127" s="11"/>
      <c r="D127" s="1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6"/>
      <c r="AK127" s="2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x14ac:dyDescent="0.3">
      <c r="A128" s="18"/>
      <c r="B128" s="11"/>
      <c r="C128" s="11"/>
      <c r="D128" s="1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6"/>
      <c r="AK128" s="2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x14ac:dyDescent="0.3">
      <c r="A129" s="18"/>
      <c r="B129" s="11"/>
      <c r="C129" s="11"/>
      <c r="D129" s="1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6"/>
      <c r="AK129" s="2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x14ac:dyDescent="0.3">
      <c r="A130" s="18"/>
      <c r="B130" s="11"/>
      <c r="C130" s="11"/>
      <c r="D130" s="1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6"/>
      <c r="AK130" s="2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x14ac:dyDescent="0.3">
      <c r="A131" s="18"/>
      <c r="B131" s="11"/>
      <c r="C131" s="11"/>
      <c r="D131" s="1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6"/>
      <c r="AK131" s="2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x14ac:dyDescent="0.3">
      <c r="A132" s="18"/>
      <c r="B132" s="11"/>
      <c r="C132" s="11"/>
      <c r="D132" s="1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6"/>
      <c r="AK132" s="2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x14ac:dyDescent="0.3">
      <c r="A133" s="18"/>
      <c r="B133" s="11"/>
      <c r="C133" s="11"/>
      <c r="D133" s="1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6"/>
      <c r="AK133" s="2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x14ac:dyDescent="0.3">
      <c r="A134" s="18"/>
      <c r="B134" s="11"/>
      <c r="C134" s="11"/>
      <c r="D134" s="1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6"/>
      <c r="AK134" s="2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x14ac:dyDescent="0.3">
      <c r="A135" s="18"/>
      <c r="B135" s="11"/>
      <c r="C135" s="11"/>
      <c r="D135" s="1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6"/>
      <c r="AK135" s="2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x14ac:dyDescent="0.3">
      <c r="A136" s="18"/>
      <c r="B136" s="11"/>
      <c r="C136" s="11"/>
      <c r="D136" s="1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6"/>
      <c r="AK136" s="2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x14ac:dyDescent="0.3">
      <c r="A137" s="18"/>
      <c r="B137" s="11"/>
      <c r="C137" s="11"/>
      <c r="D137" s="1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6"/>
      <c r="AK137" s="2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x14ac:dyDescent="0.3">
      <c r="A138" s="18"/>
      <c r="B138" s="11"/>
      <c r="C138" s="11"/>
      <c r="D138" s="1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6"/>
      <c r="AK138" s="2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x14ac:dyDescent="0.3">
      <c r="A139" s="18"/>
      <c r="B139" s="11"/>
      <c r="C139" s="11"/>
      <c r="D139" s="1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6"/>
      <c r="AK139" s="2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x14ac:dyDescent="0.3">
      <c r="A140" s="18"/>
      <c r="B140" s="11"/>
      <c r="C140" s="11"/>
      <c r="D140" s="1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6"/>
      <c r="AK140" s="2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x14ac:dyDescent="0.3">
      <c r="A141" s="18"/>
      <c r="B141" s="11"/>
      <c r="C141" s="11"/>
      <c r="D141" s="1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6"/>
      <c r="AK141" s="2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x14ac:dyDescent="0.3">
      <c r="A142" s="18"/>
      <c r="B142" s="11"/>
      <c r="C142" s="11"/>
      <c r="D142" s="1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6"/>
      <c r="AK142" s="2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x14ac:dyDescent="0.3">
      <c r="A143" s="18"/>
      <c r="B143" s="11"/>
      <c r="C143" s="11"/>
      <c r="D143" s="1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6"/>
      <c r="AK143" s="2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x14ac:dyDescent="0.3">
      <c r="A144" s="18"/>
      <c r="B144" s="11"/>
      <c r="C144" s="11"/>
      <c r="D144" s="1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6"/>
      <c r="AK144" s="2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x14ac:dyDescent="0.3">
      <c r="A145" s="18"/>
      <c r="B145" s="11"/>
      <c r="C145" s="11"/>
      <c r="D145" s="1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6"/>
      <c r="AK145" s="2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x14ac:dyDescent="0.3">
      <c r="A146" s="18"/>
      <c r="B146" s="11"/>
      <c r="C146" s="11"/>
      <c r="D146" s="1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6"/>
      <c r="AK146" s="2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x14ac:dyDescent="0.3">
      <c r="A147" s="18"/>
      <c r="B147" s="11"/>
      <c r="C147" s="11"/>
      <c r="D147" s="1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6"/>
      <c r="AK147" s="2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x14ac:dyDescent="0.3">
      <c r="A148" s="18"/>
      <c r="B148" s="11"/>
      <c r="C148" s="11"/>
      <c r="D148" s="1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6"/>
      <c r="AK148" s="2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x14ac:dyDescent="0.3">
      <c r="A149" s="18"/>
      <c r="B149" s="11"/>
      <c r="C149" s="11"/>
      <c r="D149" s="1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6"/>
      <c r="AK149" s="2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x14ac:dyDescent="0.3">
      <c r="A150" s="18"/>
      <c r="B150" s="11"/>
      <c r="C150" s="11"/>
      <c r="D150" s="1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6"/>
      <c r="AK150" s="2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x14ac:dyDescent="0.3">
      <c r="A151" s="18"/>
      <c r="B151" s="11"/>
      <c r="C151" s="11"/>
      <c r="D151" s="1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6"/>
      <c r="AK151" s="2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x14ac:dyDescent="0.3">
      <c r="A152" s="18"/>
      <c r="B152" s="11"/>
      <c r="C152" s="11"/>
      <c r="D152" s="1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6"/>
      <c r="AK152" s="2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x14ac:dyDescent="0.3">
      <c r="A153" s="18"/>
      <c r="B153" s="11"/>
      <c r="C153" s="11"/>
      <c r="D153" s="1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6"/>
      <c r="AK153" s="2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x14ac:dyDescent="0.3">
      <c r="A154" s="18"/>
      <c r="B154" s="11"/>
      <c r="C154" s="11"/>
      <c r="D154" s="1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6"/>
      <c r="AK154" s="2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x14ac:dyDescent="0.3">
      <c r="A155" s="18"/>
      <c r="B155" s="11"/>
      <c r="C155" s="11"/>
      <c r="D155" s="1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6"/>
      <c r="AK155" s="2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x14ac:dyDescent="0.3">
      <c r="A156" s="18"/>
      <c r="B156" s="11"/>
      <c r="C156" s="11"/>
      <c r="D156" s="1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6"/>
      <c r="AK156" s="2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x14ac:dyDescent="0.3">
      <c r="A157" s="18"/>
      <c r="B157" s="11"/>
      <c r="C157" s="11"/>
      <c r="D157" s="1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6"/>
      <c r="AK157" s="2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x14ac:dyDescent="0.3">
      <c r="A158" s="18"/>
      <c r="B158" s="11"/>
      <c r="C158" s="11"/>
      <c r="D158" s="1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6"/>
      <c r="AK158" s="2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x14ac:dyDescent="0.3">
      <c r="A159" s="18"/>
      <c r="B159" s="11"/>
      <c r="C159" s="11"/>
      <c r="D159" s="1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6"/>
      <c r="AK159" s="2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x14ac:dyDescent="0.3">
      <c r="A160" s="18"/>
      <c r="B160" s="11"/>
      <c r="C160" s="11"/>
      <c r="D160" s="1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6"/>
      <c r="AK160" s="2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x14ac:dyDescent="0.3">
      <c r="A161" s="18"/>
      <c r="B161" s="11"/>
      <c r="C161" s="11"/>
      <c r="D161" s="1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6"/>
      <c r="AK161" s="2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x14ac:dyDescent="0.3">
      <c r="A162" s="18"/>
      <c r="B162" s="11"/>
      <c r="C162" s="11"/>
      <c r="D162" s="1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6"/>
      <c r="AK162" s="2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x14ac:dyDescent="0.3">
      <c r="A163" s="18"/>
      <c r="B163" s="11"/>
      <c r="C163" s="11"/>
      <c r="D163" s="1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6"/>
      <c r="AK163" s="2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3">
      <c r="A164" s="18"/>
      <c r="B164" s="11"/>
      <c r="C164" s="11"/>
      <c r="D164" s="1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6"/>
      <c r="AK164" s="2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3">
      <c r="A165" s="18"/>
      <c r="B165" s="11"/>
      <c r="C165" s="11"/>
      <c r="D165" s="1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6"/>
      <c r="AK165" s="2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3">
      <c r="A166" s="18"/>
      <c r="B166" s="11"/>
      <c r="C166" s="11"/>
      <c r="D166" s="1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6"/>
      <c r="AK166" s="2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3">
      <c r="A167" s="18"/>
      <c r="B167" s="11"/>
      <c r="C167" s="11"/>
      <c r="D167" s="1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6"/>
      <c r="AK167" s="2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3">
      <c r="A168" s="18"/>
      <c r="B168" s="11"/>
      <c r="C168" s="11"/>
      <c r="D168" s="1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6"/>
      <c r="AK168" s="2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3">
      <c r="A169" s="18"/>
      <c r="B169" s="11"/>
      <c r="C169" s="11"/>
      <c r="D169" s="1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6"/>
      <c r="AK169" s="2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3">
      <c r="A170" s="18"/>
      <c r="B170" s="11"/>
      <c r="C170" s="11"/>
      <c r="D170" s="1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6"/>
      <c r="AK170" s="2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3">
      <c r="A171" s="18"/>
      <c r="B171" s="11"/>
      <c r="C171" s="11"/>
      <c r="D171" s="1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6"/>
      <c r="AK171" s="2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3">
      <c r="A172" s="18"/>
      <c r="B172" s="11"/>
      <c r="C172" s="11"/>
      <c r="D172" s="1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6"/>
      <c r="AK172" s="2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3">
      <c r="A173" s="18"/>
      <c r="B173" s="11"/>
      <c r="C173" s="11"/>
      <c r="D173" s="1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6"/>
      <c r="AK173" s="2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3">
      <c r="A174" s="18"/>
      <c r="B174" s="11"/>
      <c r="C174" s="11"/>
      <c r="D174" s="1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6"/>
      <c r="AK174" s="2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3">
      <c r="A175" s="18"/>
      <c r="B175" s="11"/>
      <c r="C175" s="11"/>
      <c r="D175" s="1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6"/>
      <c r="AK175" s="2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3">
      <c r="A176" s="18"/>
      <c r="B176" s="11"/>
      <c r="C176" s="11"/>
      <c r="D176" s="1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6"/>
      <c r="AK176" s="2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x14ac:dyDescent="0.3">
      <c r="A177" s="18"/>
      <c r="B177" s="11"/>
      <c r="C177" s="11"/>
      <c r="D177" s="1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6"/>
      <c r="AK177" s="2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x14ac:dyDescent="0.3">
      <c r="A178" s="18"/>
      <c r="B178" s="11"/>
      <c r="C178" s="11"/>
      <c r="D178" s="1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6"/>
      <c r="AK178" s="2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x14ac:dyDescent="0.3">
      <c r="A179" s="18"/>
      <c r="B179" s="11"/>
      <c r="C179" s="11"/>
      <c r="D179" s="1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6"/>
      <c r="AK179" s="2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x14ac:dyDescent="0.3">
      <c r="A180" s="18"/>
      <c r="B180" s="11"/>
      <c r="C180" s="11"/>
      <c r="D180" s="1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6"/>
      <c r="AK180" s="2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x14ac:dyDescent="0.3">
      <c r="A181" s="18"/>
      <c r="B181" s="11"/>
      <c r="C181" s="11"/>
      <c r="D181" s="1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6"/>
      <c r="AK181" s="2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x14ac:dyDescent="0.3">
      <c r="A182" s="18"/>
      <c r="B182" s="11"/>
      <c r="C182" s="11"/>
      <c r="D182" s="1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6"/>
      <c r="AK182" s="2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x14ac:dyDescent="0.3">
      <c r="A183" s="18"/>
      <c r="B183" s="11"/>
      <c r="C183" s="11"/>
      <c r="D183" s="1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6"/>
      <c r="AK183" s="2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x14ac:dyDescent="0.3">
      <c r="A184" s="18"/>
      <c r="B184" s="11"/>
      <c r="C184" s="11"/>
      <c r="D184" s="1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6"/>
      <c r="AK184" s="2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x14ac:dyDescent="0.3">
      <c r="A185" s="18"/>
      <c r="B185" s="11"/>
      <c r="C185" s="11"/>
      <c r="D185" s="1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6"/>
      <c r="AK185" s="2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x14ac:dyDescent="0.3">
      <c r="A186" s="18"/>
      <c r="B186" s="11"/>
      <c r="C186" s="11"/>
      <c r="D186" s="1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6"/>
      <c r="AK186" s="2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x14ac:dyDescent="0.3">
      <c r="A187" s="18"/>
      <c r="B187" s="11"/>
      <c r="C187" s="11"/>
      <c r="D187" s="1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6"/>
      <c r="AK187" s="2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x14ac:dyDescent="0.3">
      <c r="A188" s="18"/>
      <c r="B188" s="11"/>
      <c r="C188" s="11"/>
      <c r="D188" s="1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6"/>
      <c r="AK188" s="2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x14ac:dyDescent="0.3">
      <c r="A189" s="18"/>
      <c r="B189" s="11"/>
      <c r="C189" s="11"/>
      <c r="D189" s="1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6"/>
      <c r="AK189" s="2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x14ac:dyDescent="0.3">
      <c r="A190" s="18"/>
      <c r="B190" s="11"/>
      <c r="C190" s="11"/>
      <c r="D190" s="1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6"/>
      <c r="AK190" s="2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x14ac:dyDescent="0.3">
      <c r="A191" s="18"/>
      <c r="B191" s="11"/>
      <c r="C191" s="11"/>
      <c r="D191" s="1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6"/>
      <c r="AK191" s="2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x14ac:dyDescent="0.3">
      <c r="A192" s="18"/>
      <c r="B192" s="11"/>
      <c r="C192" s="11"/>
      <c r="D192" s="1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6"/>
      <c r="AK192" s="2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x14ac:dyDescent="0.3">
      <c r="A193" s="18"/>
      <c r="B193" s="11"/>
      <c r="C193" s="11"/>
      <c r="D193" s="1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6"/>
      <c r="AK193" s="2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x14ac:dyDescent="0.3">
      <c r="A194" s="18"/>
      <c r="B194" s="11"/>
      <c r="C194" s="11"/>
      <c r="D194" s="1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6"/>
      <c r="AK194" s="2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x14ac:dyDescent="0.3">
      <c r="A195" s="18"/>
      <c r="B195" s="11"/>
      <c r="C195" s="11"/>
      <c r="D195" s="1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6"/>
      <c r="AK195" s="2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x14ac:dyDescent="0.3">
      <c r="A196" s="18"/>
      <c r="B196" s="11"/>
      <c r="C196" s="11"/>
      <c r="D196" s="1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6"/>
      <c r="AK196" s="2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x14ac:dyDescent="0.3">
      <c r="A197" s="18"/>
      <c r="B197" s="11"/>
      <c r="C197" s="11"/>
      <c r="D197" s="1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6"/>
      <c r="AK197" s="2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x14ac:dyDescent="0.3">
      <c r="A198" s="18"/>
      <c r="B198" s="11"/>
      <c r="C198" s="11"/>
      <c r="D198" s="1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6"/>
      <c r="AK198" s="2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x14ac:dyDescent="0.3">
      <c r="A199" s="18"/>
      <c r="B199" s="11"/>
      <c r="C199" s="11"/>
      <c r="D199" s="1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6"/>
      <c r="AK199" s="2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x14ac:dyDescent="0.3">
      <c r="A200" s="18"/>
      <c r="B200" s="11"/>
      <c r="C200" s="11"/>
      <c r="D200" s="1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6"/>
      <c r="AK200" s="2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x14ac:dyDescent="0.3">
      <c r="A201" s="18"/>
      <c r="B201" s="11"/>
      <c r="C201" s="11"/>
      <c r="D201" s="1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6"/>
      <c r="AK201" s="2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x14ac:dyDescent="0.3">
      <c r="A202" s="18"/>
      <c r="B202" s="11"/>
      <c r="C202" s="11"/>
      <c r="D202" s="1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6"/>
      <c r="AK202" s="2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x14ac:dyDescent="0.3">
      <c r="A203" s="18"/>
      <c r="B203" s="11"/>
      <c r="C203" s="11"/>
      <c r="D203" s="1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6"/>
      <c r="AK203" s="2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x14ac:dyDescent="0.3">
      <c r="A204" s="18"/>
      <c r="B204" s="11"/>
      <c r="C204" s="11"/>
      <c r="D204" s="1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6"/>
      <c r="AK204" s="2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x14ac:dyDescent="0.3">
      <c r="A205" s="18"/>
      <c r="B205" s="11"/>
      <c r="C205" s="11"/>
      <c r="D205" s="1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6"/>
      <c r="AK205" s="2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x14ac:dyDescent="0.3">
      <c r="A206" s="18"/>
      <c r="B206" s="11"/>
      <c r="C206" s="11"/>
      <c r="D206" s="1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6"/>
      <c r="AK206" s="2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x14ac:dyDescent="0.3">
      <c r="A207" s="18"/>
      <c r="B207" s="11"/>
      <c r="C207" s="11"/>
      <c r="D207" s="1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6"/>
      <c r="AK207" s="2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x14ac:dyDescent="0.3">
      <c r="A208" s="18"/>
      <c r="B208" s="11"/>
      <c r="C208" s="11"/>
      <c r="D208" s="1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6"/>
      <c r="AK208" s="2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x14ac:dyDescent="0.3">
      <c r="A209" s="18"/>
      <c r="B209" s="11"/>
      <c r="C209" s="11"/>
      <c r="D209" s="1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6"/>
      <c r="AK209" s="2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x14ac:dyDescent="0.3">
      <c r="A210" s="18"/>
      <c r="B210" s="11"/>
      <c r="C210" s="11"/>
      <c r="D210" s="1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6"/>
      <c r="AK210" s="2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x14ac:dyDescent="0.3">
      <c r="A211" s="18"/>
      <c r="B211" s="11"/>
      <c r="C211" s="11"/>
      <c r="D211" s="1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6"/>
      <c r="AK211" s="2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x14ac:dyDescent="0.3">
      <c r="A212" s="18"/>
      <c r="B212" s="11"/>
      <c r="C212" s="11"/>
      <c r="D212" s="1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6"/>
      <c r="AK212" s="2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x14ac:dyDescent="0.3">
      <c r="A213" s="18"/>
      <c r="B213" s="11"/>
      <c r="C213" s="11"/>
      <c r="D213" s="1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6"/>
      <c r="AK213" s="2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x14ac:dyDescent="0.3">
      <c r="A214" s="18"/>
      <c r="B214" s="11"/>
      <c r="C214" s="11"/>
      <c r="D214" s="1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6"/>
      <c r="AK214" s="2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x14ac:dyDescent="0.3">
      <c r="A215" s="18"/>
      <c r="B215" s="11"/>
      <c r="C215" s="11"/>
      <c r="D215" s="1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6"/>
      <c r="AK215" s="2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x14ac:dyDescent="0.3">
      <c r="A216" s="18"/>
      <c r="B216" s="11"/>
      <c r="C216" s="11"/>
      <c r="D216" s="1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6"/>
      <c r="AK216" s="2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x14ac:dyDescent="0.3">
      <c r="A217" s="18"/>
      <c r="B217" s="11"/>
      <c r="C217" s="11"/>
      <c r="D217" s="1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6"/>
      <c r="AK217" s="2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x14ac:dyDescent="0.3">
      <c r="A218" s="18"/>
      <c r="B218" s="11"/>
      <c r="C218" s="11"/>
      <c r="D218" s="1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6"/>
      <c r="AK218" s="2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x14ac:dyDescent="0.3">
      <c r="A219" s="18"/>
      <c r="B219" s="11"/>
      <c r="C219" s="11"/>
      <c r="D219" s="1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6"/>
      <c r="AK219" s="2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x14ac:dyDescent="0.3">
      <c r="A220" s="18"/>
      <c r="B220" s="11"/>
      <c r="C220" s="11"/>
      <c r="D220" s="1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6"/>
      <c r="AK220" s="2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x14ac:dyDescent="0.3">
      <c r="A221" s="18"/>
      <c r="B221" s="11"/>
      <c r="C221" s="11"/>
      <c r="D221" s="1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6"/>
      <c r="AK221" s="2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x14ac:dyDescent="0.3">
      <c r="A222" s="18"/>
      <c r="B222" s="11"/>
      <c r="C222" s="11"/>
      <c r="D222" s="1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6"/>
      <c r="AK222" s="2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x14ac:dyDescent="0.3">
      <c r="A223" s="18"/>
      <c r="B223" s="11"/>
      <c r="C223" s="11"/>
      <c r="D223" s="1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6"/>
      <c r="AK223" s="2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x14ac:dyDescent="0.3">
      <c r="A224" s="18"/>
      <c r="B224" s="11"/>
      <c r="C224" s="11"/>
      <c r="D224" s="1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6"/>
      <c r="AK224" s="2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x14ac:dyDescent="0.3">
      <c r="A225" s="18"/>
      <c r="B225" s="11"/>
      <c r="C225" s="11"/>
      <c r="D225" s="1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6"/>
      <c r="AK225" s="2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x14ac:dyDescent="0.3">
      <c r="A226" s="18"/>
      <c r="B226" s="11"/>
      <c r="C226" s="11"/>
      <c r="D226" s="1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6"/>
      <c r="AK226" s="2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x14ac:dyDescent="0.3">
      <c r="A227" s="18"/>
      <c r="B227" s="11"/>
      <c r="C227" s="11"/>
      <c r="D227" s="1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6"/>
      <c r="AK227" s="2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x14ac:dyDescent="0.3">
      <c r="A228" s="18"/>
      <c r="B228" s="11"/>
      <c r="C228" s="11"/>
      <c r="D228" s="1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6"/>
      <c r="AK228" s="2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x14ac:dyDescent="0.3">
      <c r="A229" s="18"/>
      <c r="B229" s="11"/>
      <c r="C229" s="11"/>
      <c r="D229" s="1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6"/>
      <c r="AK229" s="2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x14ac:dyDescent="0.3">
      <c r="A230" s="18"/>
      <c r="B230" s="11"/>
      <c r="C230" s="11"/>
      <c r="D230" s="1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6"/>
      <c r="AK230" s="2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x14ac:dyDescent="0.3">
      <c r="A231" s="18"/>
      <c r="B231" s="11"/>
      <c r="C231" s="11"/>
      <c r="D231" s="1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6"/>
      <c r="AK231" s="2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x14ac:dyDescent="0.3">
      <c r="A232" s="18"/>
      <c r="B232" s="11"/>
      <c r="C232" s="11"/>
      <c r="D232" s="1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6"/>
      <c r="AK232" s="2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x14ac:dyDescent="0.3">
      <c r="A233" s="18"/>
      <c r="B233" s="11"/>
      <c r="C233" s="11"/>
      <c r="D233" s="1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6"/>
      <c r="AK233" s="2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x14ac:dyDescent="0.3">
      <c r="A234" s="18"/>
      <c r="B234" s="11"/>
      <c r="C234" s="11"/>
      <c r="D234" s="1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6"/>
      <c r="AK234" s="2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x14ac:dyDescent="0.3">
      <c r="A235" s="18"/>
      <c r="B235" s="11"/>
      <c r="C235" s="11"/>
      <c r="D235" s="1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6"/>
      <c r="AK235" s="2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x14ac:dyDescent="0.3">
      <c r="A236" s="18"/>
      <c r="B236" s="11"/>
      <c r="C236" s="11"/>
      <c r="D236" s="1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6"/>
      <c r="AK236" s="2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x14ac:dyDescent="0.3">
      <c r="A237" s="18"/>
      <c r="B237" s="11"/>
      <c r="C237" s="11"/>
      <c r="D237" s="1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6"/>
      <c r="AK237" s="2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x14ac:dyDescent="0.3">
      <c r="A238" s="18"/>
      <c r="B238" s="11"/>
      <c r="C238" s="11"/>
      <c r="D238" s="1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6"/>
      <c r="AK238" s="2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x14ac:dyDescent="0.3">
      <c r="A239" s="18"/>
      <c r="B239" s="11"/>
      <c r="C239" s="11"/>
      <c r="D239" s="1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6"/>
      <c r="AK239" s="2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x14ac:dyDescent="0.3">
      <c r="A240" s="18"/>
      <c r="B240" s="11"/>
      <c r="C240" s="11"/>
      <c r="D240" s="1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6"/>
      <c r="AK240" s="2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x14ac:dyDescent="0.3">
      <c r="A241" s="18"/>
      <c r="B241" s="11"/>
      <c r="C241" s="11"/>
      <c r="D241" s="1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6"/>
      <c r="AK241" s="2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x14ac:dyDescent="0.3">
      <c r="A242" s="18"/>
      <c r="B242" s="11"/>
      <c r="C242" s="11"/>
      <c r="D242" s="1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6"/>
      <c r="AK242" s="2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x14ac:dyDescent="0.3">
      <c r="A243" s="18"/>
      <c r="B243" s="11"/>
      <c r="C243" s="11"/>
      <c r="D243" s="1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6"/>
      <c r="AK243" s="2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x14ac:dyDescent="0.3">
      <c r="A244" s="18"/>
      <c r="B244" s="11"/>
      <c r="C244" s="11"/>
      <c r="D244" s="1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6"/>
      <c r="AK244" s="2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x14ac:dyDescent="0.3">
      <c r="A245" s="18"/>
      <c r="B245" s="11"/>
      <c r="C245" s="11"/>
      <c r="D245" s="1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6"/>
      <c r="AK245" s="2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x14ac:dyDescent="0.3">
      <c r="A246" s="18"/>
      <c r="B246" s="11"/>
      <c r="C246" s="11"/>
      <c r="D246" s="1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6"/>
      <c r="AK246" s="2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x14ac:dyDescent="0.3">
      <c r="A247" s="18"/>
      <c r="B247" s="11"/>
      <c r="C247" s="11"/>
      <c r="D247" s="1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6"/>
      <c r="AK247" s="2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x14ac:dyDescent="0.3">
      <c r="A248" s="18"/>
      <c r="B248" s="11"/>
      <c r="C248" s="11"/>
      <c r="D248" s="1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6"/>
      <c r="AK248" s="2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x14ac:dyDescent="0.3">
      <c r="A249" s="18"/>
      <c r="B249" s="11"/>
      <c r="C249" s="11"/>
      <c r="D249" s="1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6"/>
      <c r="AK249" s="2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x14ac:dyDescent="0.3">
      <c r="A250" s="18"/>
      <c r="B250" s="11"/>
      <c r="C250" s="11"/>
      <c r="D250" s="1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6"/>
      <c r="AK250" s="2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x14ac:dyDescent="0.3">
      <c r="A251" s="18"/>
      <c r="B251" s="11"/>
      <c r="C251" s="11"/>
      <c r="D251" s="1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6"/>
      <c r="AK251" s="2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x14ac:dyDescent="0.3">
      <c r="A252" s="18"/>
      <c r="B252" s="11"/>
      <c r="C252" s="11"/>
      <c r="D252" s="1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6"/>
      <c r="AK252" s="2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x14ac:dyDescent="0.3">
      <c r="A253" s="18"/>
      <c r="B253" s="11"/>
      <c r="C253" s="11"/>
      <c r="D253" s="1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6"/>
      <c r="AK253" s="2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x14ac:dyDescent="0.3">
      <c r="A254" s="18"/>
      <c r="B254" s="11"/>
      <c r="C254" s="11"/>
      <c r="D254" s="1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6"/>
      <c r="AK254" s="2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x14ac:dyDescent="0.3">
      <c r="A255" s="18"/>
      <c r="B255" s="11"/>
      <c r="C255" s="11"/>
      <c r="D255" s="1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6"/>
      <c r="AK255" s="2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x14ac:dyDescent="0.3">
      <c r="A256" s="18"/>
      <c r="B256" s="11"/>
      <c r="C256" s="11"/>
      <c r="D256" s="1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6"/>
      <c r="AK256" s="2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x14ac:dyDescent="0.3">
      <c r="A257" s="18"/>
      <c r="B257" s="11"/>
      <c r="C257" s="11"/>
      <c r="D257" s="1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6"/>
      <c r="AK257" s="2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x14ac:dyDescent="0.3">
      <c r="A258" s="18"/>
      <c r="B258" s="11"/>
      <c r="C258" s="11"/>
      <c r="D258" s="1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6"/>
      <c r="AK258" s="2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x14ac:dyDescent="0.3">
      <c r="A259" s="18"/>
      <c r="B259" s="11"/>
      <c r="C259" s="11"/>
      <c r="D259" s="1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6"/>
      <c r="AK259" s="2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x14ac:dyDescent="0.3">
      <c r="A260" s="18"/>
      <c r="B260" s="11"/>
      <c r="C260" s="11"/>
      <c r="D260" s="1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6"/>
      <c r="AK260" s="2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x14ac:dyDescent="0.3">
      <c r="A261" s="18"/>
      <c r="B261" s="11"/>
      <c r="C261" s="11"/>
      <c r="D261" s="11"/>
      <c r="E261" s="1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8"/>
      <c r="AK261" s="2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x14ac:dyDescent="0.3">
      <c r="A262" s="18"/>
      <c r="B262" s="11"/>
      <c r="C262" s="11"/>
      <c r="D262" s="11"/>
      <c r="E262" s="1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x14ac:dyDescent="0.3">
      <c r="A263" s="18"/>
      <c r="B263" s="11"/>
      <c r="C263" s="11"/>
      <c r="D263" s="1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x14ac:dyDescent="0.3">
      <c r="A264" s="18"/>
      <c r="B264" s="11"/>
      <c r="C264" s="11"/>
      <c r="D264" s="1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x14ac:dyDescent="0.3">
      <c r="A265" s="18"/>
      <c r="B265" s="11"/>
      <c r="C265" s="11"/>
      <c r="D265" s="1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x14ac:dyDescent="0.3">
      <c r="A266" s="18"/>
      <c r="B266" s="11"/>
      <c r="C266" s="11"/>
      <c r="D266" s="1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x14ac:dyDescent="0.3">
      <c r="A267" s="18"/>
      <c r="B267" s="11"/>
      <c r="C267" s="11"/>
      <c r="D267" s="1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x14ac:dyDescent="0.3">
      <c r="A268" s="18"/>
      <c r="B268" s="11"/>
      <c r="C268" s="11"/>
      <c r="D268" s="1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x14ac:dyDescent="0.3">
      <c r="A269" s="18"/>
      <c r="B269" s="11"/>
      <c r="C269" s="11"/>
      <c r="D269" s="1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x14ac:dyDescent="0.3">
      <c r="A270" s="18"/>
      <c r="B270" s="11"/>
      <c r="C270" s="11"/>
      <c r="D270" s="1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x14ac:dyDescent="0.3">
      <c r="A271" s="18"/>
      <c r="B271" s="11"/>
      <c r="C271" s="11"/>
      <c r="D271" s="1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x14ac:dyDescent="0.3">
      <c r="A272" s="18"/>
      <c r="B272" s="11"/>
      <c r="C272" s="11"/>
      <c r="D272" s="1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x14ac:dyDescent="0.3">
      <c r="A273" s="18"/>
      <c r="B273" s="11"/>
      <c r="C273" s="11"/>
      <c r="D273" s="1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x14ac:dyDescent="0.3">
      <c r="A274" s="18"/>
      <c r="B274" s="11"/>
      <c r="C274" s="11"/>
      <c r="D274" s="1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x14ac:dyDescent="0.3">
      <c r="A275" s="18"/>
      <c r="B275" s="11"/>
      <c r="C275" s="11"/>
      <c r="D275" s="1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x14ac:dyDescent="0.3">
      <c r="A276" s="18"/>
      <c r="B276" s="11"/>
      <c r="C276" s="11"/>
      <c r="D276" s="1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x14ac:dyDescent="0.3">
      <c r="A277" s="18"/>
      <c r="B277" s="11"/>
      <c r="C277" s="11"/>
      <c r="D277" s="1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x14ac:dyDescent="0.3">
      <c r="A278" s="18"/>
      <c r="B278" s="11"/>
      <c r="C278" s="11"/>
      <c r="D278" s="1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x14ac:dyDescent="0.3">
      <c r="A279" s="18"/>
      <c r="B279" s="11"/>
      <c r="C279" s="11"/>
      <c r="D279" s="1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x14ac:dyDescent="0.3">
      <c r="A280" s="18"/>
      <c r="B280" s="11"/>
      <c r="C280" s="11"/>
      <c r="D280" s="1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x14ac:dyDescent="0.3">
      <c r="A281" s="18"/>
      <c r="B281" s="11"/>
      <c r="C281" s="11"/>
      <c r="D281" s="1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x14ac:dyDescent="0.3">
      <c r="A282" s="18"/>
      <c r="B282" s="11"/>
      <c r="C282" s="11"/>
      <c r="D282" s="1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x14ac:dyDescent="0.3">
      <c r="A283" s="18"/>
      <c r="B283" s="11"/>
      <c r="C283" s="11"/>
      <c r="D283" s="1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x14ac:dyDescent="0.3">
      <c r="A284" s="18"/>
      <c r="B284" s="11"/>
      <c r="C284" s="11"/>
      <c r="D284" s="1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x14ac:dyDescent="0.3">
      <c r="A285" s="18"/>
      <c r="B285" s="11"/>
      <c r="C285" s="11"/>
      <c r="D285" s="1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x14ac:dyDescent="0.3">
      <c r="A286" s="18"/>
      <c r="B286" s="11"/>
      <c r="C286" s="11"/>
      <c r="D286" s="1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x14ac:dyDescent="0.3">
      <c r="A287" s="18"/>
      <c r="B287" s="11"/>
      <c r="C287" s="11"/>
      <c r="D287" s="1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x14ac:dyDescent="0.3">
      <c r="A288" s="18"/>
      <c r="B288" s="11"/>
      <c r="C288" s="11"/>
      <c r="D288" s="1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x14ac:dyDescent="0.3">
      <c r="A289" s="18"/>
      <c r="B289" s="11"/>
      <c r="C289" s="11"/>
      <c r="D289" s="1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x14ac:dyDescent="0.3">
      <c r="A290" s="18"/>
      <c r="B290" s="11"/>
      <c r="C290" s="11"/>
      <c r="D290" s="1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x14ac:dyDescent="0.3">
      <c r="A291" s="18"/>
      <c r="B291" s="11"/>
      <c r="C291" s="11"/>
      <c r="D291" s="1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x14ac:dyDescent="0.3">
      <c r="A292" s="18"/>
      <c r="B292" s="11"/>
      <c r="C292" s="11"/>
      <c r="D292" s="1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x14ac:dyDescent="0.3">
      <c r="A293" s="18"/>
      <c r="B293" s="11"/>
      <c r="C293" s="11"/>
      <c r="D293" s="1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x14ac:dyDescent="0.3">
      <c r="A294" s="18"/>
      <c r="B294" s="11"/>
      <c r="C294" s="11"/>
      <c r="D294" s="1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x14ac:dyDescent="0.3">
      <c r="A295" s="18"/>
      <c r="B295" s="11"/>
      <c r="C295" s="11"/>
      <c r="D295" s="1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x14ac:dyDescent="0.3">
      <c r="A296" s="18"/>
      <c r="B296" s="11"/>
      <c r="C296" s="11"/>
      <c r="D296" s="1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x14ac:dyDescent="0.3">
      <c r="A297" s="18"/>
      <c r="B297" s="11"/>
      <c r="C297" s="11"/>
      <c r="D297" s="1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x14ac:dyDescent="0.3">
      <c r="A298" s="18"/>
      <c r="B298" s="11"/>
      <c r="C298" s="11"/>
      <c r="D298" s="1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x14ac:dyDescent="0.3">
      <c r="A299" s="18"/>
      <c r="B299" s="11"/>
      <c r="C299" s="11"/>
      <c r="D299" s="1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x14ac:dyDescent="0.3">
      <c r="A300" s="18"/>
      <c r="B300" s="11"/>
      <c r="C300" s="11"/>
      <c r="D300" s="1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x14ac:dyDescent="0.3">
      <c r="A301" s="18"/>
      <c r="B301" s="11"/>
      <c r="C301" s="11"/>
      <c r="D301" s="1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x14ac:dyDescent="0.3">
      <c r="A302" s="18"/>
      <c r="B302" s="11"/>
      <c r="C302" s="11"/>
      <c r="D302" s="1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x14ac:dyDescent="0.3">
      <c r="A303" s="18"/>
      <c r="B303" s="11"/>
      <c r="C303" s="11"/>
      <c r="D303" s="1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x14ac:dyDescent="0.3">
      <c r="A304" s="18"/>
      <c r="B304" s="11"/>
      <c r="C304" s="11"/>
      <c r="D304" s="1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x14ac:dyDescent="0.3">
      <c r="A305" s="18"/>
      <c r="B305" s="11"/>
      <c r="C305" s="11"/>
      <c r="D305" s="1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x14ac:dyDescent="0.3">
      <c r="A306" s="18"/>
      <c r="B306" s="11"/>
      <c r="C306" s="11"/>
      <c r="D306" s="1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x14ac:dyDescent="0.3">
      <c r="A307" s="18"/>
      <c r="B307" s="11"/>
      <c r="C307" s="11"/>
      <c r="D307" s="1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x14ac:dyDescent="0.3">
      <c r="A308" s="18"/>
      <c r="B308" s="11"/>
      <c r="C308" s="11"/>
      <c r="D308" s="1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x14ac:dyDescent="0.3">
      <c r="A309" s="18"/>
      <c r="B309" s="11"/>
      <c r="C309" s="11"/>
      <c r="D309" s="1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x14ac:dyDescent="0.3">
      <c r="A310" s="18"/>
      <c r="B310" s="11"/>
      <c r="C310" s="11"/>
      <c r="D310" s="1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x14ac:dyDescent="0.3">
      <c r="A311" s="18"/>
      <c r="B311" s="11"/>
      <c r="C311" s="11"/>
      <c r="D311" s="1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x14ac:dyDescent="0.3">
      <c r="A312" s="18"/>
      <c r="B312" s="11"/>
      <c r="C312" s="11"/>
      <c r="D312" s="1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x14ac:dyDescent="0.3">
      <c r="A313" s="18"/>
      <c r="B313" s="11"/>
      <c r="C313" s="11"/>
      <c r="D313" s="1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x14ac:dyDescent="0.3">
      <c r="A314" s="18"/>
      <c r="B314" s="11"/>
      <c r="C314" s="11"/>
      <c r="D314" s="1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x14ac:dyDescent="0.3">
      <c r="A315" s="18"/>
      <c r="B315" s="11"/>
      <c r="C315" s="11"/>
      <c r="D315" s="1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x14ac:dyDescent="0.3">
      <c r="A316" s="18"/>
      <c r="B316" s="11"/>
      <c r="C316" s="11"/>
      <c r="D316" s="1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x14ac:dyDescent="0.3">
      <c r="A317" s="18"/>
      <c r="B317" s="11"/>
      <c r="C317" s="11"/>
      <c r="D317" s="1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x14ac:dyDescent="0.3">
      <c r="A318" s="18"/>
      <c r="B318" s="11"/>
      <c r="C318" s="11"/>
      <c r="D318" s="1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x14ac:dyDescent="0.3">
      <c r="A319" s="18"/>
      <c r="B319" s="11"/>
      <c r="C319" s="11"/>
      <c r="D319" s="1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x14ac:dyDescent="0.3">
      <c r="A320" s="18"/>
      <c r="B320" s="11"/>
      <c r="C320" s="11"/>
      <c r="D320" s="1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x14ac:dyDescent="0.3">
      <c r="A321" s="18"/>
      <c r="B321" s="11"/>
      <c r="C321" s="11"/>
      <c r="D321" s="1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x14ac:dyDescent="0.3">
      <c r="A322" s="18"/>
      <c r="B322" s="11"/>
      <c r="C322" s="11"/>
      <c r="D322" s="1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x14ac:dyDescent="0.3">
      <c r="A323" s="18"/>
      <c r="B323" s="11"/>
      <c r="C323" s="11"/>
      <c r="D323" s="1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x14ac:dyDescent="0.3">
      <c r="A324" s="18"/>
      <c r="B324" s="11"/>
      <c r="C324" s="11"/>
      <c r="D324" s="1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x14ac:dyDescent="0.3">
      <c r="A325" s="18"/>
      <c r="B325" s="11"/>
      <c r="C325" s="11"/>
      <c r="D325" s="1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x14ac:dyDescent="0.3">
      <c r="A326" s="18"/>
      <c r="B326" s="11"/>
      <c r="C326" s="11"/>
      <c r="D326" s="1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x14ac:dyDescent="0.3">
      <c r="A327" s="18"/>
      <c r="B327" s="11"/>
      <c r="C327" s="11"/>
      <c r="D327" s="1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x14ac:dyDescent="0.3">
      <c r="A328" s="18"/>
      <c r="B328" s="11"/>
      <c r="C328" s="11"/>
      <c r="D328" s="1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x14ac:dyDescent="0.3">
      <c r="A329" s="18"/>
      <c r="B329" s="11"/>
      <c r="C329" s="11"/>
      <c r="D329" s="1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x14ac:dyDescent="0.3">
      <c r="A330" s="18"/>
      <c r="B330" s="11"/>
      <c r="C330" s="11"/>
      <c r="D330" s="1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x14ac:dyDescent="0.3">
      <c r="A331" s="18"/>
      <c r="B331" s="11"/>
      <c r="C331" s="11"/>
      <c r="D331" s="1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x14ac:dyDescent="0.3">
      <c r="A332" s="18"/>
      <c r="B332" s="11"/>
      <c r="C332" s="11"/>
      <c r="D332" s="1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x14ac:dyDescent="0.3">
      <c r="A333" s="18"/>
      <c r="B333" s="11"/>
      <c r="C333" s="11"/>
      <c r="D333" s="1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x14ac:dyDescent="0.3">
      <c r="A334" s="18"/>
      <c r="B334" s="11"/>
      <c r="C334" s="11"/>
      <c r="D334" s="1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x14ac:dyDescent="0.3">
      <c r="A335" s="18"/>
      <c r="B335" s="11"/>
      <c r="C335" s="11"/>
      <c r="D335" s="1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x14ac:dyDescent="0.3">
      <c r="A336" s="18"/>
      <c r="B336" s="11"/>
      <c r="C336" s="11"/>
      <c r="D336" s="1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x14ac:dyDescent="0.3">
      <c r="A337" s="18"/>
      <c r="B337" s="11"/>
      <c r="C337" s="11"/>
      <c r="D337" s="1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x14ac:dyDescent="0.3">
      <c r="A338" s="18"/>
      <c r="B338" s="11"/>
      <c r="C338" s="11"/>
      <c r="D338" s="1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x14ac:dyDescent="0.3">
      <c r="A339" s="18"/>
      <c r="B339" s="11"/>
      <c r="C339" s="11"/>
      <c r="D339" s="1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x14ac:dyDescent="0.3">
      <c r="A340" s="18"/>
      <c r="B340" s="11"/>
      <c r="C340" s="11"/>
      <c r="D340" s="1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x14ac:dyDescent="0.3">
      <c r="A341" s="18"/>
      <c r="B341" s="11"/>
      <c r="C341" s="11"/>
      <c r="D341" s="1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x14ac:dyDescent="0.3">
      <c r="A342" s="18"/>
      <c r="B342" s="11"/>
      <c r="C342" s="11"/>
      <c r="D342" s="1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x14ac:dyDescent="0.3">
      <c r="A343" s="18"/>
      <c r="B343" s="11"/>
      <c r="C343" s="11"/>
      <c r="D343" s="1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x14ac:dyDescent="0.3">
      <c r="A344" s="18"/>
      <c r="B344" s="11"/>
      <c r="C344" s="11"/>
      <c r="D344" s="1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x14ac:dyDescent="0.3">
      <c r="A345" s="18"/>
      <c r="B345" s="11"/>
      <c r="C345" s="11"/>
      <c r="D345" s="1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x14ac:dyDescent="0.3">
      <c r="A346" s="18"/>
      <c r="B346" s="11"/>
      <c r="C346" s="11"/>
      <c r="D346" s="1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x14ac:dyDescent="0.3">
      <c r="A347" s="18"/>
      <c r="B347" s="11"/>
      <c r="C347" s="11"/>
      <c r="D347" s="1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x14ac:dyDescent="0.3">
      <c r="A348" s="18"/>
      <c r="B348" s="11"/>
      <c r="C348" s="11"/>
      <c r="D348" s="1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x14ac:dyDescent="0.3">
      <c r="A349" s="18"/>
      <c r="B349" s="11"/>
      <c r="C349" s="11"/>
      <c r="D349" s="1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x14ac:dyDescent="0.3">
      <c r="A350" s="18"/>
      <c r="B350" s="11"/>
      <c r="C350" s="11"/>
      <c r="D350" s="1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x14ac:dyDescent="0.3">
      <c r="A351" s="18"/>
      <c r="B351" s="11"/>
      <c r="C351" s="11"/>
      <c r="D351" s="1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x14ac:dyDescent="0.3">
      <c r="A352" s="18"/>
      <c r="B352" s="11"/>
      <c r="C352" s="11"/>
      <c r="D352" s="1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x14ac:dyDescent="0.3">
      <c r="A353" s="18"/>
      <c r="B353" s="11"/>
      <c r="C353" s="11"/>
      <c r="D353" s="1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x14ac:dyDescent="0.3">
      <c r="A354" s="18"/>
      <c r="B354" s="11"/>
      <c r="C354" s="11"/>
      <c r="D354" s="1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x14ac:dyDescent="0.3">
      <c r="A355" s="18"/>
      <c r="B355" s="11"/>
      <c r="C355" s="11"/>
      <c r="D355" s="1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x14ac:dyDescent="0.3">
      <c r="A356" s="18"/>
      <c r="B356" s="11"/>
      <c r="C356" s="11"/>
      <c r="D356" s="1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x14ac:dyDescent="0.3">
      <c r="A357" s="18"/>
      <c r="B357" s="11"/>
      <c r="C357" s="11"/>
      <c r="D357" s="1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x14ac:dyDescent="0.3">
      <c r="A358" s="18"/>
      <c r="B358" s="11"/>
      <c r="C358" s="11"/>
      <c r="D358" s="1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x14ac:dyDescent="0.3">
      <c r="A359" s="18"/>
      <c r="B359" s="11"/>
      <c r="C359" s="11"/>
      <c r="D359" s="1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x14ac:dyDescent="0.3">
      <c r="A360" s="18"/>
      <c r="B360" s="11"/>
      <c r="C360" s="11"/>
      <c r="D360" s="1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x14ac:dyDescent="0.3">
      <c r="A361" s="18"/>
      <c r="B361" s="11"/>
      <c r="C361" s="11"/>
      <c r="D361" s="1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x14ac:dyDescent="0.3">
      <c r="A362" s="18"/>
      <c r="B362" s="11"/>
      <c r="C362" s="11"/>
      <c r="D362" s="1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x14ac:dyDescent="0.3">
      <c r="A363" s="18"/>
      <c r="B363" s="11"/>
      <c r="C363" s="11"/>
      <c r="D363" s="1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x14ac:dyDescent="0.3">
      <c r="A364" s="18"/>
      <c r="B364" s="11"/>
      <c r="C364" s="11"/>
      <c r="D364" s="1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x14ac:dyDescent="0.3">
      <c r="A365" s="18"/>
      <c r="B365" s="11"/>
      <c r="C365" s="11"/>
      <c r="D365" s="1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x14ac:dyDescent="0.3">
      <c r="A366" s="18"/>
      <c r="B366" s="11"/>
      <c r="C366" s="11"/>
      <c r="D366" s="1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x14ac:dyDescent="0.3">
      <c r="A367" s="18"/>
      <c r="B367" s="11"/>
      <c r="C367" s="11"/>
      <c r="D367" s="1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x14ac:dyDescent="0.3">
      <c r="A368" s="18"/>
      <c r="B368" s="11"/>
      <c r="C368" s="11"/>
      <c r="D368" s="1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x14ac:dyDescent="0.3">
      <c r="A369" s="18"/>
      <c r="B369" s="11"/>
      <c r="C369" s="11"/>
      <c r="D369" s="1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x14ac:dyDescent="0.3">
      <c r="A370" s="18"/>
      <c r="B370" s="11"/>
      <c r="C370" s="11"/>
      <c r="D370" s="1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x14ac:dyDescent="0.3">
      <c r="A371" s="18"/>
      <c r="B371" s="11"/>
      <c r="C371" s="11"/>
      <c r="D371" s="1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x14ac:dyDescent="0.3">
      <c r="A372" s="18"/>
      <c r="B372" s="11"/>
      <c r="C372" s="11"/>
      <c r="D372" s="1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x14ac:dyDescent="0.3">
      <c r="A373" s="18"/>
      <c r="B373" s="11"/>
      <c r="C373" s="11"/>
      <c r="D373" s="1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x14ac:dyDescent="0.3">
      <c r="A374" s="18"/>
      <c r="B374" s="11"/>
      <c r="C374" s="11"/>
      <c r="D374" s="1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x14ac:dyDescent="0.3">
      <c r="A375" s="18"/>
      <c r="B375" s="11"/>
      <c r="C375" s="11"/>
      <c r="D375" s="1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x14ac:dyDescent="0.3">
      <c r="A376" s="18"/>
      <c r="B376" s="11"/>
      <c r="C376" s="11"/>
      <c r="D376" s="1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x14ac:dyDescent="0.3">
      <c r="A377" s="18"/>
      <c r="B377" s="11"/>
      <c r="C377" s="11"/>
      <c r="D377" s="1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x14ac:dyDescent="0.3">
      <c r="A378" s="18"/>
      <c r="B378" s="11"/>
      <c r="C378" s="11"/>
      <c r="D378" s="1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x14ac:dyDescent="0.3">
      <c r="A379" s="18"/>
      <c r="B379" s="11"/>
      <c r="C379" s="11"/>
      <c r="D379" s="1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x14ac:dyDescent="0.3">
      <c r="A380" s="18"/>
      <c r="B380" s="11"/>
      <c r="C380" s="11"/>
      <c r="D380" s="1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x14ac:dyDescent="0.3">
      <c r="A381" s="18"/>
      <c r="B381" s="11"/>
      <c r="C381" s="11"/>
      <c r="D381" s="1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x14ac:dyDescent="0.3">
      <c r="A382" s="18"/>
      <c r="B382" s="11"/>
      <c r="C382" s="11"/>
      <c r="D382" s="1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x14ac:dyDescent="0.3">
      <c r="A383" s="18"/>
      <c r="B383" s="11"/>
      <c r="C383" s="11"/>
      <c r="D383" s="1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x14ac:dyDescent="0.3">
      <c r="A384" s="15"/>
      <c r="B384" s="3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x14ac:dyDescent="0.3">
      <c r="A385" s="1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x14ac:dyDescent="0.3">
      <c r="A386" s="1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x14ac:dyDescent="0.3">
      <c r="A387" s="1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x14ac:dyDescent="0.3">
      <c r="A388" s="1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x14ac:dyDescent="0.3">
      <c r="A389" s="1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x14ac:dyDescent="0.3">
      <c r="A390" s="1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x14ac:dyDescent="0.3">
      <c r="A391" s="1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x14ac:dyDescent="0.3">
      <c r="A392" s="1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x14ac:dyDescent="0.3">
      <c r="A393" s="1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x14ac:dyDescent="0.3">
      <c r="A394" s="1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x14ac:dyDescent="0.3">
      <c r="A395" s="1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x14ac:dyDescent="0.3">
      <c r="A396" s="1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x14ac:dyDescent="0.3">
      <c r="A397" s="1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x14ac:dyDescent="0.3">
      <c r="A398" s="1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x14ac:dyDescent="0.3">
      <c r="A399" s="1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x14ac:dyDescent="0.3">
      <c r="A400" s="1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x14ac:dyDescent="0.3">
      <c r="A401" s="1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x14ac:dyDescent="0.3">
      <c r="A402" s="1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x14ac:dyDescent="0.3">
      <c r="A403" s="1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x14ac:dyDescent="0.3">
      <c r="A404" s="1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x14ac:dyDescent="0.3">
      <c r="A405" s="1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x14ac:dyDescent="0.3">
      <c r="A406" s="1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x14ac:dyDescent="0.3">
      <c r="A407" s="1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x14ac:dyDescent="0.3">
      <c r="A408" s="1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x14ac:dyDescent="0.3">
      <c r="A409" s="1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x14ac:dyDescent="0.3">
      <c r="A410" s="1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x14ac:dyDescent="0.3">
      <c r="A411" s="1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x14ac:dyDescent="0.3">
      <c r="A412" s="1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x14ac:dyDescent="0.3">
      <c r="A413" s="1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x14ac:dyDescent="0.3">
      <c r="A414" s="1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x14ac:dyDescent="0.3">
      <c r="A415" s="1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x14ac:dyDescent="0.3">
      <c r="A416" s="1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x14ac:dyDescent="0.3">
      <c r="A417" s="1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x14ac:dyDescent="0.3">
      <c r="A418" s="1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x14ac:dyDescent="0.3">
      <c r="A419" s="1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x14ac:dyDescent="0.3">
      <c r="A420" s="1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x14ac:dyDescent="0.3">
      <c r="A421" s="1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x14ac:dyDescent="0.3">
      <c r="A422" s="1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x14ac:dyDescent="0.3">
      <c r="A423" s="1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x14ac:dyDescent="0.3">
      <c r="A424" s="1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x14ac:dyDescent="0.3">
      <c r="A425" s="1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x14ac:dyDescent="0.3">
      <c r="A426" s="1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x14ac:dyDescent="0.3">
      <c r="A427" s="1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2:69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2:69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2:69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2:69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2:69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2:69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2:69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2:69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2:69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2:69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2:69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2:69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2:69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2:69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2:69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2:69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2:69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2:69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2:69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2:69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2:69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2:69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2:69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2:69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2:6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2:69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2:6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2:69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2:69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2:69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2:69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2:69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2:69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2:69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2:69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2:69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2:69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2:69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2:69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2:69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2:69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2:69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2:69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2:69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2:69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2:69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2:69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2:69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2:69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2:69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2:69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2:69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2:69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2:69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2:69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</sheetData>
  <mergeCells count="2"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931A-5915-475B-9658-12C467917C57}">
  <sheetPr codeName="Лист2"/>
  <dimension ref="A1:IB357"/>
  <sheetViews>
    <sheetView topLeftCell="B9" zoomScale="25" zoomScaleNormal="25" workbookViewId="0">
      <selection activeCell="BC27" sqref="BC27"/>
    </sheetView>
  </sheetViews>
  <sheetFormatPr defaultRowHeight="14.4" x14ac:dyDescent="0.3"/>
  <sheetData>
    <row r="1" spans="1:236" ht="14.4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55" t="s">
        <v>38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</row>
    <row r="2" spans="1:236" ht="14.4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</row>
    <row r="3" spans="1:236" ht="14.4" customHeigh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</row>
    <row r="4" spans="1:236" ht="14.4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</row>
    <row r="5" spans="1:236" ht="14.4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</row>
    <row r="6" spans="1:236" ht="14.4" customHeigh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</row>
    <row r="7" spans="1:236" ht="14.4" customHeight="1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</row>
    <row r="8" spans="1:236" ht="14.4" customHeight="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</row>
    <row r="9" spans="1:236" ht="14.4" customHeight="1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</row>
    <row r="10" spans="1:236" ht="14.4" customHeight="1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</row>
    <row r="11" spans="1:236" ht="14.4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</row>
    <row r="12" spans="1:236" ht="14.4" customHeight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</row>
    <row r="13" spans="1:236" ht="14.4" customHeight="1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</row>
    <row r="14" spans="1:236" ht="14.4" customHeight="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</row>
    <row r="15" spans="1:236" ht="14.4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</row>
    <row r="16" spans="1:236" ht="14.4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</row>
    <row r="17" spans="1:236" ht="14.4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</row>
    <row r="18" spans="1:236" ht="14.4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</row>
    <row r="19" spans="1:236" ht="14.4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</row>
    <row r="20" spans="1:236" ht="14.4" customHeigh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</row>
    <row r="21" spans="1:236" ht="14.4" customHeight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</row>
    <row r="22" spans="1:236" ht="14.4" customHeight="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</row>
    <row r="23" spans="1:236" ht="14.4" customHeight="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</row>
    <row r="24" spans="1:236" ht="14.4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</row>
    <row r="25" spans="1:236" ht="14.4" customHeight="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</row>
    <row r="26" spans="1:236" ht="14.4" customHeight="1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</row>
    <row r="27" spans="1:236" ht="14.4" customHeight="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</row>
    <row r="28" spans="1:236" ht="14.4" customHeight="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</row>
    <row r="29" spans="1:236" ht="14.4" customHeight="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</row>
    <row r="30" spans="1:236" ht="14.4" customHeight="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</row>
    <row r="31" spans="1:236" ht="14.4" customHeight="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</row>
    <row r="32" spans="1:236" ht="14.4" customHeigh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</row>
    <row r="33" spans="1:236" ht="14.4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</row>
    <row r="34" spans="1:236" ht="14.4" customHeight="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</row>
    <row r="35" spans="1:236" ht="14.4" customHeight="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</row>
    <row r="36" spans="1:236" ht="14.4" customHeight="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</row>
    <row r="37" spans="1:236" ht="14.4" customHeight="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</row>
    <row r="38" spans="1:236" ht="14.4" customHeight="1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</row>
    <row r="39" spans="1:236" ht="14.4" customHeigh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</row>
    <row r="40" spans="1:236" ht="14.4" customHeight="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</row>
    <row r="41" spans="1:236" ht="14.4" customHeight="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</row>
    <row r="42" spans="1:236" ht="14.4" customHeight="1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</row>
    <row r="43" spans="1:236" ht="14.4" customHeight="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</row>
    <row r="44" spans="1:23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</row>
    <row r="45" spans="1:23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</row>
    <row r="46" spans="1:23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55" t="s">
        <v>40</v>
      </c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</row>
    <row r="47" spans="1:23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</row>
    <row r="48" spans="1:23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</row>
    <row r="49" spans="1:23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</row>
    <row r="50" spans="1:23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</row>
    <row r="51" spans="1:23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</row>
    <row r="52" spans="1:23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</row>
    <row r="53" spans="1:23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</row>
    <row r="54" spans="1:23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</row>
    <row r="55" spans="1:23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</row>
    <row r="56" spans="1:23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</row>
    <row r="57" spans="1:23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</row>
    <row r="58" spans="1:23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</row>
    <row r="59" spans="1:23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</row>
    <row r="60" spans="1:23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</row>
    <row r="61" spans="1:23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</row>
    <row r="62" spans="1:23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</row>
    <row r="63" spans="1:23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</row>
    <row r="64" spans="1:23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</row>
    <row r="65" spans="1:23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</row>
    <row r="66" spans="1:23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</row>
    <row r="67" spans="1:23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</row>
    <row r="68" spans="1:236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</row>
    <row r="69" spans="1:236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</row>
    <row r="70" spans="1:236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</row>
    <row r="71" spans="1:236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</row>
    <row r="72" spans="1:236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</row>
    <row r="73" spans="1:236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</row>
    <row r="74" spans="1:236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</row>
    <row r="75" spans="1:236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</row>
    <row r="76" spans="1:236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</row>
    <row r="77" spans="1:236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</row>
    <row r="78" spans="1:236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</row>
    <row r="79" spans="1:236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</row>
    <row r="80" spans="1:236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</row>
    <row r="81" spans="1:236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</row>
    <row r="82" spans="1:236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</row>
    <row r="83" spans="1:236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</row>
    <row r="84" spans="1:236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</row>
    <row r="85" spans="1:236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</row>
    <row r="86" spans="1:236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</row>
    <row r="87" spans="1:236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</row>
    <row r="88" spans="1:236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</row>
    <row r="89" spans="1:236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</row>
    <row r="90" spans="1:236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</row>
    <row r="91" spans="1:236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55" t="s">
        <v>39</v>
      </c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</row>
    <row r="92" spans="1:236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</row>
    <row r="93" spans="1:236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</row>
    <row r="94" spans="1:236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</row>
    <row r="95" spans="1:236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</row>
    <row r="96" spans="1:236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</row>
    <row r="97" spans="1:236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</row>
    <row r="98" spans="1:236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</row>
    <row r="99" spans="1:236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</row>
    <row r="100" spans="1:236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</row>
    <row r="101" spans="1:236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</row>
    <row r="102" spans="1:236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</row>
    <row r="103" spans="1:236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</row>
    <row r="104" spans="1:236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</row>
    <row r="105" spans="1:236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</row>
    <row r="106" spans="1:236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</row>
    <row r="107" spans="1:236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</row>
    <row r="108" spans="1:236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</row>
    <row r="109" spans="1:236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</row>
    <row r="110" spans="1:236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</row>
    <row r="111" spans="1:236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</row>
    <row r="112" spans="1:236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</row>
    <row r="113" spans="1:236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</row>
    <row r="114" spans="1:236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</row>
    <row r="115" spans="1:236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</row>
    <row r="116" spans="1:236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</row>
    <row r="117" spans="1:236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</row>
    <row r="118" spans="1:236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</row>
    <row r="119" spans="1:236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</row>
    <row r="120" spans="1:236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</row>
    <row r="121" spans="1:236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</row>
    <row r="122" spans="1:236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</row>
    <row r="123" spans="1:236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</row>
    <row r="124" spans="1:236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</row>
    <row r="125" spans="1:236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</row>
    <row r="126" spans="1:236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</row>
    <row r="127" spans="1:236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</row>
    <row r="128" spans="1:236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</row>
    <row r="129" spans="1:236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</row>
    <row r="130" spans="1:236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</row>
    <row r="131" spans="1:236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</row>
    <row r="132" spans="1:236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</row>
    <row r="133" spans="1:236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</row>
    <row r="134" spans="1:236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</row>
    <row r="135" spans="1:236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</row>
    <row r="136" spans="1:236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</row>
    <row r="137" spans="1:236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</row>
    <row r="138" spans="1:236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</row>
    <row r="139" spans="1:236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</row>
    <row r="140" spans="1:236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</row>
    <row r="141" spans="1:236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</row>
    <row r="142" spans="1:236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</row>
    <row r="143" spans="1:236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</row>
    <row r="144" spans="1:236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</row>
    <row r="145" spans="1:236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</row>
    <row r="146" spans="1:236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</row>
    <row r="147" spans="1:236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</row>
    <row r="148" spans="1:236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</row>
    <row r="149" spans="1:236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</row>
    <row r="150" spans="1:236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</row>
    <row r="151" spans="1:236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</row>
    <row r="152" spans="1:236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</row>
    <row r="153" spans="1:236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</row>
    <row r="154" spans="1:236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</row>
    <row r="155" spans="1:236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</row>
    <row r="156" spans="1:236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</row>
    <row r="157" spans="1:236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</row>
    <row r="158" spans="1:236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</row>
    <row r="159" spans="1:236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</row>
    <row r="160" spans="1:236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</row>
    <row r="161" spans="1:236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</row>
    <row r="162" spans="1:236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</row>
    <row r="163" spans="1:236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</row>
    <row r="164" spans="1:236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</row>
    <row r="165" spans="1:236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</row>
    <row r="166" spans="1:236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</row>
    <row r="167" spans="1:236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</row>
    <row r="168" spans="1:236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</row>
    <row r="169" spans="1:236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</row>
    <row r="170" spans="1:236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</row>
    <row r="171" spans="1:236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</row>
    <row r="172" spans="1:236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</row>
    <row r="173" spans="1:236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</row>
    <row r="174" spans="1:236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</row>
    <row r="175" spans="1:236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</row>
    <row r="176" spans="1:236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</row>
    <row r="177" spans="1:236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</row>
    <row r="178" spans="1:236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</row>
    <row r="179" spans="1:236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</row>
    <row r="180" spans="1:236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</row>
    <row r="181" spans="1:236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</row>
    <row r="182" spans="1:236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</row>
    <row r="183" spans="1:236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</row>
    <row r="184" spans="1:236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</row>
    <row r="185" spans="1:236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</row>
    <row r="186" spans="1:236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</row>
    <row r="187" spans="1:236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</row>
    <row r="188" spans="1:236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</row>
    <row r="189" spans="1:236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</row>
    <row r="190" spans="1:236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</row>
    <row r="191" spans="1:236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</row>
    <row r="192" spans="1:236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</row>
    <row r="193" spans="1:236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</row>
    <row r="194" spans="1:236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</row>
    <row r="195" spans="1:236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</row>
    <row r="196" spans="1:236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</row>
    <row r="197" spans="1:236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</row>
    <row r="198" spans="1:236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</row>
    <row r="199" spans="1:236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</row>
    <row r="200" spans="1:236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</row>
    <row r="201" spans="1:236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</row>
    <row r="202" spans="1:236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</row>
    <row r="203" spans="1:236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</row>
    <row r="204" spans="1:236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</row>
    <row r="205" spans="1:236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</row>
    <row r="206" spans="1:236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</row>
    <row r="207" spans="1:236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</row>
    <row r="208" spans="1:236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</row>
    <row r="209" spans="1:236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</row>
    <row r="210" spans="1:236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</row>
    <row r="211" spans="1:236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</row>
    <row r="212" spans="1:236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</row>
    <row r="213" spans="1:236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</row>
    <row r="214" spans="1:236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</row>
    <row r="215" spans="1:236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</row>
    <row r="216" spans="1:236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</row>
    <row r="217" spans="1:236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</row>
    <row r="218" spans="1:236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</row>
    <row r="219" spans="1:236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</row>
    <row r="220" spans="1:236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</row>
    <row r="221" spans="1:236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</row>
    <row r="222" spans="1:236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</row>
    <row r="223" spans="1:236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</row>
    <row r="224" spans="1:236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</row>
    <row r="225" spans="1:236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</row>
    <row r="226" spans="1:236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</row>
    <row r="227" spans="1:236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</row>
    <row r="228" spans="1:236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</row>
    <row r="229" spans="1:236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</row>
    <row r="230" spans="1:236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</row>
    <row r="231" spans="1:236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</row>
    <row r="232" spans="1:236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</row>
    <row r="233" spans="1:236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</row>
    <row r="234" spans="1:236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</row>
    <row r="235" spans="1:236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</row>
    <row r="236" spans="1:236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</row>
    <row r="237" spans="1:236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</row>
    <row r="238" spans="1:236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</row>
    <row r="239" spans="1:236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</row>
    <row r="240" spans="1:236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</row>
    <row r="241" spans="1:236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</row>
    <row r="242" spans="1:236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</row>
    <row r="243" spans="1:236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</row>
    <row r="244" spans="1:236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</row>
    <row r="245" spans="1:236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</row>
    <row r="246" spans="1:236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</row>
    <row r="247" spans="1:236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</row>
    <row r="248" spans="1:236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</row>
    <row r="249" spans="1:236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</row>
    <row r="250" spans="1:236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</row>
    <row r="251" spans="1:236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</row>
    <row r="252" spans="1:236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</row>
    <row r="253" spans="1:236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</row>
    <row r="254" spans="1:236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</row>
    <row r="255" spans="1:236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</row>
    <row r="256" spans="1:236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  <c r="HX256" s="15"/>
      <c r="HY256" s="15"/>
      <c r="HZ256" s="15"/>
      <c r="IA256" s="15"/>
      <c r="IB256" s="15"/>
    </row>
    <row r="257" spans="1:236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  <c r="HX257" s="15"/>
      <c r="HY257" s="15"/>
      <c r="HZ257" s="15"/>
      <c r="IA257" s="15"/>
      <c r="IB257" s="15"/>
    </row>
    <row r="258" spans="1:236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</row>
    <row r="259" spans="1:236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</row>
    <row r="260" spans="1:236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  <c r="HX260" s="15"/>
      <c r="HY260" s="15"/>
      <c r="HZ260" s="15"/>
      <c r="IA260" s="15"/>
      <c r="IB260" s="15"/>
    </row>
    <row r="261" spans="1:236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</row>
    <row r="262" spans="1:236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</row>
    <row r="263" spans="1:236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</row>
    <row r="264" spans="1:236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  <c r="HX264" s="15"/>
      <c r="HY264" s="15"/>
      <c r="HZ264" s="15"/>
      <c r="IA264" s="15"/>
      <c r="IB264" s="15"/>
    </row>
    <row r="265" spans="1:236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</row>
    <row r="266" spans="1:236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</row>
    <row r="267" spans="1:236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</row>
    <row r="268" spans="1:236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  <c r="FQ268" s="15"/>
      <c r="FR268" s="15"/>
      <c r="FS268" s="15"/>
      <c r="FT268" s="15"/>
      <c r="FU268" s="15"/>
      <c r="FV268" s="15"/>
      <c r="FW268" s="15"/>
      <c r="FX268" s="15"/>
      <c r="FY268" s="15"/>
      <c r="FZ268" s="15"/>
      <c r="GA268" s="15"/>
      <c r="GB268" s="15"/>
      <c r="GC268" s="15"/>
      <c r="GD268" s="15"/>
      <c r="GE268" s="15"/>
      <c r="GF268" s="15"/>
      <c r="GG268" s="15"/>
      <c r="GH268" s="15"/>
      <c r="GI268" s="15"/>
      <c r="GJ268" s="15"/>
      <c r="GK268" s="15"/>
      <c r="GL268" s="15"/>
      <c r="GM268" s="15"/>
      <c r="GN268" s="15"/>
      <c r="GO268" s="15"/>
      <c r="GP268" s="15"/>
      <c r="GQ268" s="15"/>
      <c r="GR268" s="15"/>
      <c r="GS268" s="15"/>
      <c r="GT268" s="15"/>
      <c r="GU268" s="15"/>
      <c r="GV268" s="15"/>
      <c r="GW268" s="15"/>
      <c r="GX268" s="15"/>
      <c r="GY268" s="15"/>
      <c r="GZ268" s="15"/>
      <c r="HA268" s="15"/>
      <c r="HB268" s="15"/>
      <c r="HC268" s="15"/>
      <c r="HD268" s="15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5"/>
      <c r="HT268" s="15"/>
      <c r="HU268" s="15"/>
      <c r="HV268" s="15"/>
      <c r="HW268" s="15"/>
      <c r="HX268" s="15"/>
      <c r="HY268" s="15"/>
      <c r="HZ268" s="15"/>
      <c r="IA268" s="15"/>
      <c r="IB268" s="15"/>
    </row>
    <row r="269" spans="1:236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5"/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</row>
    <row r="270" spans="1:236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  <c r="FQ270" s="15"/>
      <c r="FR270" s="15"/>
      <c r="FS270" s="15"/>
      <c r="FT270" s="15"/>
      <c r="FU270" s="15"/>
      <c r="FV270" s="15"/>
      <c r="FW270" s="15"/>
      <c r="FX270" s="15"/>
      <c r="FY270" s="15"/>
      <c r="FZ270" s="15"/>
      <c r="GA270" s="15"/>
      <c r="GB270" s="15"/>
      <c r="GC270" s="15"/>
      <c r="GD270" s="15"/>
      <c r="GE270" s="15"/>
      <c r="GF270" s="15"/>
      <c r="GG270" s="15"/>
      <c r="GH270" s="15"/>
      <c r="GI270" s="15"/>
      <c r="GJ270" s="15"/>
      <c r="GK270" s="15"/>
      <c r="GL270" s="15"/>
      <c r="GM270" s="15"/>
      <c r="GN270" s="15"/>
      <c r="GO270" s="15"/>
      <c r="GP270" s="15"/>
      <c r="GQ270" s="15"/>
      <c r="GR270" s="15"/>
      <c r="GS270" s="15"/>
      <c r="GT270" s="15"/>
      <c r="GU270" s="15"/>
      <c r="GV270" s="15"/>
      <c r="GW270" s="15"/>
      <c r="GX270" s="15"/>
      <c r="GY270" s="15"/>
      <c r="GZ270" s="15"/>
      <c r="HA270" s="15"/>
      <c r="HB270" s="15"/>
      <c r="HC270" s="15"/>
      <c r="HD270" s="15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5"/>
      <c r="HT270" s="15"/>
      <c r="HU270" s="15"/>
      <c r="HV270" s="15"/>
      <c r="HW270" s="15"/>
      <c r="HX270" s="15"/>
      <c r="HY270" s="15"/>
      <c r="HZ270" s="15"/>
      <c r="IA270" s="15"/>
      <c r="IB270" s="15"/>
    </row>
    <row r="271" spans="1:236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5"/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</row>
    <row r="272" spans="1:236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  <c r="FQ272" s="15"/>
      <c r="FR272" s="15"/>
      <c r="FS272" s="15"/>
      <c r="FT272" s="15"/>
      <c r="FU272" s="15"/>
      <c r="FV272" s="15"/>
      <c r="FW272" s="15"/>
      <c r="FX272" s="15"/>
      <c r="FY272" s="15"/>
      <c r="FZ272" s="15"/>
      <c r="GA272" s="15"/>
      <c r="GB272" s="15"/>
      <c r="GC272" s="15"/>
      <c r="GD272" s="15"/>
      <c r="GE272" s="15"/>
      <c r="GF272" s="15"/>
      <c r="GG272" s="15"/>
      <c r="GH272" s="15"/>
      <c r="GI272" s="15"/>
      <c r="GJ272" s="15"/>
      <c r="GK272" s="15"/>
      <c r="GL272" s="15"/>
      <c r="GM272" s="15"/>
      <c r="GN272" s="15"/>
      <c r="GO272" s="15"/>
      <c r="GP272" s="15"/>
      <c r="GQ272" s="15"/>
      <c r="GR272" s="15"/>
      <c r="GS272" s="15"/>
      <c r="GT272" s="15"/>
      <c r="GU272" s="15"/>
      <c r="GV272" s="15"/>
      <c r="GW272" s="15"/>
      <c r="GX272" s="15"/>
      <c r="GY272" s="15"/>
      <c r="GZ272" s="15"/>
      <c r="HA272" s="15"/>
      <c r="HB272" s="15"/>
      <c r="HC272" s="15"/>
      <c r="HD272" s="15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5"/>
      <c r="HT272" s="15"/>
      <c r="HU272" s="15"/>
      <c r="HV272" s="15"/>
      <c r="HW272" s="15"/>
      <c r="HX272" s="15"/>
      <c r="HY272" s="15"/>
      <c r="HZ272" s="15"/>
      <c r="IA272" s="15"/>
      <c r="IB272" s="15"/>
    </row>
    <row r="273" spans="1:236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5"/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  <c r="HV273" s="15"/>
      <c r="HW273" s="15"/>
      <c r="HX273" s="15"/>
      <c r="HY273" s="15"/>
      <c r="HZ273" s="15"/>
      <c r="IA273" s="15"/>
      <c r="IB273" s="15"/>
    </row>
    <row r="274" spans="1:236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</row>
    <row r="275" spans="1:236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</row>
    <row r="276" spans="1:236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5"/>
      <c r="HD276" s="15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  <c r="HV276" s="15"/>
      <c r="HW276" s="15"/>
      <c r="HX276" s="15"/>
      <c r="HY276" s="15"/>
      <c r="HZ276" s="15"/>
      <c r="IA276" s="15"/>
      <c r="IB276" s="15"/>
    </row>
    <row r="277" spans="1:236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</row>
    <row r="278" spans="1:236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5"/>
      <c r="HD278" s="15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  <c r="HV278" s="15"/>
      <c r="HW278" s="15"/>
      <c r="HX278" s="15"/>
      <c r="HY278" s="15"/>
      <c r="HZ278" s="15"/>
      <c r="IA278" s="15"/>
      <c r="IB278" s="15"/>
    </row>
    <row r="279" spans="1:236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15"/>
      <c r="HW279" s="15"/>
      <c r="HX279" s="15"/>
      <c r="HY279" s="15"/>
      <c r="HZ279" s="15"/>
      <c r="IA279" s="15"/>
      <c r="IB279" s="15"/>
    </row>
    <row r="280" spans="1:236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  <c r="HX280" s="15"/>
      <c r="HY280" s="15"/>
      <c r="HZ280" s="15"/>
      <c r="IA280" s="15"/>
      <c r="IB280" s="15"/>
    </row>
    <row r="281" spans="1:236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5"/>
      <c r="HD281" s="15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5"/>
      <c r="HT281" s="15"/>
      <c r="HU281" s="15"/>
      <c r="HV281" s="15"/>
      <c r="HW281" s="15"/>
      <c r="HX281" s="15"/>
      <c r="HY281" s="15"/>
      <c r="HZ281" s="15"/>
      <c r="IA281" s="15"/>
      <c r="IB281" s="15"/>
    </row>
    <row r="282" spans="1:236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</row>
    <row r="283" spans="1:236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</row>
    <row r="284" spans="1:236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5"/>
      <c r="HD284" s="15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5"/>
      <c r="HT284" s="15"/>
      <c r="HU284" s="15"/>
      <c r="HV284" s="15"/>
      <c r="HW284" s="15"/>
      <c r="HX284" s="15"/>
      <c r="HY284" s="15"/>
      <c r="HZ284" s="15"/>
      <c r="IA284" s="15"/>
      <c r="IB284" s="15"/>
    </row>
    <row r="285" spans="1:236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  <c r="HV285" s="15"/>
      <c r="HW285" s="15"/>
      <c r="HX285" s="15"/>
      <c r="HY285" s="15"/>
      <c r="HZ285" s="15"/>
      <c r="IA285" s="15"/>
      <c r="IB285" s="15"/>
    </row>
    <row r="286" spans="1:236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5"/>
      <c r="HD286" s="15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5"/>
      <c r="HT286" s="15"/>
      <c r="HU286" s="15"/>
      <c r="HV286" s="15"/>
      <c r="HW286" s="15"/>
      <c r="HX286" s="15"/>
      <c r="HY286" s="15"/>
      <c r="HZ286" s="15"/>
      <c r="IA286" s="15"/>
      <c r="IB286" s="15"/>
    </row>
    <row r="287" spans="1:236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5"/>
      <c r="HD287" s="15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5"/>
      <c r="HT287" s="15"/>
      <c r="HU287" s="15"/>
      <c r="HV287" s="15"/>
      <c r="HW287" s="15"/>
      <c r="HX287" s="15"/>
      <c r="HY287" s="15"/>
      <c r="HZ287" s="15"/>
      <c r="IA287" s="15"/>
      <c r="IB287" s="15"/>
    </row>
    <row r="288" spans="1:236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15"/>
      <c r="HW288" s="15"/>
      <c r="HX288" s="15"/>
      <c r="HY288" s="15"/>
      <c r="HZ288" s="15"/>
      <c r="IA288" s="15"/>
      <c r="IB288" s="15"/>
    </row>
    <row r="289" spans="1:236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  <c r="HV289" s="15"/>
      <c r="HW289" s="15"/>
      <c r="HX289" s="15"/>
      <c r="HY289" s="15"/>
      <c r="HZ289" s="15"/>
      <c r="IA289" s="15"/>
      <c r="IB289" s="15"/>
    </row>
    <row r="290" spans="1:236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</row>
    <row r="291" spans="1:236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</row>
    <row r="292" spans="1:236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5"/>
      <c r="HD292" s="15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  <c r="HV292" s="15"/>
      <c r="HW292" s="15"/>
      <c r="HX292" s="15"/>
      <c r="HY292" s="15"/>
      <c r="HZ292" s="15"/>
      <c r="IA292" s="15"/>
      <c r="IB292" s="15"/>
    </row>
    <row r="293" spans="1:236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5"/>
      <c r="HD293" s="15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  <c r="HV293" s="15"/>
      <c r="HW293" s="15"/>
      <c r="HX293" s="15"/>
      <c r="HY293" s="15"/>
      <c r="HZ293" s="15"/>
      <c r="IA293" s="15"/>
      <c r="IB293" s="15"/>
    </row>
    <row r="294" spans="1:236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5"/>
      <c r="HD294" s="15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5"/>
      <c r="HT294" s="15"/>
      <c r="HU294" s="15"/>
      <c r="HV294" s="15"/>
      <c r="HW294" s="15"/>
      <c r="HX294" s="15"/>
      <c r="HY294" s="15"/>
      <c r="HZ294" s="15"/>
      <c r="IA294" s="15"/>
      <c r="IB294" s="15"/>
    </row>
    <row r="295" spans="1:236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5"/>
      <c r="HD295" s="15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5"/>
      <c r="HT295" s="15"/>
      <c r="HU295" s="15"/>
      <c r="HV295" s="15"/>
      <c r="HW295" s="15"/>
      <c r="HX295" s="15"/>
      <c r="HY295" s="15"/>
      <c r="HZ295" s="15"/>
      <c r="IA295" s="15"/>
      <c r="IB295" s="15"/>
    </row>
    <row r="296" spans="1:236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  <c r="HX296" s="15"/>
      <c r="HY296" s="15"/>
      <c r="HZ296" s="15"/>
      <c r="IA296" s="15"/>
      <c r="IB296" s="15"/>
    </row>
    <row r="297" spans="1:236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  <c r="HX297" s="15"/>
      <c r="HY297" s="15"/>
      <c r="HZ297" s="15"/>
      <c r="IA297" s="15"/>
      <c r="IB297" s="15"/>
    </row>
    <row r="298" spans="1:236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</row>
    <row r="299" spans="1:236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</row>
    <row r="300" spans="1:236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15"/>
      <c r="HW300" s="15"/>
      <c r="HX300" s="15"/>
      <c r="HY300" s="15"/>
      <c r="HZ300" s="15"/>
      <c r="IA300" s="15"/>
      <c r="IB300" s="15"/>
    </row>
    <row r="301" spans="1:236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  <c r="HX301" s="15"/>
      <c r="HY301" s="15"/>
      <c r="HZ301" s="15"/>
      <c r="IA301" s="15"/>
      <c r="IB301" s="15"/>
    </row>
    <row r="302" spans="1:236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</row>
    <row r="303" spans="1:236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</row>
    <row r="304" spans="1:236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  <c r="HV304" s="15"/>
      <c r="HW304" s="15"/>
      <c r="HX304" s="15"/>
      <c r="HY304" s="15"/>
      <c r="HZ304" s="15"/>
      <c r="IA304" s="15"/>
      <c r="IB304" s="15"/>
    </row>
    <row r="305" spans="1:236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  <c r="HX305" s="15"/>
      <c r="HY305" s="15"/>
      <c r="HZ305" s="15"/>
      <c r="IA305" s="15"/>
      <c r="IB305" s="15"/>
    </row>
    <row r="306" spans="1:236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  <c r="HX306" s="15"/>
      <c r="HY306" s="15"/>
      <c r="HZ306" s="15"/>
      <c r="IA306" s="15"/>
      <c r="IB306" s="15"/>
    </row>
    <row r="307" spans="1:236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5"/>
      <c r="HD307" s="15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5"/>
      <c r="HT307" s="15"/>
      <c r="HU307" s="15"/>
      <c r="HV307" s="15"/>
      <c r="HW307" s="15"/>
      <c r="HX307" s="15"/>
      <c r="HY307" s="15"/>
      <c r="HZ307" s="15"/>
      <c r="IA307" s="15"/>
      <c r="IB307" s="15"/>
    </row>
    <row r="308" spans="1:236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5"/>
      <c r="HD308" s="15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5"/>
      <c r="HT308" s="15"/>
      <c r="HU308" s="15"/>
      <c r="HV308" s="15"/>
      <c r="HW308" s="15"/>
      <c r="HX308" s="15"/>
      <c r="HY308" s="15"/>
      <c r="HZ308" s="15"/>
      <c r="IA308" s="15"/>
      <c r="IB308" s="15"/>
    </row>
    <row r="309" spans="1:236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  <c r="HX309" s="15"/>
      <c r="HY309" s="15"/>
      <c r="HZ309" s="15"/>
      <c r="IA309" s="15"/>
      <c r="IB309" s="15"/>
    </row>
    <row r="310" spans="1:236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  <c r="HV310" s="15"/>
      <c r="HW310" s="15"/>
      <c r="HX310" s="15"/>
      <c r="HY310" s="15"/>
      <c r="HZ310" s="15"/>
      <c r="IA310" s="15"/>
      <c r="IB310" s="15"/>
    </row>
    <row r="311" spans="1:236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5"/>
      <c r="HD311" s="15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5"/>
      <c r="HT311" s="15"/>
      <c r="HU311" s="15"/>
      <c r="HV311" s="15"/>
      <c r="HW311" s="15"/>
      <c r="HX311" s="15"/>
      <c r="HY311" s="15"/>
      <c r="HZ311" s="15"/>
      <c r="IA311" s="15"/>
      <c r="IB311" s="15"/>
    </row>
    <row r="312" spans="1:236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</row>
    <row r="313" spans="1:236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</row>
    <row r="314" spans="1:236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5"/>
      <c r="HT314" s="15"/>
      <c r="HU314" s="15"/>
      <c r="HV314" s="15"/>
      <c r="HW314" s="15"/>
      <c r="HX314" s="15"/>
      <c r="HY314" s="15"/>
      <c r="HZ314" s="15"/>
      <c r="IA314" s="15"/>
      <c r="IB314" s="15"/>
    </row>
    <row r="315" spans="1:236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5"/>
      <c r="HD315" s="15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5"/>
      <c r="HT315" s="15"/>
      <c r="HU315" s="15"/>
      <c r="HV315" s="15"/>
      <c r="HW315" s="15"/>
      <c r="HX315" s="15"/>
      <c r="HY315" s="15"/>
      <c r="HZ315" s="15"/>
      <c r="IA315" s="15"/>
      <c r="IB315" s="15"/>
    </row>
    <row r="316" spans="1:236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5"/>
      <c r="HD316" s="15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5"/>
      <c r="HT316" s="15"/>
      <c r="HU316" s="15"/>
      <c r="HV316" s="15"/>
      <c r="HW316" s="15"/>
      <c r="HX316" s="15"/>
      <c r="HY316" s="15"/>
      <c r="HZ316" s="15"/>
      <c r="IA316" s="15"/>
      <c r="IB316" s="15"/>
    </row>
    <row r="317" spans="1:236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5"/>
      <c r="HD317" s="15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5"/>
      <c r="HT317" s="15"/>
      <c r="HU317" s="15"/>
      <c r="HV317" s="15"/>
      <c r="HW317" s="15"/>
      <c r="HX317" s="15"/>
      <c r="HY317" s="15"/>
      <c r="HZ317" s="15"/>
      <c r="IA317" s="15"/>
      <c r="IB317" s="15"/>
    </row>
    <row r="318" spans="1:236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5"/>
      <c r="HD318" s="15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5"/>
      <c r="HT318" s="15"/>
      <c r="HU318" s="15"/>
      <c r="HV318" s="15"/>
      <c r="HW318" s="15"/>
      <c r="HX318" s="15"/>
      <c r="HY318" s="15"/>
      <c r="HZ318" s="15"/>
      <c r="IA318" s="15"/>
      <c r="IB318" s="15"/>
    </row>
    <row r="319" spans="1:236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5"/>
      <c r="HD319" s="15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5"/>
      <c r="HT319" s="15"/>
      <c r="HU319" s="15"/>
      <c r="HV319" s="15"/>
      <c r="HW319" s="15"/>
      <c r="HX319" s="15"/>
      <c r="HY319" s="15"/>
      <c r="HZ319" s="15"/>
      <c r="IA319" s="15"/>
      <c r="IB319" s="15"/>
    </row>
    <row r="320" spans="1:236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  <c r="HV320" s="15"/>
      <c r="HW320" s="15"/>
      <c r="HX320" s="15"/>
      <c r="HY320" s="15"/>
      <c r="HZ320" s="15"/>
      <c r="IA320" s="15"/>
      <c r="IB320" s="15"/>
    </row>
    <row r="321" spans="1:236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  <c r="HV321" s="15"/>
      <c r="HW321" s="15"/>
      <c r="HX321" s="15"/>
      <c r="HY321" s="15"/>
      <c r="HZ321" s="15"/>
      <c r="IA321" s="15"/>
      <c r="IB321" s="15"/>
    </row>
    <row r="322" spans="1:236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</row>
    <row r="323" spans="1:236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5"/>
      <c r="HD323" s="15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5"/>
      <c r="HT323" s="15"/>
      <c r="HU323" s="15"/>
      <c r="HV323" s="15"/>
      <c r="HW323" s="15"/>
      <c r="HX323" s="15"/>
      <c r="HY323" s="15"/>
      <c r="HZ323" s="15"/>
      <c r="IA323" s="15"/>
      <c r="IB323" s="15"/>
    </row>
    <row r="324" spans="1:236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5"/>
      <c r="HD324" s="15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5"/>
      <c r="HT324" s="15"/>
      <c r="HU324" s="15"/>
      <c r="HV324" s="15"/>
      <c r="HW324" s="15"/>
      <c r="HX324" s="15"/>
      <c r="HY324" s="15"/>
      <c r="HZ324" s="15"/>
      <c r="IA324" s="15"/>
      <c r="IB324" s="15"/>
    </row>
    <row r="325" spans="1:236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5"/>
      <c r="HD325" s="15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5"/>
      <c r="HT325" s="15"/>
      <c r="HU325" s="15"/>
      <c r="HV325" s="15"/>
      <c r="HW325" s="15"/>
      <c r="HX325" s="15"/>
      <c r="HY325" s="15"/>
      <c r="HZ325" s="15"/>
      <c r="IA325" s="15"/>
      <c r="IB325" s="15"/>
    </row>
    <row r="326" spans="1:236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  <c r="HV326" s="15"/>
      <c r="HW326" s="15"/>
      <c r="HX326" s="15"/>
      <c r="HY326" s="15"/>
      <c r="HZ326" s="15"/>
      <c r="IA326" s="15"/>
      <c r="IB326" s="15"/>
    </row>
    <row r="327" spans="1:236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  <c r="HV327" s="15"/>
      <c r="HW327" s="15"/>
      <c r="HX327" s="15"/>
      <c r="HY327" s="15"/>
      <c r="HZ327" s="15"/>
      <c r="IA327" s="15"/>
      <c r="IB327" s="15"/>
    </row>
    <row r="328" spans="1:236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5"/>
      <c r="HD328" s="15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5"/>
      <c r="HT328" s="15"/>
      <c r="HU328" s="15"/>
      <c r="HV328" s="15"/>
      <c r="HW328" s="15"/>
      <c r="HX328" s="15"/>
      <c r="HY328" s="15"/>
      <c r="HZ328" s="15"/>
      <c r="IA328" s="15"/>
      <c r="IB328" s="15"/>
    </row>
    <row r="329" spans="1:236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5"/>
      <c r="HD329" s="15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5"/>
      <c r="HT329" s="15"/>
      <c r="HU329" s="15"/>
      <c r="HV329" s="15"/>
      <c r="HW329" s="15"/>
      <c r="HX329" s="15"/>
      <c r="HY329" s="15"/>
      <c r="HZ329" s="15"/>
      <c r="IA329" s="15"/>
      <c r="IB329" s="15"/>
    </row>
    <row r="330" spans="1:236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</row>
    <row r="331" spans="1:236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5"/>
      <c r="HD331" s="15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5"/>
      <c r="HT331" s="15"/>
      <c r="HU331" s="15"/>
      <c r="HV331" s="15"/>
      <c r="HW331" s="15"/>
      <c r="HX331" s="15"/>
      <c r="HY331" s="15"/>
      <c r="HZ331" s="15"/>
      <c r="IA331" s="15"/>
      <c r="IB331" s="15"/>
    </row>
    <row r="332" spans="1:236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5"/>
      <c r="HD332" s="15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5"/>
      <c r="HT332" s="15"/>
      <c r="HU332" s="15"/>
      <c r="HV332" s="15"/>
      <c r="HW332" s="15"/>
      <c r="HX332" s="15"/>
      <c r="HY332" s="15"/>
      <c r="HZ332" s="15"/>
      <c r="IA332" s="15"/>
      <c r="IB332" s="15"/>
    </row>
    <row r="333" spans="1:236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5"/>
      <c r="HD333" s="15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5"/>
      <c r="HT333" s="15"/>
      <c r="HU333" s="15"/>
      <c r="HV333" s="15"/>
      <c r="HW333" s="15"/>
      <c r="HX333" s="15"/>
      <c r="HY333" s="15"/>
      <c r="HZ333" s="15"/>
      <c r="IA333" s="15"/>
      <c r="IB333" s="15"/>
    </row>
    <row r="334" spans="1:236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5"/>
      <c r="HD334" s="15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5"/>
      <c r="HT334" s="15"/>
      <c r="HU334" s="15"/>
      <c r="HV334" s="15"/>
      <c r="HW334" s="15"/>
      <c r="HX334" s="15"/>
      <c r="HY334" s="15"/>
      <c r="HZ334" s="15"/>
      <c r="IA334" s="15"/>
      <c r="IB334" s="15"/>
    </row>
    <row r="335" spans="1:236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5"/>
      <c r="HD335" s="15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5"/>
      <c r="HT335" s="15"/>
      <c r="HU335" s="15"/>
      <c r="HV335" s="15"/>
      <c r="HW335" s="15"/>
      <c r="HX335" s="15"/>
      <c r="HY335" s="15"/>
      <c r="HZ335" s="15"/>
      <c r="IA335" s="15"/>
      <c r="IB335" s="15"/>
    </row>
    <row r="336" spans="1:236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5"/>
      <c r="HT336" s="15"/>
      <c r="HU336" s="15"/>
      <c r="HV336" s="15"/>
      <c r="HW336" s="15"/>
      <c r="HX336" s="15"/>
      <c r="HY336" s="15"/>
      <c r="HZ336" s="15"/>
      <c r="IA336" s="15"/>
      <c r="IB336" s="15"/>
    </row>
    <row r="337" spans="1:236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15"/>
      <c r="HV337" s="15"/>
      <c r="HW337" s="15"/>
      <c r="HX337" s="15"/>
      <c r="HY337" s="15"/>
      <c r="HZ337" s="15"/>
      <c r="IA337" s="15"/>
      <c r="IB337" s="15"/>
    </row>
    <row r="338" spans="1:236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</row>
    <row r="339" spans="1:236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5"/>
      <c r="HD339" s="15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5"/>
      <c r="HT339" s="15"/>
      <c r="HU339" s="15"/>
      <c r="HV339" s="15"/>
      <c r="HW339" s="15"/>
      <c r="HX339" s="15"/>
      <c r="HY339" s="15"/>
      <c r="HZ339" s="15"/>
      <c r="IA339" s="15"/>
      <c r="IB339" s="15"/>
    </row>
    <row r="340" spans="1:236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5"/>
      <c r="HD340" s="15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5"/>
      <c r="HT340" s="15"/>
      <c r="HU340" s="15"/>
      <c r="HV340" s="15"/>
      <c r="HW340" s="15"/>
      <c r="HX340" s="15"/>
      <c r="HY340" s="15"/>
      <c r="HZ340" s="15"/>
      <c r="IA340" s="15"/>
      <c r="IB340" s="15"/>
    </row>
    <row r="341" spans="1:236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  <c r="HV341" s="15"/>
      <c r="HW341" s="15"/>
      <c r="HX341" s="15"/>
      <c r="HY341" s="15"/>
      <c r="HZ341" s="15"/>
      <c r="IA341" s="15"/>
      <c r="IB341" s="15"/>
    </row>
    <row r="342" spans="1:236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  <c r="HV342" s="15"/>
      <c r="HW342" s="15"/>
      <c r="HX342" s="15"/>
      <c r="HY342" s="15"/>
      <c r="HZ342" s="15"/>
      <c r="IA342" s="15"/>
      <c r="IB342" s="15"/>
    </row>
    <row r="343" spans="1:236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  <c r="HV343" s="15"/>
      <c r="HW343" s="15"/>
      <c r="HX343" s="15"/>
      <c r="HY343" s="15"/>
      <c r="HZ343" s="15"/>
      <c r="IA343" s="15"/>
      <c r="IB343" s="15"/>
    </row>
    <row r="344" spans="1:236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5"/>
      <c r="HD344" s="15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5"/>
      <c r="HT344" s="15"/>
      <c r="HU344" s="15"/>
      <c r="HV344" s="15"/>
      <c r="HW344" s="15"/>
      <c r="HX344" s="15"/>
      <c r="HY344" s="15"/>
      <c r="HZ344" s="15"/>
      <c r="IA344" s="15"/>
      <c r="IB344" s="15"/>
    </row>
    <row r="345" spans="1:236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5"/>
      <c r="HD345" s="15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5"/>
      <c r="HT345" s="15"/>
      <c r="HU345" s="15"/>
      <c r="HV345" s="15"/>
      <c r="HW345" s="15"/>
      <c r="HX345" s="15"/>
      <c r="HY345" s="15"/>
      <c r="HZ345" s="15"/>
      <c r="IA345" s="15"/>
      <c r="IB345" s="15"/>
    </row>
    <row r="346" spans="1:236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5"/>
      <c r="HD346" s="15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5"/>
      <c r="HT346" s="15"/>
      <c r="HU346" s="15"/>
      <c r="HV346" s="15"/>
      <c r="HW346" s="15"/>
      <c r="HX346" s="15"/>
      <c r="HY346" s="15"/>
      <c r="HZ346" s="15"/>
      <c r="IA346" s="15"/>
      <c r="IB346" s="15"/>
    </row>
    <row r="347" spans="1:236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5"/>
      <c r="HD347" s="15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5"/>
      <c r="HT347" s="15"/>
      <c r="HU347" s="15"/>
      <c r="HV347" s="15"/>
      <c r="HW347" s="15"/>
      <c r="HX347" s="15"/>
      <c r="HY347" s="15"/>
      <c r="HZ347" s="15"/>
      <c r="IA347" s="15"/>
      <c r="IB347" s="15"/>
    </row>
    <row r="348" spans="1:236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5"/>
      <c r="HD348" s="15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5"/>
      <c r="HT348" s="15"/>
      <c r="HU348" s="15"/>
      <c r="HV348" s="15"/>
      <c r="HW348" s="15"/>
      <c r="HX348" s="15"/>
      <c r="HY348" s="15"/>
      <c r="HZ348" s="15"/>
      <c r="IA348" s="15"/>
      <c r="IB348" s="15"/>
    </row>
    <row r="349" spans="1:236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5"/>
      <c r="HD349" s="15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5"/>
      <c r="HT349" s="15"/>
      <c r="HU349" s="15"/>
      <c r="HV349" s="15"/>
      <c r="HW349" s="15"/>
      <c r="HX349" s="15"/>
      <c r="HY349" s="15"/>
      <c r="HZ349" s="15"/>
      <c r="IA349" s="15"/>
      <c r="IB349" s="15"/>
    </row>
    <row r="350" spans="1:236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5"/>
      <c r="HD350" s="15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5"/>
      <c r="HT350" s="15"/>
      <c r="HU350" s="15"/>
      <c r="HV350" s="15"/>
      <c r="HW350" s="15"/>
      <c r="HX350" s="15"/>
      <c r="HY350" s="15"/>
      <c r="HZ350" s="15"/>
      <c r="IA350" s="15"/>
      <c r="IB350" s="15"/>
    </row>
    <row r="351" spans="1:236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5"/>
      <c r="HD351" s="15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5"/>
      <c r="HT351" s="15"/>
      <c r="HU351" s="15"/>
      <c r="HV351" s="15"/>
      <c r="HW351" s="15"/>
      <c r="HX351" s="15"/>
      <c r="HY351" s="15"/>
      <c r="HZ351" s="15"/>
      <c r="IA351" s="15"/>
      <c r="IB351" s="15"/>
    </row>
    <row r="352" spans="1:236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5"/>
      <c r="HD352" s="15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5"/>
      <c r="HT352" s="15"/>
      <c r="HU352" s="15"/>
      <c r="HV352" s="15"/>
      <c r="HW352" s="15"/>
      <c r="HX352" s="15"/>
      <c r="HY352" s="15"/>
      <c r="HZ352" s="15"/>
      <c r="IA352" s="15"/>
      <c r="IB352" s="15"/>
    </row>
    <row r="353" spans="1:236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5"/>
      <c r="HD353" s="15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5"/>
      <c r="HT353" s="15"/>
      <c r="HU353" s="15"/>
      <c r="HV353" s="15"/>
      <c r="HW353" s="15"/>
      <c r="HX353" s="15"/>
      <c r="HY353" s="15"/>
      <c r="HZ353" s="15"/>
      <c r="IA353" s="15"/>
      <c r="IB353" s="15"/>
    </row>
    <row r="354" spans="1:236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</row>
    <row r="355" spans="1:236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</row>
    <row r="356" spans="1:236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5"/>
      <c r="HD356" s="15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5"/>
      <c r="HT356" s="15"/>
      <c r="HU356" s="15"/>
      <c r="HV356" s="15"/>
      <c r="HW356" s="15"/>
      <c r="HX356" s="15"/>
      <c r="HY356" s="15"/>
      <c r="HZ356" s="15"/>
      <c r="IA356" s="15"/>
      <c r="IB356" s="15"/>
    </row>
    <row r="357" spans="1:236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5"/>
      <c r="HD357" s="15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5"/>
      <c r="HT357" s="15"/>
      <c r="HU357" s="15"/>
      <c r="HV357" s="15"/>
      <c r="HW357" s="15"/>
      <c r="HX357" s="15"/>
      <c r="HY357" s="15"/>
      <c r="HZ357" s="15"/>
      <c r="IA357" s="15"/>
      <c r="IB357" s="15"/>
    </row>
  </sheetData>
  <mergeCells count="3">
    <mergeCell ref="T1:AK43"/>
    <mergeCell ref="T46:AK88"/>
    <mergeCell ref="U91:AK1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93FF-F75B-4892-A564-0160D3DB0989}">
  <sheetPr codeName="Лист3"/>
  <dimension ref="A1:AT237"/>
  <sheetViews>
    <sheetView workbookViewId="0">
      <selection activeCell="B7" sqref="B7"/>
    </sheetView>
  </sheetViews>
  <sheetFormatPr defaultRowHeight="14.4" x14ac:dyDescent="0.3"/>
  <cols>
    <col min="1" max="1" width="17.88671875" customWidth="1"/>
    <col min="2" max="2" width="13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44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6</v>
      </c>
      <c r="D6" s="38">
        <v>3</v>
      </c>
      <c r="E6" s="45"/>
      <c r="F6" s="37">
        <f>POWER(B6*C6*D6, 1/3)</f>
        <v>2.6207413942088964</v>
      </c>
      <c r="G6" s="37">
        <f>F6/$F$9</f>
        <v>0.66666666666666663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0.16666666666666666</v>
      </c>
      <c r="C7" s="39">
        <v>1</v>
      </c>
      <c r="D7" s="40">
        <v>0.5</v>
      </c>
      <c r="E7" s="45"/>
      <c r="F7" s="37">
        <f>POWER(B7*C7*D7, 1/3)</f>
        <v>0.4367902323681494</v>
      </c>
      <c r="G7" s="37">
        <f>F7/$F$9</f>
        <v>0.1111111111111111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0.33333333333333331</v>
      </c>
      <c r="C8" s="37">
        <f>1/D7</f>
        <v>2</v>
      </c>
      <c r="D8" s="38">
        <v>1</v>
      </c>
      <c r="E8" s="45"/>
      <c r="F8" s="37">
        <f>POWER(B8*C8*D8, 1/3)</f>
        <v>0.87358046473629891</v>
      </c>
      <c r="G8" s="37">
        <f>F8/$F$9</f>
        <v>0.22222222222222224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1.5</v>
      </c>
      <c r="C9" s="37">
        <f>SUM(C6:C8)</f>
        <v>9</v>
      </c>
      <c r="D9" s="37">
        <f>SUM(D6:D8)</f>
        <v>4.5</v>
      </c>
      <c r="E9" s="45"/>
      <c r="F9" s="37">
        <f>SUM(F6:F8)</f>
        <v>3.9311120913133446</v>
      </c>
      <c r="G9" s="37">
        <f>SUM(G6:G8)</f>
        <v>0.99999999999999989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</v>
      </c>
      <c r="C10" s="37">
        <f>G7*C9</f>
        <v>1</v>
      </c>
      <c r="D10" s="37">
        <f>G8*D9</f>
        <v>1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36">
        <f>(B12-3)/(3-1)</f>
        <v>0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0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11DB-1B4C-4749-A36E-75C01830B9BE}">
  <sheetPr codeName="Лист5"/>
  <dimension ref="A1:AT237"/>
  <sheetViews>
    <sheetView workbookViewId="0">
      <selection activeCell="F27" sqref="F27"/>
    </sheetView>
  </sheetViews>
  <sheetFormatPr defaultRowHeight="14.4" x14ac:dyDescent="0.3"/>
  <cols>
    <col min="1" max="1" width="17.88671875" customWidth="1"/>
    <col min="2" max="2" width="14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49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0.5</v>
      </c>
      <c r="D6" s="38">
        <v>0.16666666666666666</v>
      </c>
      <c r="E6" s="45"/>
      <c r="F6" s="37">
        <f>POWER(B6*C6*D6, 1/3)</f>
        <v>0.4367902323681494</v>
      </c>
      <c r="G6" s="37">
        <f>F6/$F$9</f>
        <v>0.1111111111111111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2</v>
      </c>
      <c r="C7" s="39">
        <v>1</v>
      </c>
      <c r="D7" s="40">
        <v>0.33333333333333331</v>
      </c>
      <c r="E7" s="45"/>
      <c r="F7" s="37">
        <f>POWER(B7*C7*D7, 1/3)</f>
        <v>0.87358046473629891</v>
      </c>
      <c r="G7" s="37">
        <f>F7/$F$9</f>
        <v>0.22222222222222224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6</v>
      </c>
      <c r="C8" s="37">
        <f>1/D7</f>
        <v>3</v>
      </c>
      <c r="D8" s="38">
        <v>1</v>
      </c>
      <c r="E8" s="45"/>
      <c r="F8" s="37">
        <f>POWER(B8*C8*D8, 1/3)</f>
        <v>2.6207413942088964</v>
      </c>
      <c r="G8" s="37">
        <f>F8/$F$9</f>
        <v>0.66666666666666663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9</v>
      </c>
      <c r="C9" s="37">
        <f>SUM(C6:C8)</f>
        <v>4.5</v>
      </c>
      <c r="D9" s="37">
        <f>SUM(D6:D8)</f>
        <v>1.5</v>
      </c>
      <c r="E9" s="45"/>
      <c r="F9" s="37">
        <f>SUM(F6:F8)</f>
        <v>3.9311120913133446</v>
      </c>
      <c r="G9" s="37">
        <f>SUM(G6:G8)</f>
        <v>1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</v>
      </c>
      <c r="C10" s="37">
        <f>G7*C9</f>
        <v>1</v>
      </c>
      <c r="D10" s="37">
        <f>G8*D9</f>
        <v>1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36">
        <f>(B12-3)/(3-1)</f>
        <v>0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0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EE1D-A8BE-4B41-BB67-6148FC6E2A22}">
  <sheetPr codeName="Лист4"/>
  <dimension ref="A1:AT237"/>
  <sheetViews>
    <sheetView workbookViewId="0">
      <selection activeCell="D8" sqref="D8"/>
    </sheetView>
  </sheetViews>
  <sheetFormatPr defaultRowHeight="14.4" x14ac:dyDescent="0.3"/>
  <cols>
    <col min="1" max="1" width="17.88671875" customWidth="1"/>
    <col min="2" max="2" width="14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45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3</v>
      </c>
      <c r="D6" s="38">
        <v>9</v>
      </c>
      <c r="E6" s="45"/>
      <c r="F6" s="37">
        <f>POWER(B6*C6*D6, 1/3)</f>
        <v>2.9999999999999996</v>
      </c>
      <c r="G6" s="37">
        <f>F6/$F$9</f>
        <v>0.69230769230769229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0.33333333333333331</v>
      </c>
      <c r="C7" s="39">
        <v>1</v>
      </c>
      <c r="D7" s="40">
        <v>3</v>
      </c>
      <c r="E7" s="45"/>
      <c r="F7" s="37">
        <f>POWER(B7*C7*D7, 1/3)</f>
        <v>1</v>
      </c>
      <c r="G7" s="37">
        <f>F7/$F$9</f>
        <v>0.23076923076923078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0.1111111111111111</v>
      </c>
      <c r="C8" s="37">
        <f>1/D7</f>
        <v>0.33333333333333331</v>
      </c>
      <c r="D8" s="38">
        <v>1</v>
      </c>
      <c r="E8" s="45"/>
      <c r="F8" s="37">
        <f>POWER(B8*C8*D8, 1/3)</f>
        <v>0.33333333333333337</v>
      </c>
      <c r="G8" s="37">
        <f>F8/$F$9</f>
        <v>7.6923076923076941E-2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1.4444444444444444</v>
      </c>
      <c r="C9" s="37">
        <f>SUM(C6:C8)</f>
        <v>4.333333333333333</v>
      </c>
      <c r="D9" s="37">
        <f>SUM(D6:D8)</f>
        <v>13</v>
      </c>
      <c r="E9" s="45"/>
      <c r="F9" s="37">
        <f>SUM(F6:F8)</f>
        <v>4.333333333333333</v>
      </c>
      <c r="G9" s="37">
        <f>SUM(G6:G8)</f>
        <v>1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</v>
      </c>
      <c r="C10" s="37">
        <f>G7*C9</f>
        <v>1</v>
      </c>
      <c r="D10" s="37">
        <f>G8*D9</f>
        <v>1.0000000000000002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47">
        <f>(B12-3)/(3-1)</f>
        <v>0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0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D9B9-3C9A-42FF-B83C-E8F2A796621E}">
  <sheetPr codeName="Лист6"/>
  <dimension ref="A1:AT237"/>
  <sheetViews>
    <sheetView workbookViewId="0">
      <selection activeCell="K6" sqref="K6"/>
    </sheetView>
  </sheetViews>
  <sheetFormatPr defaultRowHeight="14.4" x14ac:dyDescent="0.3"/>
  <cols>
    <col min="1" max="1" width="17.88671875" customWidth="1"/>
    <col min="2" max="2" width="14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48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0.33333333333333331</v>
      </c>
      <c r="D6" s="38">
        <v>0.16666666666666666</v>
      </c>
      <c r="E6" s="45"/>
      <c r="F6" s="37">
        <f>POWER(B6*C6*D6, 1/3)</f>
        <v>0.38157141418444396</v>
      </c>
      <c r="G6" s="37">
        <f>F6/$F$9</f>
        <v>0.1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3</v>
      </c>
      <c r="C7" s="39">
        <v>1</v>
      </c>
      <c r="D7" s="40">
        <v>0.5</v>
      </c>
      <c r="E7" s="45"/>
      <c r="F7" s="37">
        <f>POWER(B7*C7*D7, 1/3)</f>
        <v>1.1447142425533319</v>
      </c>
      <c r="G7" s="37">
        <f>F7/$F$9</f>
        <v>0.3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6</v>
      </c>
      <c r="C8" s="37">
        <f>1/D7</f>
        <v>2</v>
      </c>
      <c r="D8" s="38">
        <v>1</v>
      </c>
      <c r="E8" s="45"/>
      <c r="F8" s="37">
        <f>POWER(B8*C8*D8, 1/3)</f>
        <v>2.2894284851066637</v>
      </c>
      <c r="G8" s="37">
        <f>F8/$F$9</f>
        <v>0.6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10</v>
      </c>
      <c r="C9" s="37">
        <f>SUM(C6:C8)</f>
        <v>3.333333333333333</v>
      </c>
      <c r="D9" s="37">
        <f>SUM(D6:D8)</f>
        <v>1.6666666666666665</v>
      </c>
      <c r="E9" s="45"/>
      <c r="F9" s="37">
        <f>SUM(F6:F8)</f>
        <v>3.8157141418444396</v>
      </c>
      <c r="G9" s="37">
        <f>SUM(G6:G8)</f>
        <v>1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</v>
      </c>
      <c r="C10" s="37">
        <f>G7*C9</f>
        <v>0.99999999999999989</v>
      </c>
      <c r="D10" s="37">
        <f>G8*D9</f>
        <v>0.99999999999999989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36">
        <f>(B12-3)/(3-1)</f>
        <v>0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0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C519-D352-4237-83A0-61F3BEB73B4E}">
  <sheetPr codeName="Лист7"/>
  <dimension ref="A1:AT237"/>
  <sheetViews>
    <sheetView workbookViewId="0">
      <selection activeCell="E10" sqref="E10"/>
    </sheetView>
  </sheetViews>
  <sheetFormatPr defaultRowHeight="14.4" x14ac:dyDescent="0.3"/>
  <cols>
    <col min="1" max="1" width="17.88671875" customWidth="1"/>
    <col min="2" max="2" width="14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47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0.25</v>
      </c>
      <c r="D6" s="38">
        <v>2</v>
      </c>
      <c r="E6" s="45"/>
      <c r="F6" s="37">
        <f>POWER(B6*C6*D6, 1/3)</f>
        <v>0.79370052598409979</v>
      </c>
      <c r="G6" s="37">
        <f>F6/$F$9</f>
        <v>0.18181818181818185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4</v>
      </c>
      <c r="C7" s="39">
        <v>1</v>
      </c>
      <c r="D7" s="40">
        <v>8</v>
      </c>
      <c r="E7" s="45"/>
      <c r="F7" s="37">
        <f>POWER(B7*C7*D7, 1/3)</f>
        <v>3.1748021039363987</v>
      </c>
      <c r="G7" s="37">
        <f>F7/$F$9</f>
        <v>0.72727272727272729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0.5</v>
      </c>
      <c r="C8" s="37">
        <f>1/D7</f>
        <v>0.125</v>
      </c>
      <c r="D8" s="38">
        <v>1</v>
      </c>
      <c r="E8" s="45"/>
      <c r="F8" s="37">
        <f>POWER(B8*C8*D8, 1/3)</f>
        <v>0.3968502629920499</v>
      </c>
      <c r="G8" s="37">
        <f>F8/$F$9</f>
        <v>9.0909090909090925E-2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5.5</v>
      </c>
      <c r="C9" s="37">
        <f>SUM(C6:C8)</f>
        <v>1.375</v>
      </c>
      <c r="D9" s="37">
        <f>SUM(D6:D8)</f>
        <v>11</v>
      </c>
      <c r="E9" s="45"/>
      <c r="F9" s="37">
        <f>SUM(F6:F8)</f>
        <v>4.365352892912548</v>
      </c>
      <c r="G9" s="37">
        <f>SUM(G6:G8)</f>
        <v>1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1.0000000000000002</v>
      </c>
      <c r="C10" s="37">
        <f>G7*C9</f>
        <v>1</v>
      </c>
      <c r="D10" s="37">
        <f>G8*D9</f>
        <v>1.0000000000000002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36">
        <f>(B12-3)/(3-1)</f>
        <v>0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0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81EF-D9A9-4D77-81A1-1E22559ABA01}">
  <sheetPr codeName="Лист8"/>
  <dimension ref="A1:AT237"/>
  <sheetViews>
    <sheetView workbookViewId="0">
      <selection activeCell="D6" sqref="D6"/>
    </sheetView>
  </sheetViews>
  <sheetFormatPr defaultRowHeight="14.4" x14ac:dyDescent="0.3"/>
  <cols>
    <col min="1" max="1" width="17.88671875" customWidth="1"/>
    <col min="2" max="2" width="14.5546875" bestFit="1" customWidth="1"/>
    <col min="5" max="5" width="14.44140625" customWidth="1"/>
    <col min="6" max="6" width="15.21875" customWidth="1"/>
    <col min="7" max="7" width="16.88671875" customWidth="1"/>
  </cols>
  <sheetData>
    <row r="1" spans="1:46" ht="22.8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34" t="s">
        <v>46</v>
      </c>
      <c r="P1" s="34"/>
      <c r="Q1" s="34"/>
      <c r="R1" s="34"/>
      <c r="S1" s="34"/>
      <c r="T1" s="32"/>
      <c r="U1" s="32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ht="22.8" customHeight="1" x14ac:dyDescent="0.3">
      <c r="A2" s="15"/>
      <c r="B2" s="15"/>
      <c r="C2" s="15"/>
      <c r="D2" s="15"/>
      <c r="E2" s="33"/>
      <c r="F2" s="33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4"/>
      <c r="S2" s="34"/>
      <c r="T2" s="32"/>
      <c r="U2" s="32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30.6" x14ac:dyDescent="0.3">
      <c r="A3" s="45"/>
      <c r="B3" s="45"/>
      <c r="C3" s="45"/>
      <c r="D3" s="45"/>
      <c r="E3" s="35"/>
      <c r="F3" s="35"/>
      <c r="G3" s="35"/>
      <c r="H3" s="35"/>
      <c r="I3" s="35"/>
      <c r="J3" s="32"/>
      <c r="K3" s="32"/>
      <c r="L3" s="32"/>
      <c r="M3" s="32"/>
      <c r="N3" s="34"/>
      <c r="O3" s="34"/>
      <c r="P3" s="34"/>
      <c r="Q3" s="34"/>
      <c r="R3" s="34"/>
      <c r="S3" s="34"/>
      <c r="T3" s="32"/>
      <c r="U3" s="3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</row>
    <row r="4" spans="1:46" x14ac:dyDescent="0.3">
      <c r="A4" s="45"/>
      <c r="B4" s="45"/>
      <c r="C4" s="45"/>
      <c r="D4" s="45"/>
      <c r="E4" s="35"/>
      <c r="F4" s="35"/>
      <c r="G4" s="35"/>
      <c r="H4" s="35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ht="14.4" customHeight="1" x14ac:dyDescent="0.3">
      <c r="A5" s="41"/>
      <c r="B5" s="42" t="s">
        <v>41</v>
      </c>
      <c r="C5" s="42" t="s">
        <v>42</v>
      </c>
      <c r="D5" s="43" t="s">
        <v>43</v>
      </c>
      <c r="E5" s="45"/>
      <c r="F5" s="37" t="s">
        <v>29</v>
      </c>
      <c r="G5" s="37" t="s">
        <v>30</v>
      </c>
      <c r="H5" s="35"/>
      <c r="I5" s="35"/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14.4" customHeight="1" x14ac:dyDescent="0.3">
      <c r="A6" s="37" t="s">
        <v>41</v>
      </c>
      <c r="B6" s="37">
        <v>1</v>
      </c>
      <c r="C6" s="37">
        <v>3</v>
      </c>
      <c r="D6" s="38">
        <v>0.2</v>
      </c>
      <c r="E6" s="45"/>
      <c r="F6" s="37">
        <f>POWER(B6*C6*D6, 1/3)</f>
        <v>0.84343266530174932</v>
      </c>
      <c r="G6" s="37">
        <f>F6/$F$9</f>
        <v>0.17817772917136601</v>
      </c>
      <c r="H6" s="35"/>
      <c r="I6" s="35"/>
      <c r="J6" s="35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3">
      <c r="A7" s="39" t="s">
        <v>42</v>
      </c>
      <c r="B7" s="39">
        <f>1/C6</f>
        <v>0.33333333333333331</v>
      </c>
      <c r="C7" s="39">
        <v>1</v>
      </c>
      <c r="D7" s="40">
        <v>0.1111111111111111</v>
      </c>
      <c r="E7" s="45"/>
      <c r="F7" s="37">
        <f>POWER(B7*C7*D7, 1/3)</f>
        <v>0.33333333333333337</v>
      </c>
      <c r="G7" s="37">
        <f>F7/$F$9</f>
        <v>7.0417685766541727E-2</v>
      </c>
      <c r="H7" s="35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3">
      <c r="A8" s="37" t="s">
        <v>43</v>
      </c>
      <c r="B8" s="37">
        <f>1/D6</f>
        <v>5</v>
      </c>
      <c r="C8" s="37">
        <f>1/D7</f>
        <v>9</v>
      </c>
      <c r="D8" s="38">
        <v>1</v>
      </c>
      <c r="E8" s="45"/>
      <c r="F8" s="37">
        <f>POWER(B8*C8*D8, 1/3)</f>
        <v>3.5568933044900626</v>
      </c>
      <c r="G8" s="37">
        <f>F8/$F$9</f>
        <v>0.75140458506209218</v>
      </c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ht="18" x14ac:dyDescent="0.3">
      <c r="A9" s="14" t="s">
        <v>32</v>
      </c>
      <c r="B9" s="37">
        <f>SUM(B6:B8)</f>
        <v>6.333333333333333</v>
      </c>
      <c r="C9" s="37">
        <f>SUM(C6:C8)</f>
        <v>13</v>
      </c>
      <c r="D9" s="37">
        <f>SUM(D6:D8)</f>
        <v>1.3111111111111111</v>
      </c>
      <c r="E9" s="45"/>
      <c r="F9" s="37">
        <f>SUM(F6:F8)</f>
        <v>4.7336593031251457</v>
      </c>
      <c r="G9" s="37">
        <f>SUM(G6:G8)</f>
        <v>0.99999999999999989</v>
      </c>
      <c r="H9" s="35"/>
      <c r="I9" s="35"/>
      <c r="J9" s="35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ht="18" x14ac:dyDescent="0.3">
      <c r="A10" s="14" t="s">
        <v>33</v>
      </c>
      <c r="B10" s="37">
        <f>G6*B9</f>
        <v>1.1284589514186514</v>
      </c>
      <c r="C10" s="37">
        <f>G7*C9</f>
        <v>0.91542991496504245</v>
      </c>
      <c r="D10" s="37">
        <f>G8*D9</f>
        <v>0.98517490041474309</v>
      </c>
      <c r="E10" s="35"/>
      <c r="F10" s="35"/>
      <c r="G10" s="35"/>
      <c r="H10" s="35"/>
      <c r="I10" s="35"/>
      <c r="J10" s="35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3">
      <c r="A12" s="37" t="s">
        <v>35</v>
      </c>
      <c r="B12" s="49">
        <f>SUM(B10:D10)</f>
        <v>3.0290637667984366</v>
      </c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x14ac:dyDescent="0.3">
      <c r="A13" s="46"/>
      <c r="B13" s="44"/>
      <c r="C13" s="35"/>
      <c r="D13" s="35"/>
      <c r="E13" s="35"/>
      <c r="F13" s="35"/>
      <c r="G13" s="35"/>
      <c r="H13" s="35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3">
      <c r="A14" s="37" t="s">
        <v>36</v>
      </c>
      <c r="B14" s="36">
        <f>(B12-3)/(3-1)</f>
        <v>1.4531883399218293E-2</v>
      </c>
      <c r="C14" s="35"/>
      <c r="D14" s="35"/>
      <c r="E14" s="35"/>
      <c r="F14" s="35"/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3">
      <c r="A15" s="37" t="s">
        <v>37</v>
      </c>
      <c r="B15" s="48">
        <f>(B14/0.58)*100</f>
        <v>2.5054971377962576</v>
      </c>
      <c r="C15" s="35"/>
      <c r="D15" s="35"/>
      <c r="E15" s="35"/>
      <c r="F15" s="35"/>
      <c r="G15" s="35"/>
      <c r="H15" s="35"/>
      <c r="I15" s="35"/>
      <c r="J15" s="3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FD6A-A1F1-4F14-8162-26D1B5149493}">
  <dimension ref="A1:AE139"/>
  <sheetViews>
    <sheetView topLeftCell="A2" workbookViewId="0">
      <selection activeCell="K31" sqref="K31"/>
    </sheetView>
  </sheetViews>
  <sheetFormatPr defaultRowHeight="14.4" x14ac:dyDescent="0.3"/>
  <sheetData>
    <row r="1" spans="1:3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x14ac:dyDescent="0.3">
      <c r="A2" s="32"/>
      <c r="B2" s="35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x14ac:dyDescent="0.3">
      <c r="A3" s="32"/>
      <c r="B3" s="51" t="s">
        <v>50</v>
      </c>
      <c r="C3" s="51">
        <f>SUM('max speed'!$G6 * main!$K$3, maneuverability!$G6 * main!$K$4, range!$G6 * main!$K$5, 'weapons systems'!$G6 * main!$K$6, durability!$G6 * main!$K$7, stealth!$G6 * main!$K$8)</f>
        <v>0.32682673648664218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x14ac:dyDescent="0.3">
      <c r="A4" s="32"/>
      <c r="B4" s="51" t="s">
        <v>51</v>
      </c>
      <c r="C4" s="51">
        <f>SUM('max speed'!$G7 * main!$K$3, maneuverability!$G7 * main!$K$4, range!$G7 * main!$K$5, 'weapons systems'!$G7 * main!$K$6, durability!$G7 * main!$K$7, stealth!$G7 * main!$K$8)</f>
        <v>0.30997588665850601</v>
      </c>
      <c r="D4" s="50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x14ac:dyDescent="0.3">
      <c r="A5" s="32"/>
      <c r="B5" s="51" t="s">
        <v>52</v>
      </c>
      <c r="C5" s="51">
        <f>SUM('max speed'!$G8 * main!$K$3, maneuverability!$G8 * main!$K$4, range!$G8 * main!$K$5, 'weapons systems'!$G8 * main!$K$6, durability!$G8 * main!$K$7, stealth!$G8 * main!$K$8)</f>
        <v>0.36319737685485171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3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spans="1:3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spans="1:3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spans="1:3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spans="1:3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spans="1:3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spans="1:3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spans="1:3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spans="1:3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spans="1:3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spans="1:3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spans="1:3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spans="1:3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spans="1:3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spans="1:3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spans="1:3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spans="1:3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spans="1:3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1:3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spans="1:3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spans="1:3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options</vt:lpstr>
      <vt:lpstr>max speed</vt:lpstr>
      <vt:lpstr>range</vt:lpstr>
      <vt:lpstr>maneuverability</vt:lpstr>
      <vt:lpstr>weapons systems</vt:lpstr>
      <vt:lpstr>durability</vt:lpstr>
      <vt:lpstr>stealth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</dc:creator>
  <cp:lastModifiedBy>Сомряков Богдан</cp:lastModifiedBy>
  <dcterms:created xsi:type="dcterms:W3CDTF">2015-06-05T18:19:34Z</dcterms:created>
  <dcterms:modified xsi:type="dcterms:W3CDTF">2024-04-10T11:22:00Z</dcterms:modified>
</cp:coreProperties>
</file>