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k\Dropbox\Spring 15 simulations\Corrections - KINETICS\31 Polymerization in a Batch Reactor\"/>
    </mc:Choice>
  </mc:AlternateContent>
  <bookViews>
    <workbookView xWindow="0" yWindow="0" windowWidth="11685" windowHeight="653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0" i="1"/>
  <c r="E1" i="1"/>
  <c r="E2" i="1" s="1"/>
  <c r="B13" i="1" s="1"/>
  <c r="C13" i="1" l="1"/>
  <c r="B36" i="1"/>
  <c r="B28" i="1"/>
  <c r="B12" i="1"/>
  <c r="B32" i="1"/>
  <c r="B24" i="1"/>
  <c r="B20" i="1"/>
  <c r="B16" i="1"/>
  <c r="B39" i="1"/>
  <c r="B35" i="1"/>
  <c r="B31" i="1"/>
  <c r="B27" i="1"/>
  <c r="B23" i="1"/>
  <c r="B19" i="1"/>
  <c r="B15" i="1"/>
  <c r="B11" i="1"/>
  <c r="B38" i="1"/>
  <c r="B34" i="1"/>
  <c r="B30" i="1"/>
  <c r="B26" i="1"/>
  <c r="B22" i="1"/>
  <c r="B18" i="1"/>
  <c r="B14" i="1"/>
  <c r="B10" i="1"/>
  <c r="B37" i="1"/>
  <c r="B33" i="1"/>
  <c r="B29" i="1"/>
  <c r="B25" i="1"/>
  <c r="B21" i="1"/>
  <c r="B17" i="1"/>
  <c r="D29" i="1" l="1"/>
  <c r="E29" i="1"/>
  <c r="C29" i="1"/>
  <c r="E14" i="1"/>
  <c r="C14" i="1"/>
  <c r="D14" i="1"/>
  <c r="E30" i="1"/>
  <c r="C30" i="1"/>
  <c r="D30" i="1"/>
  <c r="D15" i="1"/>
  <c r="C15" i="1"/>
  <c r="E15" i="1"/>
  <c r="D31" i="1"/>
  <c r="C31" i="1"/>
  <c r="E31" i="1"/>
  <c r="E20" i="1"/>
  <c r="C20" i="1"/>
  <c r="D20" i="1"/>
  <c r="E28" i="1"/>
  <c r="C28" i="1"/>
  <c r="D28" i="1"/>
  <c r="D13" i="1"/>
  <c r="D17" i="1"/>
  <c r="E17" i="1"/>
  <c r="C17" i="1"/>
  <c r="D33" i="1"/>
  <c r="E33" i="1"/>
  <c r="C33" i="1"/>
  <c r="E18" i="1"/>
  <c r="C18" i="1"/>
  <c r="D18" i="1"/>
  <c r="E34" i="1"/>
  <c r="C34" i="1"/>
  <c r="D34" i="1"/>
  <c r="D19" i="1"/>
  <c r="C19" i="1"/>
  <c r="E19" i="1"/>
  <c r="D35" i="1"/>
  <c r="C35" i="1"/>
  <c r="E35" i="1"/>
  <c r="E24" i="1"/>
  <c r="C24" i="1"/>
  <c r="D24" i="1"/>
  <c r="E36" i="1"/>
  <c r="C36" i="1"/>
  <c r="D36" i="1"/>
  <c r="D21" i="1"/>
  <c r="E21" i="1"/>
  <c r="C21" i="1"/>
  <c r="D37" i="1"/>
  <c r="E37" i="1"/>
  <c r="C37" i="1"/>
  <c r="E22" i="1"/>
  <c r="C22" i="1"/>
  <c r="D22" i="1"/>
  <c r="E38" i="1"/>
  <c r="C38" i="1"/>
  <c r="D38" i="1"/>
  <c r="D23" i="1"/>
  <c r="C23" i="1"/>
  <c r="E23" i="1"/>
  <c r="D39" i="1"/>
  <c r="C39" i="1"/>
  <c r="E39" i="1"/>
  <c r="E32" i="1"/>
  <c r="C32" i="1"/>
  <c r="D32" i="1"/>
  <c r="D25" i="1"/>
  <c r="E25" i="1"/>
  <c r="C25" i="1"/>
  <c r="D10" i="1"/>
  <c r="C10" i="1"/>
  <c r="E10" i="1"/>
  <c r="E26" i="1"/>
  <c r="C26" i="1"/>
  <c r="D26" i="1"/>
  <c r="D11" i="1"/>
  <c r="C11" i="1"/>
  <c r="E11" i="1"/>
  <c r="D27" i="1"/>
  <c r="C27" i="1"/>
  <c r="E27" i="1"/>
  <c r="E16" i="1"/>
  <c r="C16" i="1"/>
  <c r="D16" i="1"/>
  <c r="E12" i="1"/>
  <c r="C12" i="1"/>
  <c r="D12" i="1"/>
  <c r="E13" i="1"/>
  <c r="E4" i="1" l="1"/>
  <c r="E5" i="1"/>
  <c r="E6" i="1" s="1"/>
</calcChain>
</file>

<file path=xl/sharedStrings.xml><?xml version="1.0" encoding="utf-8"?>
<sst xmlns="http://schemas.openxmlformats.org/spreadsheetml/2006/main" count="17" uniqueCount="17">
  <si>
    <t>kp</t>
  </si>
  <si>
    <t>ki</t>
  </si>
  <si>
    <t>kt</t>
  </si>
  <si>
    <t>t</t>
  </si>
  <si>
    <t>tau</t>
  </si>
  <si>
    <t>M0</t>
  </si>
  <si>
    <t>I0</t>
  </si>
  <si>
    <t>p</t>
  </si>
  <si>
    <t>M</t>
  </si>
  <si>
    <t>y</t>
  </si>
  <si>
    <t>P</t>
  </si>
  <si>
    <t>Ns_bar</t>
  </si>
  <si>
    <t>Ws_bar</t>
  </si>
  <si>
    <t>Ns</t>
  </si>
  <si>
    <t>Ws</t>
  </si>
  <si>
    <t>j^2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</si>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</sst>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Sheet1!$D$10:$D$39</c:f>
              <c:numCache>
                <c:formatCode>General</c:formatCode>
                <c:ptCount val="30"/>
                <c:pt idx="0">
                  <c:v>0.90949730527512096</c:v>
                </c:pt>
                <c:pt idx="1">
                  <c:v>8.2311956972414488E-2</c:v>
                </c:pt>
                <c:pt idx="2">
                  <c:v>7.4494539140818137E-3</c:v>
                </c:pt>
                <c:pt idx="3">
                  <c:v>6.7419565345320251E-4</c:v>
                </c:pt>
                <c:pt idx="4">
                  <c:v>6.1016523409315577E-5</c:v>
                </c:pt>
                <c:pt idx="5">
                  <c:v>5.5221597912867297E-6</c:v>
                </c:pt>
                <c:pt idx="6">
                  <c:v>4.9977034181282515E-7</c:v>
                </c:pt>
                <c:pt idx="7">
                  <c:v>4.5230562677634619E-8</c:v>
                </c:pt>
                <c:pt idx="8">
                  <c:v>4.0934878062484767E-9</c:v>
                </c:pt>
                <c:pt idx="9">
                  <c:v>3.7047167728892108E-10</c:v>
                </c:pt>
                <c:pt idx="10">
                  <c:v>3.3528685113893164E-11</c:v>
                </c:pt>
                <c:pt idx="11">
                  <c:v>3.034436353389272E-12</c:v>
                </c:pt>
                <c:pt idx="12">
                  <c:v>2.7462466695286476E-13</c:v>
                </c:pt>
                <c:pt idx="13">
                  <c:v>2.4854272397156721E-14</c:v>
                </c:pt>
                <c:pt idx="14">
                  <c:v>2.249378627368865E-15</c:v>
                </c:pt>
                <c:pt idx="15">
                  <c:v>2.0357482723343203E-16</c:v>
                </c:pt>
                <c:pt idx="16">
                  <c:v>1.8424070442777306E-17</c:v>
                </c:pt>
                <c:pt idx="17">
                  <c:v>1.6674280228723431E-18</c:v>
                </c:pt>
                <c:pt idx="18">
                  <c:v>1.5090672932972444E-19</c:v>
                </c:pt>
                <c:pt idx="19">
                  <c:v>1.3657465656458018E-20</c:v>
                </c:pt>
                <c:pt idx="20">
                  <c:v>1.236037445021941E-21</c:v>
                </c:pt>
                <c:pt idx="21">
                  <c:v>1.1186471955534029E-22</c:v>
                </c:pt>
                <c:pt idx="22">
                  <c:v>1.012405856440118E-23</c:v>
                </c:pt>
                <c:pt idx="23">
                  <c:v>9.1625458163079824E-25</c:v>
                </c:pt>
                <c:pt idx="24">
                  <c:v>8.2923508691603958E-26</c:v>
                </c:pt>
                <c:pt idx="25">
                  <c:v>7.5048009926320958E-27</c:v>
                </c:pt>
                <c:pt idx="26">
                  <c:v>6.7920471320715236E-28</c:v>
                </c:pt>
                <c:pt idx="27">
                  <c:v>6.1469856815085999E-29</c:v>
                </c:pt>
                <c:pt idx="28">
                  <c:v>5.5631876861177588E-30</c:v>
                </c:pt>
                <c:pt idx="29">
                  <c:v>5.0348347685392219E-31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E7-447C-8949-883D2A5E81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Sheet1!$E$10:$E$39</c:f>
              <c:numCache>
                <c:formatCode>General</c:formatCode>
                <c:ptCount val="30"/>
                <c:pt idx="0">
                  <c:v>0.82718534830270629</c:v>
                </c:pt>
                <c:pt idx="1">
                  <c:v>0.14972500611666531</c:v>
                </c:pt>
                <c:pt idx="2">
                  <c:v>2.0325774781885828E-2</c:v>
                </c:pt>
                <c:pt idx="3">
                  <c:v>2.4527165201755469E-3</c:v>
                </c:pt>
                <c:pt idx="4">
                  <c:v>2.7747181809014418E-4</c:v>
                </c:pt>
                <c:pt idx="5">
                  <c:v>3.013433669684342E-5</c:v>
                </c:pt>
                <c:pt idx="6">
                  <c:v>3.1817784539463326E-6</c:v>
                </c:pt>
                <c:pt idx="7">
                  <c:v>3.2909659897108902E-7</c:v>
                </c:pt>
                <c:pt idx="8">
                  <c:v>3.3507145160635994E-8</c:v>
                </c:pt>
                <c:pt idx="9">
                  <c:v>3.3694299217502783E-9</c:v>
                </c:pt>
                <c:pt idx="10">
                  <c:v>3.354367363655427E-10</c:v>
                </c:pt>
                <c:pt idx="11">
                  <c:v>3.3117740237236878E-11</c:v>
                </c:pt>
                <c:pt idx="12">
                  <c:v>3.2470151292242034E-12</c:v>
                </c:pt>
                <c:pt idx="13">
                  <c:v>3.1646851277702994E-13</c:v>
                </c:pt>
                <c:pt idx="14">
                  <c:v>3.0687057002031487E-14</c:v>
                </c:pt>
                <c:pt idx="15">
                  <c:v>2.9624121086504747E-15</c:v>
                </c:pt>
                <c:pt idx="16">
                  <c:v>2.8486292113838424E-16</c:v>
                </c:pt>
                <c:pt idx="17">
                  <c:v>2.7297383283767126E-17</c:v>
                </c:pt>
                <c:pt idx="18">
                  <c:v>2.6077360097920612E-18</c:v>
                </c:pt>
                <c:pt idx="19">
                  <c:v>2.4842856422872144E-19</c:v>
                </c:pt>
                <c:pt idx="20">
                  <c:v>2.3607627234798607E-20</c:v>
                </c:pt>
                <c:pt idx="21">
                  <c:v>2.2382945418006597E-21</c:v>
                </c:pt>
                <c:pt idx="22">
                  <c:v>2.1177949160371876E-22</c:v>
                </c:pt>
                <c:pt idx="23">
                  <c:v>1.9999945750540654E-23</c:v>
                </c:pt>
                <c:pt idx="24">
                  <c:v>1.8854676924742962E-24</c:v>
                </c:pt>
                <c:pt idx="25">
                  <c:v>1.7746550326504847E-25</c:v>
                </c:pt>
                <c:pt idx="26">
                  <c:v>1.6678841122585788E-26</c:v>
                </c:pt>
                <c:pt idx="27">
                  <c:v>1.5653867356111102E-27</c:v>
                </c:pt>
                <c:pt idx="28">
                  <c:v>1.4673142206865122E-28</c:v>
                </c:pt>
                <c:pt idx="29">
                  <c:v>1.3737505963475724E-29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E7-447C-8949-883D2A5E8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28488"/>
        <c:axId val="372528816"/>
      </c:scatterChart>
      <c:valAx>
        <c:axId val="37252848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28816"/>
        <c:crosses val="autoZero"/>
        <c:crossBetween val="midCat"/>
      </c:valAx>
      <c:valAx>
        <c:axId val="3725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2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54769</xdr:rowOff>
    </xdr:from>
    <xdr:to>
      <xdr:col>7</xdr:col>
      <xdr:colOff>195264</xdr:colOff>
      <xdr:row>28</xdr:row>
      <xdr:rowOff>4763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I6" sqref="I6"/>
    </sheetView>
  </sheetViews>
  <sheetFormatPr defaultRowHeight="14.25" x14ac:dyDescent="0.45"/>
  <cols>
    <col min="5" max="5" width="11.59765625" bestFit="1" customWidth="1"/>
  </cols>
  <sheetData>
    <row r="1" spans="1:7" x14ac:dyDescent="0.45">
      <c r="A1" t="s">
        <v>5</v>
      </c>
      <c r="B1">
        <v>5</v>
      </c>
      <c r="D1" t="s">
        <v>8</v>
      </c>
      <c r="E1">
        <f>B1*EXP(SQRT(8*B3^2*0.5*B2/(B4*B5))*(EXP(-B4*B6/2)-1))</f>
        <v>1.3915842454144593E-3</v>
      </c>
    </row>
    <row r="2" spans="1:7" x14ac:dyDescent="0.45">
      <c r="A2" t="s">
        <v>6</v>
      </c>
      <c r="B2">
        <v>0.3</v>
      </c>
      <c r="D2" t="s">
        <v>7</v>
      </c>
      <c r="E2">
        <f>(B3*E1)/(B3*E1+B5*B7+SQRT(2*B5*B4*0.5*B2*EXP(-B4*B6)))</f>
        <v>9.0502694724879137E-2</v>
      </c>
    </row>
    <row r="3" spans="1:7" x14ac:dyDescent="0.45">
      <c r="A3" t="s">
        <v>0</v>
      </c>
      <c r="B3">
        <v>0.67</v>
      </c>
    </row>
    <row r="4" spans="1:7" x14ac:dyDescent="0.45">
      <c r="A4" t="s">
        <v>1</v>
      </c>
      <c r="B4">
        <v>0.09</v>
      </c>
      <c r="D4" t="s">
        <v>11</v>
      </c>
      <c r="E4" s="1">
        <f>SUMPRODUCT(A10:A39,C10:C39)/SUM(C10:C39)</f>
        <v>1.0995084803439881</v>
      </c>
    </row>
    <row r="5" spans="1:7" x14ac:dyDescent="0.45">
      <c r="A5" t="s">
        <v>2</v>
      </c>
      <c r="B5">
        <v>5.0000000000000001E-3</v>
      </c>
      <c r="D5" t="s">
        <v>12</v>
      </c>
      <c r="E5" s="1">
        <f>SUMPRODUCT(G10:G39,C10:C39)/SUMPRODUCT(A10:A39,C10:C39)</f>
        <v>1.199016960687975</v>
      </c>
    </row>
    <row r="6" spans="1:7" x14ac:dyDescent="0.45">
      <c r="A6" t="s">
        <v>3</v>
      </c>
      <c r="B6">
        <v>6</v>
      </c>
      <c r="D6" t="s">
        <v>16</v>
      </c>
      <c r="E6" s="1">
        <f>E5/E4</f>
        <v>1.0905026947248784</v>
      </c>
    </row>
    <row r="7" spans="1:7" x14ac:dyDescent="0.45">
      <c r="A7" t="s">
        <v>4</v>
      </c>
      <c r="B7">
        <v>0.1</v>
      </c>
    </row>
    <row r="9" spans="1:7" x14ac:dyDescent="0.45">
      <c r="B9" t="s">
        <v>9</v>
      </c>
      <c r="C9" t="s">
        <v>10</v>
      </c>
      <c r="D9" t="s">
        <v>13</v>
      </c>
      <c r="E9" t="s">
        <v>14</v>
      </c>
      <c r="G9" t="s">
        <v>15</v>
      </c>
    </row>
    <row r="10" spans="1:7" x14ac:dyDescent="0.45">
      <c r="A10">
        <v>1</v>
      </c>
      <c r="B10">
        <f>(1-$E$2)*$E$2^(A10-1)</f>
        <v>0.90949730527512085</v>
      </c>
      <c r="C10">
        <f>B10*$E$1</f>
        <v>1.2656421212677632E-3</v>
      </c>
      <c r="D10">
        <f>B10/SUM($B$10:$B$39)</f>
        <v>0.90949730527512096</v>
      </c>
      <c r="E10">
        <f>A10*B10/SUMPRODUCT($A$10:$A$39,$B$10:$B$39)</f>
        <v>0.82718534830270629</v>
      </c>
      <c r="G10">
        <f>A10^2</f>
        <v>1</v>
      </c>
    </row>
    <row r="11" spans="1:7" x14ac:dyDescent="0.45">
      <c r="A11">
        <v>2</v>
      </c>
      <c r="B11">
        <f t="shared" ref="B11:B39" si="0">(1-$E$2)*$E$2^(A11-1)</f>
        <v>8.2311956972414474E-2</v>
      </c>
      <c r="C11">
        <f t="shared" ref="C11:C39" si="1">B11*$E$1</f>
        <v>1.1454402253204484E-4</v>
      </c>
      <c r="D11">
        <f t="shared" ref="D11:D39" si="2">B11/SUM($B$10:$B$39)</f>
        <v>8.2311956972414488E-2</v>
      </c>
      <c r="E11">
        <f t="shared" ref="E11:E39" si="3">A11*B11/SUMPRODUCT($A$10:$A$39,$B$10:$B$39)</f>
        <v>0.14972500611666531</v>
      </c>
      <c r="G11">
        <f t="shared" ref="G11:G39" si="4">A11^2</f>
        <v>4</v>
      </c>
    </row>
    <row r="12" spans="1:7" x14ac:dyDescent="0.45">
      <c r="A12">
        <v>3</v>
      </c>
      <c r="B12">
        <f t="shared" si="0"/>
        <v>7.4494539140818128E-3</v>
      </c>
      <c r="C12">
        <f t="shared" si="1"/>
        <v>1.0366542703777331E-5</v>
      </c>
      <c r="D12">
        <f t="shared" si="2"/>
        <v>7.4494539140818137E-3</v>
      </c>
      <c r="E12">
        <f t="shared" si="3"/>
        <v>2.0325774781885828E-2</v>
      </c>
      <c r="G12">
        <f t="shared" si="4"/>
        <v>9</v>
      </c>
    </row>
    <row r="13" spans="1:7" x14ac:dyDescent="0.45">
      <c r="A13">
        <v>4</v>
      </c>
      <c r="B13">
        <f t="shared" si="0"/>
        <v>6.741956534532024E-4</v>
      </c>
      <c r="C13">
        <f t="shared" si="1"/>
        <v>9.3820004967238295E-7</v>
      </c>
      <c r="D13">
        <f t="shared" si="2"/>
        <v>6.7419565345320251E-4</v>
      </c>
      <c r="E13">
        <f t="shared" si="3"/>
        <v>2.4527165201755469E-3</v>
      </c>
      <c r="G13">
        <f t="shared" si="4"/>
        <v>16</v>
      </c>
    </row>
    <row r="14" spans="1:7" x14ac:dyDescent="0.45">
      <c r="A14">
        <v>5</v>
      </c>
      <c r="B14">
        <f t="shared" si="0"/>
        <v>6.101652340931557E-5</v>
      </c>
      <c r="C14">
        <f t="shared" si="1"/>
        <v>8.4909632686366096E-8</v>
      </c>
      <c r="D14">
        <f t="shared" si="2"/>
        <v>6.1016523409315577E-5</v>
      </c>
      <c r="E14">
        <f t="shared" si="3"/>
        <v>2.7747181809014418E-4</v>
      </c>
      <c r="G14">
        <f t="shared" si="4"/>
        <v>25</v>
      </c>
    </row>
    <row r="15" spans="1:7" x14ac:dyDescent="0.45">
      <c r="A15">
        <v>6</v>
      </c>
      <c r="B15">
        <f t="shared" si="0"/>
        <v>5.5221597912867289E-6</v>
      </c>
      <c r="C15">
        <f t="shared" si="1"/>
        <v>7.684550566215811E-9</v>
      </c>
      <c r="D15">
        <f t="shared" si="2"/>
        <v>5.5221597912867297E-6</v>
      </c>
      <c r="E15">
        <f t="shared" si="3"/>
        <v>3.013433669684342E-5</v>
      </c>
      <c r="G15">
        <f t="shared" si="4"/>
        <v>36</v>
      </c>
    </row>
    <row r="16" spans="1:7" x14ac:dyDescent="0.45">
      <c r="A16">
        <v>7</v>
      </c>
      <c r="B16">
        <f t="shared" si="0"/>
        <v>4.9977034181282505E-7</v>
      </c>
      <c r="C16">
        <f t="shared" si="1"/>
        <v>6.9547253399212654E-10</v>
      </c>
      <c r="D16">
        <f t="shared" si="2"/>
        <v>4.9977034181282515E-7</v>
      </c>
      <c r="E16">
        <f t="shared" si="3"/>
        <v>3.1817784539463326E-6</v>
      </c>
      <c r="G16">
        <f t="shared" si="4"/>
        <v>49</v>
      </c>
    </row>
    <row r="17" spans="1:7" x14ac:dyDescent="0.45">
      <c r="A17">
        <v>8</v>
      </c>
      <c r="B17">
        <f t="shared" si="0"/>
        <v>4.5230562677634612E-8</v>
      </c>
      <c r="C17">
        <f t="shared" si="1"/>
        <v>6.2942138433427569E-11</v>
      </c>
      <c r="D17">
        <f t="shared" si="2"/>
        <v>4.5230562677634619E-8</v>
      </c>
      <c r="E17">
        <f t="shared" si="3"/>
        <v>3.2909659897108902E-7</v>
      </c>
      <c r="G17">
        <f t="shared" si="4"/>
        <v>64</v>
      </c>
    </row>
    <row r="18" spans="1:7" x14ac:dyDescent="0.45">
      <c r="A18">
        <v>9</v>
      </c>
      <c r="B18">
        <f t="shared" si="0"/>
        <v>4.0934878062484758E-9</v>
      </c>
      <c r="C18">
        <f t="shared" si="1"/>
        <v>5.6964331399715761E-12</v>
      </c>
      <c r="D18">
        <f t="shared" si="2"/>
        <v>4.0934878062484767E-9</v>
      </c>
      <c r="E18">
        <f t="shared" si="3"/>
        <v>3.3507145160635994E-8</v>
      </c>
      <c r="G18">
        <f t="shared" si="4"/>
        <v>81</v>
      </c>
    </row>
    <row r="19" spans="1:7" x14ac:dyDescent="0.45">
      <c r="A19">
        <v>10</v>
      </c>
      <c r="B19">
        <f t="shared" si="0"/>
        <v>3.7047167728892102E-10</v>
      </c>
      <c r="C19">
        <f t="shared" si="1"/>
        <v>5.1554254948753223E-13</v>
      </c>
      <c r="D19">
        <f t="shared" si="2"/>
        <v>3.7047167728892108E-10</v>
      </c>
      <c r="E19">
        <f t="shared" si="3"/>
        <v>3.3694299217502783E-9</v>
      </c>
      <c r="G19">
        <f t="shared" si="4"/>
        <v>100</v>
      </c>
    </row>
    <row r="20" spans="1:7" x14ac:dyDescent="0.45">
      <c r="A20">
        <v>11</v>
      </c>
      <c r="B20">
        <f t="shared" si="0"/>
        <v>3.3528685113893157E-11</v>
      </c>
      <c r="C20">
        <f t="shared" si="1"/>
        <v>4.6657989973956025E-14</v>
      </c>
      <c r="D20">
        <f t="shared" si="2"/>
        <v>3.3528685113893164E-11</v>
      </c>
      <c r="E20">
        <f t="shared" si="3"/>
        <v>3.354367363655427E-10</v>
      </c>
      <c r="G20">
        <f t="shared" si="4"/>
        <v>121</v>
      </c>
    </row>
    <row r="21" spans="1:7" x14ac:dyDescent="0.45">
      <c r="A21">
        <v>12</v>
      </c>
      <c r="B21">
        <f t="shared" si="0"/>
        <v>3.0344363533892716E-12</v>
      </c>
      <c r="C21">
        <f t="shared" si="1"/>
        <v>4.2226738230894133E-15</v>
      </c>
      <c r="D21">
        <f t="shared" si="2"/>
        <v>3.034436353389272E-12</v>
      </c>
      <c r="E21">
        <f t="shared" si="3"/>
        <v>3.3117740237236878E-11</v>
      </c>
      <c r="G21">
        <f t="shared" si="4"/>
        <v>144</v>
      </c>
    </row>
    <row r="22" spans="1:7" x14ac:dyDescent="0.45">
      <c r="A22">
        <v>13</v>
      </c>
      <c r="B22">
        <f t="shared" si="0"/>
        <v>2.7462466695286471E-13</v>
      </c>
      <c r="C22">
        <f t="shared" si="1"/>
        <v>3.8216335993379945E-16</v>
      </c>
      <c r="D22">
        <f t="shared" si="2"/>
        <v>2.7462466695286476E-13</v>
      </c>
      <c r="E22">
        <f t="shared" si="3"/>
        <v>3.2470151292242034E-12</v>
      </c>
      <c r="G22">
        <f t="shared" si="4"/>
        <v>169</v>
      </c>
    </row>
    <row r="23" spans="1:7" x14ac:dyDescent="0.45">
      <c r="A23">
        <v>14</v>
      </c>
      <c r="B23">
        <f t="shared" si="0"/>
        <v>2.4854272397156718E-14</v>
      </c>
      <c r="C23">
        <f t="shared" si="1"/>
        <v>3.4586813899122758E-17</v>
      </c>
      <c r="D23">
        <f t="shared" si="2"/>
        <v>2.4854272397156721E-14</v>
      </c>
      <c r="E23">
        <f t="shared" si="3"/>
        <v>3.1646851277702994E-13</v>
      </c>
      <c r="G23">
        <f t="shared" si="4"/>
        <v>196</v>
      </c>
    </row>
    <row r="24" spans="1:7" x14ac:dyDescent="0.45">
      <c r="A24">
        <v>15</v>
      </c>
      <c r="B24">
        <f t="shared" si="0"/>
        <v>2.2493786273688646E-15</v>
      </c>
      <c r="C24">
        <f t="shared" si="1"/>
        <v>3.1301998598185136E-18</v>
      </c>
      <c r="D24">
        <f t="shared" si="2"/>
        <v>2.249378627368865E-15</v>
      </c>
      <c r="E24">
        <f t="shared" si="3"/>
        <v>3.0687057002031487E-14</v>
      </c>
      <c r="G24">
        <f t="shared" si="4"/>
        <v>225</v>
      </c>
    </row>
    <row r="25" spans="1:7" x14ac:dyDescent="0.45">
      <c r="A25">
        <v>16</v>
      </c>
      <c r="B25">
        <f t="shared" si="0"/>
        <v>2.0357482723343201E-16</v>
      </c>
      <c r="C25">
        <f t="shared" si="1"/>
        <v>2.832915223410144E-19</v>
      </c>
      <c r="D25">
        <f t="shared" si="2"/>
        <v>2.0357482723343203E-16</v>
      </c>
      <c r="E25">
        <f t="shared" si="3"/>
        <v>2.9624121086504747E-15</v>
      </c>
      <c r="G25">
        <f t="shared" si="4"/>
        <v>256</v>
      </c>
    </row>
    <row r="26" spans="1:7" x14ac:dyDescent="0.45">
      <c r="A26">
        <v>17</v>
      </c>
      <c r="B26">
        <f t="shared" si="0"/>
        <v>1.8424070442777303E-17</v>
      </c>
      <c r="C26">
        <f t="shared" si="1"/>
        <v>2.5638646164575097E-20</v>
      </c>
      <c r="D26">
        <f t="shared" si="2"/>
        <v>1.8424070442777306E-17</v>
      </c>
      <c r="E26">
        <f t="shared" si="3"/>
        <v>2.8486292113838424E-16</v>
      </c>
      <c r="G26">
        <f t="shared" si="4"/>
        <v>289</v>
      </c>
    </row>
    <row r="27" spans="1:7" x14ac:dyDescent="0.45">
      <c r="A27">
        <v>18</v>
      </c>
      <c r="B27">
        <f t="shared" si="0"/>
        <v>1.6674280228723429E-18</v>
      </c>
      <c r="C27">
        <f t="shared" si="1"/>
        <v>2.3203665669917334E-21</v>
      </c>
      <c r="D27">
        <f t="shared" si="2"/>
        <v>1.6674280228723431E-18</v>
      </c>
      <c r="E27">
        <f t="shared" si="3"/>
        <v>2.7297383283767126E-17</v>
      </c>
      <c r="G27">
        <f t="shared" si="4"/>
        <v>324</v>
      </c>
    </row>
    <row r="28" spans="1:7" x14ac:dyDescent="0.45">
      <c r="A28">
        <v>19</v>
      </c>
      <c r="B28">
        <f t="shared" si="0"/>
        <v>1.5090672932972442E-19</v>
      </c>
      <c r="C28">
        <f t="shared" si="1"/>
        <v>2.0999942706226862E-22</v>
      </c>
      <c r="D28">
        <f t="shared" si="2"/>
        <v>1.5090672932972444E-19</v>
      </c>
      <c r="E28">
        <f t="shared" si="3"/>
        <v>2.6077360097920612E-18</v>
      </c>
      <c r="G28">
        <f t="shared" si="4"/>
        <v>361</v>
      </c>
    </row>
    <row r="29" spans="1:7" x14ac:dyDescent="0.45">
      <c r="A29">
        <v>20</v>
      </c>
      <c r="B29">
        <f t="shared" si="0"/>
        <v>1.3657465656458015E-20</v>
      </c>
      <c r="C29">
        <f t="shared" si="1"/>
        <v>1.9005514039816022E-23</v>
      </c>
      <c r="D29">
        <f t="shared" si="2"/>
        <v>1.3657465656458018E-20</v>
      </c>
      <c r="E29">
        <f t="shared" si="3"/>
        <v>2.4842856422872144E-19</v>
      </c>
      <c r="G29">
        <f t="shared" si="4"/>
        <v>400</v>
      </c>
    </row>
    <row r="30" spans="1:7" x14ac:dyDescent="0.45">
      <c r="A30">
        <v>21</v>
      </c>
      <c r="B30">
        <f t="shared" si="0"/>
        <v>1.2360374450219408E-21</v>
      </c>
      <c r="C30">
        <f t="shared" si="1"/>
        <v>1.7200502352348739E-24</v>
      </c>
      <c r="D30">
        <f t="shared" si="2"/>
        <v>1.236037445021941E-21</v>
      </c>
      <c r="E30">
        <f t="shared" si="3"/>
        <v>2.3607627234798607E-20</v>
      </c>
      <c r="G30">
        <f t="shared" si="4"/>
        <v>441</v>
      </c>
    </row>
    <row r="31" spans="1:7" x14ac:dyDescent="0.45">
      <c r="A31">
        <v>22</v>
      </c>
      <c r="B31">
        <f t="shared" si="0"/>
        <v>1.1186471955534026E-22</v>
      </c>
      <c r="C31">
        <f t="shared" si="1"/>
        <v>1.5566918135091829E-25</v>
      </c>
      <c r="D31">
        <f t="shared" si="2"/>
        <v>1.1186471955534029E-22</v>
      </c>
      <c r="E31">
        <f t="shared" si="3"/>
        <v>2.2382945418006597E-21</v>
      </c>
      <c r="G31">
        <f t="shared" si="4"/>
        <v>484</v>
      </c>
    </row>
    <row r="32" spans="1:7" x14ac:dyDescent="0.45">
      <c r="A32">
        <v>23</v>
      </c>
      <c r="B32">
        <f t="shared" si="0"/>
        <v>1.0124058564401179E-23</v>
      </c>
      <c r="C32">
        <f t="shared" si="1"/>
        <v>1.4088480397874009E-26</v>
      </c>
      <c r="D32">
        <f t="shared" si="2"/>
        <v>1.012405856440118E-23</v>
      </c>
      <c r="E32">
        <f t="shared" si="3"/>
        <v>2.1177949160371876E-22</v>
      </c>
      <c r="G32">
        <f t="shared" si="4"/>
        <v>529</v>
      </c>
    </row>
    <row r="33" spans="1:7" x14ac:dyDescent="0.45">
      <c r="A33">
        <v>24</v>
      </c>
      <c r="B33">
        <f t="shared" si="0"/>
        <v>9.1625458163079806E-25</v>
      </c>
      <c r="C33">
        <f t="shared" si="1"/>
        <v>1.2750454405862352E-27</v>
      </c>
      <c r="D33">
        <f t="shared" si="2"/>
        <v>9.1625458163079824E-25</v>
      </c>
      <c r="E33">
        <f t="shared" si="3"/>
        <v>1.9999945750540654E-23</v>
      </c>
      <c r="G33">
        <f t="shared" si="4"/>
        <v>576</v>
      </c>
    </row>
    <row r="34" spans="1:7" x14ac:dyDescent="0.45">
      <c r="A34">
        <v>25</v>
      </c>
      <c r="B34">
        <f t="shared" si="0"/>
        <v>8.2923508691603946E-26</v>
      </c>
      <c r="C34">
        <f t="shared" si="1"/>
        <v>1.1539504826972503E-28</v>
      </c>
      <c r="D34">
        <f t="shared" si="2"/>
        <v>8.2923508691603958E-26</v>
      </c>
      <c r="E34">
        <f t="shared" si="3"/>
        <v>1.8854676924742962E-24</v>
      </c>
      <c r="G34">
        <f t="shared" si="4"/>
        <v>625</v>
      </c>
    </row>
    <row r="35" spans="1:7" x14ac:dyDescent="0.45">
      <c r="A35">
        <v>26</v>
      </c>
      <c r="B35">
        <f t="shared" si="0"/>
        <v>7.5048009926320943E-27</v>
      </c>
      <c r="C35">
        <f t="shared" si="1"/>
        <v>1.0443562826317618E-29</v>
      </c>
      <c r="D35">
        <f t="shared" si="2"/>
        <v>7.5048009926320958E-27</v>
      </c>
      <c r="E35">
        <f t="shared" si="3"/>
        <v>1.7746550326504847E-25</v>
      </c>
      <c r="G35">
        <f t="shared" si="4"/>
        <v>676</v>
      </c>
    </row>
    <row r="36" spans="1:7" x14ac:dyDescent="0.45">
      <c r="A36">
        <v>27</v>
      </c>
      <c r="B36">
        <f t="shared" si="0"/>
        <v>6.7920471320715227E-28</v>
      </c>
      <c r="C36">
        <f t="shared" si="1"/>
        <v>9.4517057831031931E-31</v>
      </c>
      <c r="D36">
        <f t="shared" si="2"/>
        <v>6.7920471320715236E-28</v>
      </c>
      <c r="E36">
        <f t="shared" si="3"/>
        <v>1.6678841122585788E-26</v>
      </c>
      <c r="G36">
        <f t="shared" si="4"/>
        <v>729</v>
      </c>
    </row>
    <row r="37" spans="1:7" x14ac:dyDescent="0.45">
      <c r="A37">
        <v>28</v>
      </c>
      <c r="B37">
        <f t="shared" si="0"/>
        <v>6.1469856815085988E-29</v>
      </c>
      <c r="C37">
        <f t="shared" si="1"/>
        <v>8.5540484311756295E-32</v>
      </c>
      <c r="D37">
        <f t="shared" si="2"/>
        <v>6.1469856815085999E-29</v>
      </c>
      <c r="E37">
        <f t="shared" si="3"/>
        <v>1.5653867356111102E-27</v>
      </c>
      <c r="G37">
        <f t="shared" si="4"/>
        <v>784</v>
      </c>
    </row>
    <row r="38" spans="1:7" x14ac:dyDescent="0.45">
      <c r="A38">
        <v>29</v>
      </c>
      <c r="B38">
        <f t="shared" si="0"/>
        <v>5.5631876861177581E-30</v>
      </c>
      <c r="C38">
        <f t="shared" si="1"/>
        <v>7.741644338285193E-33</v>
      </c>
      <c r="D38">
        <f t="shared" si="2"/>
        <v>5.5631876861177588E-30</v>
      </c>
      <c r="E38">
        <f t="shared" si="3"/>
        <v>1.4673142206865122E-28</v>
      </c>
      <c r="G38">
        <f t="shared" si="4"/>
        <v>841</v>
      </c>
    </row>
    <row r="39" spans="1:7" x14ac:dyDescent="0.45">
      <c r="A39">
        <v>30</v>
      </c>
      <c r="B39">
        <f t="shared" si="0"/>
        <v>5.034834768539221E-31</v>
      </c>
      <c r="C39">
        <f t="shared" si="1"/>
        <v>7.006396742164136E-34</v>
      </c>
      <c r="D39">
        <f t="shared" si="2"/>
        <v>5.0348347685392219E-31</v>
      </c>
      <c r="E39">
        <f t="shared" si="3"/>
        <v>1.3737505963475724E-29</v>
      </c>
      <c r="G39">
        <f t="shared" si="4"/>
        <v>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Bongiardina</dc:creator>
  <cp:lastModifiedBy>Nick Bongiardina</cp:lastModifiedBy>
  <dcterms:created xsi:type="dcterms:W3CDTF">2016-07-06T15:27:40Z</dcterms:created>
  <dcterms:modified xsi:type="dcterms:W3CDTF">2016-07-06T17:01:46Z</dcterms:modified>
</cp:coreProperties>
</file>