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4 Heat transfer fin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<sst xmlns="http://schemas.openxmlformats.org/spreadsheetml/2006/main" count="26" uniqueCount="23">
  <si>
    <t>Temperature</t>
  </si>
  <si>
    <t>Density</t>
  </si>
  <si>
    <t>Specific Heat</t>
  </si>
  <si>
    <t>(kJ/(kg K))</t>
  </si>
  <si>
    <t>Thermal Conductivity</t>
  </si>
  <si>
    <t>(W/(m K))</t>
  </si>
  <si>
    <t>Kinematic Viscosity</t>
  </si>
  <si>
    <t>- t -</t>
  </si>
  <si>
    <t>(oC)</t>
  </si>
  <si>
    <t>(kg/m3)</t>
  </si>
  <si>
    <t>- cp -</t>
  </si>
  <si>
    <t>- k -</t>
  </si>
  <si>
    <t>- ν -</t>
  </si>
  <si>
    <t>x 10-6 (m2/s)</t>
  </si>
  <si>
    <t>T (K)</t>
  </si>
  <si>
    <t>k (W/m/K)</t>
  </si>
  <si>
    <r>
      <rPr>
        <sz val="11"/>
        <color theme="1"/>
        <rFont val="Calibri"/>
        <family val="2"/>
      </rPr>
      <t>ν</t>
    </r>
    <r>
      <rPr>
        <sz val="11"/>
        <color theme="1"/>
        <rFont val="Calibri"/>
        <family val="2"/>
        <scheme val="minor"/>
      </rPr>
      <t xml:space="preserve"> (m2/s)</t>
    </r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</si>
  <si>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 (N s/m2)</t>
    </r>
  </si>
  <si>
    <t>ρ</t>
  </si>
  <si>
    <t>ρ (kg/m3)</t>
  </si>
  <si>
    <t>ν (m2/s)</t>
  </si>
  <si>
    <t>µ (N s/m2)</t>
  </si>
  <si>
    <t>Cp (J/kg/K)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</si>
</sst>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Sheet2!$B$1</c:f>
          <c:strCache>
            <c:ptCount val="1"/>
            <c:pt idx="0">
              <c:v>ρ (kg/m3)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3770997375328032E-2"/>
                  <c:y val="-0.20718066491688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Sheet2!$A$2:$A$19</c:f>
              <c:numCache>
                <c:formatCode>General</c:formatCode>
                <c:ptCount val="18"/>
                <c:pt idx="0">
                  <c:v>123</c:v>
                </c:pt>
                <c:pt idx="1">
                  <c:v>173</c:v>
                </c:pt>
                <c:pt idx="2">
                  <c:v>223</c:v>
                </c:pt>
                <c:pt idx="3">
                  <c:v>273</c:v>
                </c:pt>
                <c:pt idx="4">
                  <c:v>293</c:v>
                </c:pt>
                <c:pt idx="5">
                  <c:v>313</c:v>
                </c:pt>
                <c:pt idx="6">
                  <c:v>333</c:v>
                </c:pt>
                <c:pt idx="7">
                  <c:v>353</c:v>
                </c:pt>
                <c:pt idx="8">
                  <c:v>373</c:v>
                </c:pt>
                <c:pt idx="9">
                  <c:v>393</c:v>
                </c:pt>
                <c:pt idx="10">
                  <c:v>413</c:v>
                </c:pt>
                <c:pt idx="11">
                  <c:v>433</c:v>
                </c:pt>
                <c:pt idx="12">
                  <c:v>453</c:v>
                </c:pt>
                <c:pt idx="13">
                  <c:v>473</c:v>
                </c:pt>
                <c:pt idx="14">
                  <c:v>523</c:v>
                </c:pt>
                <c:pt idx="15">
                  <c:v>573</c:v>
                </c:pt>
                <c:pt idx="16">
                  <c:v>623</c:v>
                </c:pt>
                <c:pt idx="17">
                  <c:v>673</c:v>
                </c:pt>
              </c:numCache>
            </c:numRef>
          </c:xVal>
          <c:yVal>
            <c:numRef>
              <c:f>Sheet2!$B$2:$B$19</c:f>
              <c:numCache>
                <c:formatCode>General</c:formatCode>
                <c:ptCount val="18"/>
                <c:pt idx="0">
                  <c:v>2.7930000000000001</c:v>
                </c:pt>
                <c:pt idx="1">
                  <c:v>1.98</c:v>
                </c:pt>
                <c:pt idx="2">
                  <c:v>1.534</c:v>
                </c:pt>
                <c:pt idx="3">
                  <c:v>1.2929999999999999</c:v>
                </c:pt>
                <c:pt idx="4">
                  <c:v>1.2050000000000001</c:v>
                </c:pt>
                <c:pt idx="5">
                  <c:v>1.127</c:v>
                </c:pt>
                <c:pt idx="6">
                  <c:v>1.0669999999999999</c:v>
                </c:pt>
                <c:pt idx="7">
                  <c:v>1</c:v>
                </c:pt>
                <c:pt idx="8">
                  <c:v>0.94599999999999995</c:v>
                </c:pt>
                <c:pt idx="9">
                  <c:v>0.89800000000000002</c:v>
                </c:pt>
                <c:pt idx="10">
                  <c:v>0.85399999999999998</c:v>
                </c:pt>
                <c:pt idx="11">
                  <c:v>0.81499999999999995</c:v>
                </c:pt>
                <c:pt idx="12">
                  <c:v>0.77900000000000003</c:v>
                </c:pt>
                <c:pt idx="13">
                  <c:v>0.746</c:v>
                </c:pt>
                <c:pt idx="14">
                  <c:v>0.67500000000000004</c:v>
                </c:pt>
                <c:pt idx="15">
                  <c:v>0.61599999999999999</c:v>
                </c:pt>
                <c:pt idx="16">
                  <c:v>0.56599999999999995</c:v>
                </c:pt>
                <c:pt idx="17">
                  <c:v>0.52400000000000002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6992"/>
        <c:axId val="229858968"/>
      </c:scatterChart>
      <c:valAx>
        <c:axId val="3057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58968"/>
        <c:crosses val="autoZero"/>
        <c:crossBetween val="midCat"/>
      </c:valAx>
      <c:valAx>
        <c:axId val="2298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ν (m2/s)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Sheet2!$A$2:$A$19</c:f>
              <c:numCache>
                <c:formatCode>General</c:formatCode>
                <c:ptCount val="18"/>
                <c:pt idx="0">
                  <c:v>123</c:v>
                </c:pt>
                <c:pt idx="1">
                  <c:v>173</c:v>
                </c:pt>
                <c:pt idx="2">
                  <c:v>223</c:v>
                </c:pt>
                <c:pt idx="3">
                  <c:v>273</c:v>
                </c:pt>
                <c:pt idx="4">
                  <c:v>293</c:v>
                </c:pt>
                <c:pt idx="5">
                  <c:v>313</c:v>
                </c:pt>
                <c:pt idx="6">
                  <c:v>333</c:v>
                </c:pt>
                <c:pt idx="7">
                  <c:v>353</c:v>
                </c:pt>
                <c:pt idx="8">
                  <c:v>373</c:v>
                </c:pt>
                <c:pt idx="9">
                  <c:v>393</c:v>
                </c:pt>
                <c:pt idx="10">
                  <c:v>413</c:v>
                </c:pt>
                <c:pt idx="11">
                  <c:v>433</c:v>
                </c:pt>
                <c:pt idx="12">
                  <c:v>453</c:v>
                </c:pt>
                <c:pt idx="13">
                  <c:v>473</c:v>
                </c:pt>
                <c:pt idx="14">
                  <c:v>523</c:v>
                </c:pt>
                <c:pt idx="15">
                  <c:v>573</c:v>
                </c:pt>
                <c:pt idx="16">
                  <c:v>623</c:v>
                </c:pt>
                <c:pt idx="17">
                  <c:v>673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3.0799999999999997E-6</c:v>
                </c:pt>
                <c:pt idx="1">
                  <c:v>5.9499999999999998E-6</c:v>
                </c:pt>
                <c:pt idx="2">
                  <c:v>9.55E-6</c:v>
                </c:pt>
                <c:pt idx="3">
                  <c:v>1.33E-5</c:v>
                </c:pt>
                <c:pt idx="4">
                  <c:v>1.5109999999999999E-5</c:v>
                </c:pt>
                <c:pt idx="5">
                  <c:v>1.6969999999999998E-5</c:v>
                </c:pt>
                <c:pt idx="6">
                  <c:v>1.8899999999999999E-5</c:v>
                </c:pt>
                <c:pt idx="7">
                  <c:v>2.0939999999999999E-5</c:v>
                </c:pt>
                <c:pt idx="8">
                  <c:v>2.3059999999999996E-5</c:v>
                </c:pt>
                <c:pt idx="9">
                  <c:v>2.5230000000000001E-5</c:v>
                </c:pt>
                <c:pt idx="10">
                  <c:v>2.7549999999999999E-5</c:v>
                </c:pt>
                <c:pt idx="11">
                  <c:v>2.9850000000000001E-5</c:v>
                </c:pt>
                <c:pt idx="12">
                  <c:v>3.2289999999999997E-5</c:v>
                </c:pt>
                <c:pt idx="13">
                  <c:v>3.4629999999999999E-5</c:v>
                </c:pt>
                <c:pt idx="14">
                  <c:v>4.1170000000000001E-5</c:v>
                </c:pt>
                <c:pt idx="15">
                  <c:v>4.7849999999999998E-5</c:v>
                </c:pt>
                <c:pt idx="16">
                  <c:v>5.5049999999999996E-5</c:v>
                </c:pt>
                <c:pt idx="17">
                  <c:v>6.2529999999999999E-5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71376"/>
        <c:axId val="229250512"/>
      </c:scatterChart>
      <c:valAx>
        <c:axId val="3059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0512"/>
        <c:crosses val="autoZero"/>
        <c:crossBetween val="midCat"/>
      </c:valAx>
      <c:valAx>
        <c:axId val="2292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k (W/m/K)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Sheet2!$A$2:$A$19</c:f>
              <c:numCache>
                <c:formatCode>General</c:formatCode>
                <c:ptCount val="18"/>
                <c:pt idx="0">
                  <c:v>123</c:v>
                </c:pt>
                <c:pt idx="1">
                  <c:v>173</c:v>
                </c:pt>
                <c:pt idx="2">
                  <c:v>223</c:v>
                </c:pt>
                <c:pt idx="3">
                  <c:v>273</c:v>
                </c:pt>
                <c:pt idx="4">
                  <c:v>293</c:v>
                </c:pt>
                <c:pt idx="5">
                  <c:v>313</c:v>
                </c:pt>
                <c:pt idx="6">
                  <c:v>333</c:v>
                </c:pt>
                <c:pt idx="7">
                  <c:v>353</c:v>
                </c:pt>
                <c:pt idx="8">
                  <c:v>373</c:v>
                </c:pt>
                <c:pt idx="9">
                  <c:v>393</c:v>
                </c:pt>
                <c:pt idx="10">
                  <c:v>413</c:v>
                </c:pt>
                <c:pt idx="11">
                  <c:v>433</c:v>
                </c:pt>
                <c:pt idx="12">
                  <c:v>453</c:v>
                </c:pt>
                <c:pt idx="13">
                  <c:v>473</c:v>
                </c:pt>
                <c:pt idx="14">
                  <c:v>523</c:v>
                </c:pt>
                <c:pt idx="15">
                  <c:v>573</c:v>
                </c:pt>
                <c:pt idx="16">
                  <c:v>623</c:v>
                </c:pt>
                <c:pt idx="17">
                  <c:v>673</c:v>
                </c:pt>
              </c:numCache>
            </c:numRef>
          </c:xVal>
          <c:yVal>
            <c:numRef>
              <c:f>Sheet2!$E$2:$E$19</c:f>
              <c:numCache>
                <c:formatCode>General</c:formatCode>
                <c:ptCount val="18"/>
                <c:pt idx="0">
                  <c:v>1.1599999999999999E-2</c:v>
                </c:pt>
                <c:pt idx="1">
                  <c:v>1.6E-2</c:v>
                </c:pt>
                <c:pt idx="2">
                  <c:v>2.0400000000000001E-2</c:v>
                </c:pt>
                <c:pt idx="3">
                  <c:v>2.4299999999999999E-2</c:v>
                </c:pt>
                <c:pt idx="4">
                  <c:v>2.5700000000000001E-2</c:v>
                </c:pt>
                <c:pt idx="5">
                  <c:v>2.7099999999999999E-2</c:v>
                </c:pt>
                <c:pt idx="6">
                  <c:v>2.8500000000000001E-2</c:v>
                </c:pt>
                <c:pt idx="7">
                  <c:v>2.9899999999999999E-2</c:v>
                </c:pt>
                <c:pt idx="8">
                  <c:v>3.1399999999999997E-2</c:v>
                </c:pt>
                <c:pt idx="9">
                  <c:v>3.2800000000000003E-2</c:v>
                </c:pt>
                <c:pt idx="10">
                  <c:v>3.4299999999999997E-2</c:v>
                </c:pt>
                <c:pt idx="11">
                  <c:v>3.5799999999999998E-2</c:v>
                </c:pt>
                <c:pt idx="12">
                  <c:v>3.7199999999999997E-2</c:v>
                </c:pt>
                <c:pt idx="13">
                  <c:v>3.8600000000000002E-2</c:v>
                </c:pt>
                <c:pt idx="14">
                  <c:v>4.2099999999999999E-2</c:v>
                </c:pt>
                <c:pt idx="15">
                  <c:v>4.5400000000000003E-2</c:v>
                </c:pt>
                <c:pt idx="16">
                  <c:v>4.8500000000000001E-2</c:v>
                </c:pt>
                <c:pt idx="17">
                  <c:v>5.1499999999999997E-2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79480"/>
        <c:axId val="234778304"/>
      </c:scatterChart>
      <c:valAx>
        <c:axId val="23477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8304"/>
        <c:crosses val="autoZero"/>
        <c:crossBetween val="midCat"/>
      </c:valAx>
      <c:valAx>
        <c:axId val="2347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Cp (J/kg/K)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08003062117236"/>
                  <c:y val="-5.5415573053368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Sheet2!$A$2:$A$19</c:f>
              <c:numCache>
                <c:formatCode>General</c:formatCode>
                <c:ptCount val="18"/>
                <c:pt idx="0">
                  <c:v>123</c:v>
                </c:pt>
                <c:pt idx="1">
                  <c:v>173</c:v>
                </c:pt>
                <c:pt idx="2">
                  <c:v>223</c:v>
                </c:pt>
                <c:pt idx="3">
                  <c:v>273</c:v>
                </c:pt>
                <c:pt idx="4">
                  <c:v>293</c:v>
                </c:pt>
                <c:pt idx="5">
                  <c:v>313</c:v>
                </c:pt>
                <c:pt idx="6">
                  <c:v>333</c:v>
                </c:pt>
                <c:pt idx="7">
                  <c:v>353</c:v>
                </c:pt>
                <c:pt idx="8">
                  <c:v>373</c:v>
                </c:pt>
                <c:pt idx="9">
                  <c:v>393</c:v>
                </c:pt>
                <c:pt idx="10">
                  <c:v>413</c:v>
                </c:pt>
                <c:pt idx="11">
                  <c:v>433</c:v>
                </c:pt>
                <c:pt idx="12">
                  <c:v>453</c:v>
                </c:pt>
                <c:pt idx="13">
                  <c:v>473</c:v>
                </c:pt>
                <c:pt idx="14">
                  <c:v>523</c:v>
                </c:pt>
                <c:pt idx="15">
                  <c:v>573</c:v>
                </c:pt>
                <c:pt idx="16">
                  <c:v>623</c:v>
                </c:pt>
                <c:pt idx="17">
                  <c:v>673</c:v>
                </c:pt>
              </c:numCache>
            </c:numRef>
          </c:xVal>
          <c:yVal>
            <c:numRef>
              <c:f>Sheet2!$F$2:$F$19</c:f>
              <c:numCache>
                <c:formatCode>0.00</c:formatCode>
                <c:ptCount val="18"/>
                <c:pt idx="0">
                  <c:v>1026</c:v>
                </c:pt>
                <c:pt idx="1">
                  <c:v>1008.9999999999999</c:v>
                </c:pt>
                <c:pt idx="2">
                  <c:v>1004.9999999999999</c:v>
                </c:pt>
                <c:pt idx="3">
                  <c:v>1004.9999999999999</c:v>
                </c:pt>
                <c:pt idx="4">
                  <c:v>1004.9999999999999</c:v>
                </c:pt>
                <c:pt idx="5">
                  <c:v>1004.9999999999999</c:v>
                </c:pt>
                <c:pt idx="6">
                  <c:v>1008.9999999999999</c:v>
                </c:pt>
                <c:pt idx="7">
                  <c:v>1008.9999999999999</c:v>
                </c:pt>
                <c:pt idx="8">
                  <c:v>1008.9999999999999</c:v>
                </c:pt>
                <c:pt idx="9">
                  <c:v>1012.9999999999999</c:v>
                </c:pt>
                <c:pt idx="10">
                  <c:v>1012.9999999999999</c:v>
                </c:pt>
                <c:pt idx="11">
                  <c:v>1016.9999999999999</c:v>
                </c:pt>
                <c:pt idx="12">
                  <c:v>1022</c:v>
                </c:pt>
                <c:pt idx="13">
                  <c:v>1026</c:v>
                </c:pt>
                <c:pt idx="14">
                  <c:v>1034</c:v>
                </c:pt>
                <c:pt idx="15">
                  <c:v>1047</c:v>
                </c:pt>
                <c:pt idx="16">
                  <c:v>1055</c:v>
                </c:pt>
                <c:pt idx="17">
                  <c:v>1068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2872"/>
        <c:axId val="312380520"/>
      </c:scatterChart>
      <c:valAx>
        <c:axId val="3123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0520"/>
        <c:crosses val="autoZero"/>
        <c:crossBetween val="midCat"/>
      </c:valAx>
      <c:valAx>
        <c:axId val="31238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23812</xdr:rowOff>
    </xdr:from>
    <xdr:to>
      <xdr:col>15</xdr:col>
      <xdr:colOff>238125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16</xdr:row>
      <xdr:rowOff>4762</xdr:rowOff>
    </xdr:from>
    <xdr:to>
      <xdr:col>15</xdr:col>
      <xdr:colOff>209550</xdr:colOff>
      <xdr:row>30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20</xdr:row>
      <xdr:rowOff>80962</xdr:rowOff>
    </xdr:from>
    <xdr:to>
      <xdr:col>7</xdr:col>
      <xdr:colOff>66675</xdr:colOff>
      <xdr:row>34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6</xdr:row>
      <xdr:rowOff>14287</xdr:rowOff>
    </xdr:from>
    <xdr:to>
      <xdr:col>23</xdr:col>
      <xdr:colOff>47625</xdr:colOff>
      <xdr:row>20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H3" sqref="H3:L21"/>
    </sheetView>
  </sheetViews>
  <sheetFormatPr defaultRowHeight="15" x14ac:dyDescent="0.25"/>
  <cols>
    <col min="1" max="1" width="12.5703125" bestFit="1" customWidth="1"/>
    <col min="3" max="3" width="12.42578125" bestFit="1" customWidth="1"/>
    <col min="4" max="4" width="20.140625" bestFit="1" customWidth="1"/>
    <col min="5" max="5" width="18.42578125" bestFit="1" customWidth="1"/>
    <col min="9" max="9" width="11.42578125" bestFit="1" customWidth="1"/>
    <col min="10" max="10" width="11" bestFit="1" customWidth="1"/>
    <col min="11" max="11" width="12.28515625" bestFit="1" customWidth="1"/>
    <col min="12" max="12" width="10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6</v>
      </c>
    </row>
    <row r="2" spans="1:12" x14ac:dyDescent="0.25">
      <c r="A2" t="s">
        <v>7</v>
      </c>
      <c r="B2" s="2" t="s">
        <v>18</v>
      </c>
      <c r="C2" t="s">
        <v>10</v>
      </c>
      <c r="D2" t="s">
        <v>11</v>
      </c>
      <c r="E2" t="s">
        <v>12</v>
      </c>
    </row>
    <row r="3" spans="1:12" x14ac:dyDescent="0.25">
      <c r="A3" t="s">
        <v>8</v>
      </c>
      <c r="B3" t="s">
        <v>9</v>
      </c>
      <c r="C3" t="s">
        <v>3</v>
      </c>
      <c r="D3" t="s">
        <v>5</v>
      </c>
      <c r="E3" t="s">
        <v>13</v>
      </c>
      <c r="H3" t="s">
        <v>14</v>
      </c>
      <c r="I3" t="s">
        <v>19</v>
      </c>
      <c r="J3" t="s">
        <v>16</v>
      </c>
      <c r="K3" t="s">
        <v>17</v>
      </c>
      <c r="L3" t="s">
        <v>15</v>
      </c>
    </row>
    <row r="4" spans="1:12" x14ac:dyDescent="0.25">
      <c r="A4">
        <v>-150</v>
      </c>
      <c r="B4">
        <v>2.7930000000000001</v>
      </c>
      <c r="C4">
        <v>1.026</v>
      </c>
      <c r="D4">
        <v>1.1599999999999999E-2</v>
      </c>
      <c r="E4">
        <v>3.08</v>
      </c>
      <c r="H4">
        <f>A4+273</f>
        <v>123</v>
      </c>
      <c r="I4">
        <f>B4</f>
        <v>2.7930000000000001</v>
      </c>
      <c r="J4" s="1">
        <f>E4*10^-6</f>
        <v>3.0799999999999997E-6</v>
      </c>
      <c r="K4" s="1">
        <f>J4*I4</f>
        <v>8.6024400000000003E-6</v>
      </c>
      <c r="L4">
        <f>D4</f>
        <v>1.1599999999999999E-2</v>
      </c>
    </row>
    <row r="5" spans="1:12" x14ac:dyDescent="0.25">
      <c r="A5">
        <v>-100</v>
      </c>
      <c r="B5">
        <v>1.98</v>
      </c>
      <c r="C5">
        <v>1.0089999999999999</v>
      </c>
      <c r="D5">
        <v>1.6E-2</v>
      </c>
      <c r="E5">
        <v>5.95</v>
      </c>
      <c r="H5">
        <f t="shared" ref="H5:H21" si="0">A5+273</f>
        <v>173</v>
      </c>
      <c r="I5">
        <f t="shared" ref="I5:I21" si="1">B5</f>
        <v>1.98</v>
      </c>
      <c r="J5" s="1">
        <f t="shared" ref="J5:J21" si="2">E5*10^-6</f>
        <v>5.9499999999999998E-6</v>
      </c>
      <c r="K5" s="1">
        <f t="shared" ref="K5:K21" si="3">J5*I5</f>
        <v>1.1781E-5</v>
      </c>
      <c r="L5">
        <f t="shared" ref="L5:L21" si="4">D5</f>
        <v>1.6E-2</v>
      </c>
    </row>
    <row r="6" spans="1:12" x14ac:dyDescent="0.25">
      <c r="A6">
        <v>-50</v>
      </c>
      <c r="B6">
        <v>1.534</v>
      </c>
      <c r="C6">
        <v>1.0049999999999999</v>
      </c>
      <c r="D6">
        <v>2.0400000000000001E-2</v>
      </c>
      <c r="E6">
        <v>9.5500000000000007</v>
      </c>
      <c r="H6">
        <f t="shared" si="0"/>
        <v>223</v>
      </c>
      <c r="I6">
        <f t="shared" si="1"/>
        <v>1.534</v>
      </c>
      <c r="J6" s="1">
        <f t="shared" si="2"/>
        <v>9.55E-6</v>
      </c>
      <c r="K6" s="1">
        <f t="shared" si="3"/>
        <v>1.46497E-5</v>
      </c>
      <c r="L6">
        <f t="shared" si="4"/>
        <v>2.0400000000000001E-2</v>
      </c>
    </row>
    <row r="7" spans="1:12" x14ac:dyDescent="0.25">
      <c r="A7">
        <v>0</v>
      </c>
      <c r="B7">
        <v>1.2929999999999999</v>
      </c>
      <c r="C7">
        <v>1.0049999999999999</v>
      </c>
      <c r="D7">
        <v>2.4299999999999999E-2</v>
      </c>
      <c r="E7">
        <v>13.3</v>
      </c>
      <c r="H7">
        <f t="shared" si="0"/>
        <v>273</v>
      </c>
      <c r="I7">
        <f t="shared" si="1"/>
        <v>1.2929999999999999</v>
      </c>
      <c r="J7" s="1">
        <f t="shared" si="2"/>
        <v>1.33E-5</v>
      </c>
      <c r="K7" s="1">
        <f t="shared" si="3"/>
        <v>1.7196899999999998E-5</v>
      </c>
      <c r="L7">
        <f t="shared" si="4"/>
        <v>2.4299999999999999E-2</v>
      </c>
    </row>
    <row r="8" spans="1:12" x14ac:dyDescent="0.25">
      <c r="A8">
        <v>20</v>
      </c>
      <c r="B8">
        <v>1.2050000000000001</v>
      </c>
      <c r="C8">
        <v>1.0049999999999999</v>
      </c>
      <c r="D8">
        <v>2.5700000000000001E-2</v>
      </c>
      <c r="E8">
        <v>15.11</v>
      </c>
      <c r="H8">
        <f t="shared" si="0"/>
        <v>293</v>
      </c>
      <c r="I8">
        <f t="shared" si="1"/>
        <v>1.2050000000000001</v>
      </c>
      <c r="J8" s="1">
        <f t="shared" si="2"/>
        <v>1.5109999999999999E-5</v>
      </c>
      <c r="K8" s="1">
        <f t="shared" si="3"/>
        <v>1.8207550000000002E-5</v>
      </c>
      <c r="L8">
        <f t="shared" si="4"/>
        <v>2.5700000000000001E-2</v>
      </c>
    </row>
    <row r="9" spans="1:12" x14ac:dyDescent="0.25">
      <c r="A9">
        <v>40</v>
      </c>
      <c r="B9">
        <v>1.127</v>
      </c>
      <c r="C9">
        <v>1.0049999999999999</v>
      </c>
      <c r="D9">
        <v>2.7099999999999999E-2</v>
      </c>
      <c r="E9">
        <v>16.97</v>
      </c>
      <c r="H9">
        <f t="shared" si="0"/>
        <v>313</v>
      </c>
      <c r="I9">
        <f t="shared" si="1"/>
        <v>1.127</v>
      </c>
      <c r="J9" s="1">
        <f t="shared" si="2"/>
        <v>1.6969999999999998E-5</v>
      </c>
      <c r="K9" s="1">
        <f t="shared" si="3"/>
        <v>1.9125189999999997E-5</v>
      </c>
      <c r="L9">
        <f t="shared" si="4"/>
        <v>2.7099999999999999E-2</v>
      </c>
    </row>
    <row r="10" spans="1:12" x14ac:dyDescent="0.25">
      <c r="A10">
        <v>60</v>
      </c>
      <c r="B10">
        <v>1.0669999999999999</v>
      </c>
      <c r="C10">
        <v>1.0089999999999999</v>
      </c>
      <c r="D10">
        <v>2.8500000000000001E-2</v>
      </c>
      <c r="E10">
        <v>18.899999999999999</v>
      </c>
      <c r="H10">
        <f t="shared" si="0"/>
        <v>333</v>
      </c>
      <c r="I10">
        <f t="shared" si="1"/>
        <v>1.0669999999999999</v>
      </c>
      <c r="J10" s="1">
        <f t="shared" si="2"/>
        <v>1.8899999999999999E-5</v>
      </c>
      <c r="K10" s="1">
        <f t="shared" si="3"/>
        <v>2.0166299999999997E-5</v>
      </c>
      <c r="L10">
        <f t="shared" si="4"/>
        <v>2.8500000000000001E-2</v>
      </c>
    </row>
    <row r="11" spans="1:12" x14ac:dyDescent="0.25">
      <c r="A11">
        <v>80</v>
      </c>
      <c r="B11">
        <v>1</v>
      </c>
      <c r="C11">
        <v>1.0089999999999999</v>
      </c>
      <c r="D11">
        <v>2.9899999999999999E-2</v>
      </c>
      <c r="E11">
        <v>20.94</v>
      </c>
      <c r="H11">
        <f t="shared" si="0"/>
        <v>353</v>
      </c>
      <c r="I11">
        <f t="shared" si="1"/>
        <v>1</v>
      </c>
      <c r="J11" s="1">
        <f t="shared" si="2"/>
        <v>2.0939999999999999E-5</v>
      </c>
      <c r="K11" s="1">
        <f t="shared" si="3"/>
        <v>2.0939999999999999E-5</v>
      </c>
      <c r="L11">
        <f t="shared" si="4"/>
        <v>2.9899999999999999E-2</v>
      </c>
    </row>
    <row r="12" spans="1:12" x14ac:dyDescent="0.25">
      <c r="A12">
        <v>100</v>
      </c>
      <c r="B12">
        <v>0.94599999999999995</v>
      </c>
      <c r="C12">
        <v>1.0089999999999999</v>
      </c>
      <c r="D12">
        <v>3.1399999999999997E-2</v>
      </c>
      <c r="E12">
        <v>23.06</v>
      </c>
      <c r="H12">
        <f t="shared" si="0"/>
        <v>373</v>
      </c>
      <c r="I12">
        <f t="shared" si="1"/>
        <v>0.94599999999999995</v>
      </c>
      <c r="J12" s="1">
        <f t="shared" si="2"/>
        <v>2.3059999999999996E-5</v>
      </c>
      <c r="K12" s="1">
        <f t="shared" si="3"/>
        <v>2.1814759999999994E-5</v>
      </c>
      <c r="L12">
        <f t="shared" si="4"/>
        <v>3.1399999999999997E-2</v>
      </c>
    </row>
    <row r="13" spans="1:12" x14ac:dyDescent="0.25">
      <c r="A13">
        <v>120</v>
      </c>
      <c r="B13">
        <v>0.89800000000000002</v>
      </c>
      <c r="C13">
        <v>1.0129999999999999</v>
      </c>
      <c r="D13">
        <v>3.2800000000000003E-2</v>
      </c>
      <c r="E13">
        <v>25.23</v>
      </c>
      <c r="H13">
        <f t="shared" si="0"/>
        <v>393</v>
      </c>
      <c r="I13">
        <f t="shared" si="1"/>
        <v>0.89800000000000002</v>
      </c>
      <c r="J13" s="1">
        <f t="shared" si="2"/>
        <v>2.5230000000000001E-5</v>
      </c>
      <c r="K13" s="1">
        <f t="shared" si="3"/>
        <v>2.2656540000000002E-5</v>
      </c>
      <c r="L13">
        <f t="shared" si="4"/>
        <v>3.2800000000000003E-2</v>
      </c>
    </row>
    <row r="14" spans="1:12" x14ac:dyDescent="0.25">
      <c r="A14">
        <v>140</v>
      </c>
      <c r="B14">
        <v>0.85399999999999998</v>
      </c>
      <c r="C14">
        <v>1.0129999999999999</v>
      </c>
      <c r="D14">
        <v>3.4299999999999997E-2</v>
      </c>
      <c r="E14">
        <v>27.55</v>
      </c>
      <c r="H14">
        <f t="shared" si="0"/>
        <v>413</v>
      </c>
      <c r="I14">
        <f t="shared" si="1"/>
        <v>0.85399999999999998</v>
      </c>
      <c r="J14" s="1">
        <f t="shared" si="2"/>
        <v>2.7549999999999999E-5</v>
      </c>
      <c r="K14" s="1">
        <f t="shared" si="3"/>
        <v>2.3527699999999998E-5</v>
      </c>
      <c r="L14">
        <f t="shared" si="4"/>
        <v>3.4299999999999997E-2</v>
      </c>
    </row>
    <row r="15" spans="1:12" x14ac:dyDescent="0.25">
      <c r="A15">
        <v>160</v>
      </c>
      <c r="B15">
        <v>0.81499999999999995</v>
      </c>
      <c r="C15">
        <v>1.0169999999999999</v>
      </c>
      <c r="D15">
        <v>3.5799999999999998E-2</v>
      </c>
      <c r="E15">
        <v>29.85</v>
      </c>
      <c r="H15">
        <f t="shared" si="0"/>
        <v>433</v>
      </c>
      <c r="I15">
        <f t="shared" si="1"/>
        <v>0.81499999999999995</v>
      </c>
      <c r="J15" s="1">
        <f t="shared" si="2"/>
        <v>2.9850000000000001E-5</v>
      </c>
      <c r="K15" s="1">
        <f t="shared" si="3"/>
        <v>2.4327749999999998E-5</v>
      </c>
      <c r="L15">
        <f t="shared" si="4"/>
        <v>3.5799999999999998E-2</v>
      </c>
    </row>
    <row r="16" spans="1:12" x14ac:dyDescent="0.25">
      <c r="A16">
        <v>180</v>
      </c>
      <c r="B16">
        <v>0.77900000000000003</v>
      </c>
      <c r="C16">
        <v>1.022</v>
      </c>
      <c r="D16">
        <v>3.7199999999999997E-2</v>
      </c>
      <c r="E16">
        <v>32.29</v>
      </c>
      <c r="H16">
        <f t="shared" si="0"/>
        <v>453</v>
      </c>
      <c r="I16">
        <f t="shared" si="1"/>
        <v>0.77900000000000003</v>
      </c>
      <c r="J16" s="1">
        <f t="shared" si="2"/>
        <v>3.2289999999999997E-5</v>
      </c>
      <c r="K16" s="1">
        <f t="shared" si="3"/>
        <v>2.5153910000000001E-5</v>
      </c>
      <c r="L16">
        <f t="shared" si="4"/>
        <v>3.7199999999999997E-2</v>
      </c>
    </row>
    <row r="17" spans="1:12" x14ac:dyDescent="0.25">
      <c r="A17">
        <v>200</v>
      </c>
      <c r="B17">
        <v>0.746</v>
      </c>
      <c r="C17">
        <v>1.026</v>
      </c>
      <c r="D17">
        <v>3.8600000000000002E-2</v>
      </c>
      <c r="E17">
        <v>34.630000000000003</v>
      </c>
      <c r="H17">
        <f t="shared" si="0"/>
        <v>473</v>
      </c>
      <c r="I17">
        <f t="shared" si="1"/>
        <v>0.746</v>
      </c>
      <c r="J17" s="1">
        <f t="shared" si="2"/>
        <v>3.4629999999999999E-5</v>
      </c>
      <c r="K17" s="1">
        <f t="shared" si="3"/>
        <v>2.5833979999999999E-5</v>
      </c>
      <c r="L17">
        <f t="shared" si="4"/>
        <v>3.8600000000000002E-2</v>
      </c>
    </row>
    <row r="18" spans="1:12" x14ac:dyDescent="0.25">
      <c r="A18">
        <v>250</v>
      </c>
      <c r="B18">
        <v>0.67500000000000004</v>
      </c>
      <c r="C18">
        <v>1.034</v>
      </c>
      <c r="D18">
        <v>4.2099999999999999E-2</v>
      </c>
      <c r="E18">
        <v>41.17</v>
      </c>
      <c r="H18">
        <f t="shared" si="0"/>
        <v>523</v>
      </c>
      <c r="I18">
        <f t="shared" si="1"/>
        <v>0.67500000000000004</v>
      </c>
      <c r="J18" s="1">
        <f t="shared" si="2"/>
        <v>4.1170000000000001E-5</v>
      </c>
      <c r="K18" s="1">
        <f t="shared" si="3"/>
        <v>2.7789750000000003E-5</v>
      </c>
      <c r="L18">
        <f t="shared" si="4"/>
        <v>4.2099999999999999E-2</v>
      </c>
    </row>
    <row r="19" spans="1:12" x14ac:dyDescent="0.25">
      <c r="A19">
        <v>300</v>
      </c>
      <c r="B19">
        <v>0.61599999999999999</v>
      </c>
      <c r="C19">
        <v>1.0469999999999999</v>
      </c>
      <c r="D19">
        <v>4.5400000000000003E-2</v>
      </c>
      <c r="E19">
        <v>47.85</v>
      </c>
      <c r="H19">
        <f t="shared" si="0"/>
        <v>573</v>
      </c>
      <c r="I19">
        <f t="shared" si="1"/>
        <v>0.61599999999999999</v>
      </c>
      <c r="J19" s="1">
        <f t="shared" si="2"/>
        <v>4.7849999999999998E-5</v>
      </c>
      <c r="K19" s="1">
        <f t="shared" si="3"/>
        <v>2.9475599999999999E-5</v>
      </c>
      <c r="L19">
        <f t="shared" si="4"/>
        <v>4.5400000000000003E-2</v>
      </c>
    </row>
    <row r="20" spans="1:12" x14ac:dyDescent="0.25">
      <c r="A20">
        <v>350</v>
      </c>
      <c r="B20">
        <v>0.56599999999999995</v>
      </c>
      <c r="C20">
        <v>1.0549999999999999</v>
      </c>
      <c r="D20">
        <v>4.8500000000000001E-2</v>
      </c>
      <c r="E20">
        <v>55.05</v>
      </c>
      <c r="H20">
        <f t="shared" si="0"/>
        <v>623</v>
      </c>
      <c r="I20">
        <f t="shared" si="1"/>
        <v>0.56599999999999995</v>
      </c>
      <c r="J20" s="1">
        <f t="shared" si="2"/>
        <v>5.5049999999999996E-5</v>
      </c>
      <c r="K20" s="1">
        <f t="shared" si="3"/>
        <v>3.1158299999999996E-5</v>
      </c>
      <c r="L20">
        <f t="shared" si="4"/>
        <v>4.8500000000000001E-2</v>
      </c>
    </row>
    <row r="21" spans="1:12" x14ac:dyDescent="0.25">
      <c r="A21">
        <v>400</v>
      </c>
      <c r="B21">
        <v>0.52400000000000002</v>
      </c>
      <c r="C21">
        <v>1.0680000000000001</v>
      </c>
      <c r="D21">
        <v>5.1499999999999997E-2</v>
      </c>
      <c r="E21">
        <v>62.53</v>
      </c>
      <c r="H21">
        <f t="shared" si="0"/>
        <v>673</v>
      </c>
      <c r="I21">
        <f t="shared" si="1"/>
        <v>0.52400000000000002</v>
      </c>
      <c r="J21" s="1">
        <f t="shared" si="2"/>
        <v>6.2529999999999999E-5</v>
      </c>
      <c r="K21" s="1">
        <f t="shared" si="3"/>
        <v>3.2765719999999998E-5</v>
      </c>
      <c r="L21">
        <f t="shared" si="4"/>
        <v>5.1499999999999997E-2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C4" workbookViewId="0">
      <selection activeCell="P4" sqref="P4"/>
    </sheetView>
  </sheetViews>
  <sheetFormatPr defaultRowHeight="15" x14ac:dyDescent="0.25"/>
  <cols>
    <col min="2" max="2" width="9.5703125" bestFit="1" customWidth="1"/>
    <col min="3" max="3" width="11" bestFit="1" customWidth="1"/>
    <col min="4" max="4" width="12" bestFit="1" customWidth="1"/>
    <col min="5" max="5" width="10.28515625" bestFit="1" customWidth="1"/>
    <col min="6" max="6" width="10.7109375" bestFit="1" customWidth="1"/>
  </cols>
  <sheetData>
    <row r="1" spans="1:7" x14ac:dyDescent="0.25">
      <c r="A1" t="s">
        <v>14</v>
      </c>
      <c r="B1" t="s">
        <v>19</v>
      </c>
      <c r="C1" t="s">
        <v>20</v>
      </c>
      <c r="D1" t="s">
        <v>21</v>
      </c>
      <c r="E1" t="s">
        <v>15</v>
      </c>
      <c r="F1" t="s">
        <v>22</v>
      </c>
    </row>
    <row r="2" spans="1:7" x14ac:dyDescent="0.25">
      <c r="A2">
        <v>123</v>
      </c>
      <c r="B2">
        <v>2.7930000000000001</v>
      </c>
      <c r="C2">
        <v>3.0799999999999997E-6</v>
      </c>
      <c r="D2">
        <v>8.6024400000000003E-6</v>
      </c>
      <c r="E2">
        <v>1.1599999999999999E-2</v>
      </c>
      <c r="F2" s="3">
        <f>Sheet1!C4*1000</f>
        <v>1026</v>
      </c>
      <c r="G2">
        <f>(28.11+0.1967*10^-2*A2+0.4802*10^-5*A2^2-1.966*10^-9*A2^3)*1000/28.97</f>
        <v>981.04701392744221</v>
      </c>
    </row>
    <row r="3" spans="1:7" x14ac:dyDescent="0.25">
      <c r="A3">
        <v>173</v>
      </c>
      <c r="B3">
        <v>1.98</v>
      </c>
      <c r="C3">
        <v>5.9499999999999998E-6</v>
      </c>
      <c r="D3">
        <v>1.1781E-5</v>
      </c>
      <c r="E3">
        <v>1.6E-2</v>
      </c>
      <c r="F3" s="3">
        <f>Sheet1!C5*1000</f>
        <v>1008.9999999999999</v>
      </c>
      <c r="G3">
        <f t="shared" ref="G3:G19" si="0">(28.11+0.1967*10^-2*A3+0.4802*10^-5*A3^2-1.966*10^-9*A3^3)*1000/28.97</f>
        <v>986.67002645419393</v>
      </c>
    </row>
    <row r="4" spans="1:7" x14ac:dyDescent="0.25">
      <c r="A4">
        <v>223</v>
      </c>
      <c r="B4">
        <v>1.534</v>
      </c>
      <c r="C4">
        <v>9.55E-6</v>
      </c>
      <c r="D4">
        <v>1.46497E-5</v>
      </c>
      <c r="E4">
        <v>2.0400000000000001E-2</v>
      </c>
      <c r="F4" s="3">
        <f>Sheet1!C6*1000</f>
        <v>1004.9999999999999</v>
      </c>
      <c r="G4">
        <f t="shared" si="0"/>
        <v>992.94572210141519</v>
      </c>
    </row>
    <row r="5" spans="1:7" x14ac:dyDescent="0.25">
      <c r="A5">
        <v>273</v>
      </c>
      <c r="B5">
        <v>1.2929999999999999</v>
      </c>
      <c r="C5">
        <v>1.33E-5</v>
      </c>
      <c r="D5">
        <v>1.7196899999999998E-5</v>
      </c>
      <c r="E5">
        <v>2.4299999999999999E-2</v>
      </c>
      <c r="F5" s="3">
        <f>Sheet1!C7*1000</f>
        <v>1004.9999999999999</v>
      </c>
      <c r="G5">
        <f t="shared" si="0"/>
        <v>999.82320338895408</v>
      </c>
    </row>
    <row r="6" spans="1:7" x14ac:dyDescent="0.25">
      <c r="A6">
        <v>293</v>
      </c>
      <c r="B6">
        <v>1.2050000000000001</v>
      </c>
      <c r="C6">
        <v>1.5109999999999999E-5</v>
      </c>
      <c r="D6">
        <v>1.8207550000000002E-5</v>
      </c>
      <c r="E6">
        <v>2.5700000000000001E-2</v>
      </c>
      <c r="F6" s="3">
        <f>Sheet1!C8*1000</f>
        <v>1004.9999999999999</v>
      </c>
      <c r="G6">
        <f t="shared" si="0"/>
        <v>1002.7312948477046</v>
      </c>
    </row>
    <row r="7" spans="1:7" x14ac:dyDescent="0.25">
      <c r="A7">
        <v>313</v>
      </c>
      <c r="B7">
        <v>1.127</v>
      </c>
      <c r="C7">
        <v>1.6969999999999998E-5</v>
      </c>
      <c r="D7">
        <v>1.9125189999999997E-5</v>
      </c>
      <c r="E7">
        <v>2.7099999999999999E-2</v>
      </c>
      <c r="F7" s="3">
        <f>Sheet1!C9*1000</f>
        <v>1004.9999999999999</v>
      </c>
      <c r="G7">
        <f t="shared" si="0"/>
        <v>1005.7242709733517</v>
      </c>
    </row>
    <row r="8" spans="1:7" x14ac:dyDescent="0.25">
      <c r="A8">
        <v>333</v>
      </c>
      <c r="B8">
        <v>1.0669999999999999</v>
      </c>
      <c r="C8">
        <v>1.8899999999999999E-5</v>
      </c>
      <c r="D8">
        <v>2.0166299999999997E-5</v>
      </c>
      <c r="E8">
        <v>2.8500000000000001E-2</v>
      </c>
      <c r="F8" s="3">
        <f>Sheet1!C10*1000</f>
        <v>1008.9999999999999</v>
      </c>
      <c r="G8">
        <f t="shared" si="0"/>
        <v>1008.7988743271661</v>
      </c>
    </row>
    <row r="9" spans="1:7" x14ac:dyDescent="0.25">
      <c r="A9">
        <v>353</v>
      </c>
      <c r="B9">
        <v>1</v>
      </c>
      <c r="C9">
        <v>2.0939999999999999E-5</v>
      </c>
      <c r="D9">
        <v>2.0939999999999999E-5</v>
      </c>
      <c r="E9">
        <v>2.9899999999999999E-2</v>
      </c>
      <c r="F9" s="3">
        <f>Sheet1!C11*1000</f>
        <v>1008.9999999999999</v>
      </c>
      <c r="G9">
        <f t="shared" si="0"/>
        <v>1011.9518474704178</v>
      </c>
    </row>
    <row r="10" spans="1:7" x14ac:dyDescent="0.25">
      <c r="A10">
        <v>373</v>
      </c>
      <c r="B10">
        <v>0.94599999999999995</v>
      </c>
      <c r="C10">
        <v>2.3059999999999996E-5</v>
      </c>
      <c r="D10">
        <v>2.1814759999999994E-5</v>
      </c>
      <c r="E10">
        <v>3.1399999999999997E-2</v>
      </c>
      <c r="F10" s="3">
        <f>Sheet1!C12*1000</f>
        <v>1008.9999999999999</v>
      </c>
      <c r="G10">
        <f t="shared" si="0"/>
        <v>1015.179932964377</v>
      </c>
    </row>
    <row r="11" spans="1:7" x14ac:dyDescent="0.25">
      <c r="A11">
        <v>393</v>
      </c>
      <c r="B11">
        <v>0.89800000000000002</v>
      </c>
      <c r="C11">
        <v>2.5230000000000001E-5</v>
      </c>
      <c r="D11">
        <v>2.2656540000000002E-5</v>
      </c>
      <c r="E11">
        <v>3.2800000000000003E-2</v>
      </c>
      <c r="F11" s="3">
        <f>Sheet1!C13*1000</f>
        <v>1012.9999999999999</v>
      </c>
      <c r="G11">
        <f t="shared" si="0"/>
        <v>1018.4798733703142</v>
      </c>
    </row>
    <row r="12" spans="1:7" x14ac:dyDescent="0.25">
      <c r="A12">
        <v>413</v>
      </c>
      <c r="B12">
        <v>0.85399999999999998</v>
      </c>
      <c r="C12">
        <v>2.7549999999999999E-5</v>
      </c>
      <c r="D12">
        <v>2.3527699999999998E-5</v>
      </c>
      <c r="E12">
        <v>3.4299999999999997E-2</v>
      </c>
      <c r="F12" s="3">
        <f>Sheet1!C14*1000</f>
        <v>1012.9999999999999</v>
      </c>
      <c r="G12">
        <f t="shared" si="0"/>
        <v>1021.8484112494995</v>
      </c>
    </row>
    <row r="13" spans="1:7" x14ac:dyDescent="0.25">
      <c r="A13">
        <v>433</v>
      </c>
      <c r="B13">
        <v>0.81499999999999995</v>
      </c>
      <c r="C13">
        <v>2.9850000000000001E-5</v>
      </c>
      <c r="D13">
        <v>2.4327749999999998E-5</v>
      </c>
      <c r="E13">
        <v>3.5799999999999998E-2</v>
      </c>
      <c r="F13" s="3">
        <f>Sheet1!C15*1000</f>
        <v>1016.9999999999999</v>
      </c>
      <c r="G13">
        <f t="shared" si="0"/>
        <v>1025.2822891632034</v>
      </c>
    </row>
    <row r="14" spans="1:7" x14ac:dyDescent="0.25">
      <c r="A14">
        <v>453</v>
      </c>
      <c r="B14">
        <v>0.77900000000000003</v>
      </c>
      <c r="C14">
        <v>3.2289999999999997E-5</v>
      </c>
      <c r="D14">
        <v>2.5153910000000001E-5</v>
      </c>
      <c r="E14">
        <v>3.7199999999999997E-2</v>
      </c>
      <c r="F14" s="3">
        <f>Sheet1!C16*1000</f>
        <v>1022</v>
      </c>
      <c r="G14">
        <f t="shared" si="0"/>
        <v>1028.7782496726959</v>
      </c>
    </row>
    <row r="15" spans="1:7" x14ac:dyDescent="0.25">
      <c r="A15">
        <v>473</v>
      </c>
      <c r="B15">
        <v>0.746</v>
      </c>
      <c r="C15">
        <v>3.4629999999999999E-5</v>
      </c>
      <c r="D15">
        <v>2.5833979999999999E-5</v>
      </c>
      <c r="E15">
        <v>3.8600000000000002E-2</v>
      </c>
      <c r="F15" s="3">
        <f>Sheet1!C17*1000</f>
        <v>1026</v>
      </c>
      <c r="G15">
        <f t="shared" si="0"/>
        <v>1032.3330353392475</v>
      </c>
    </row>
    <row r="16" spans="1:7" x14ac:dyDescent="0.25">
      <c r="A16">
        <v>523</v>
      </c>
      <c r="B16">
        <v>0.67500000000000004</v>
      </c>
      <c r="C16">
        <v>4.1170000000000001E-5</v>
      </c>
      <c r="D16">
        <v>2.7789750000000003E-5</v>
      </c>
      <c r="E16">
        <v>4.2099999999999999E-2</v>
      </c>
      <c r="F16" s="3">
        <f>Sheet1!C18*1000</f>
        <v>1034</v>
      </c>
      <c r="G16">
        <f t="shared" si="0"/>
        <v>1041.4559826260959</v>
      </c>
    </row>
    <row r="17" spans="1:7" x14ac:dyDescent="0.25">
      <c r="A17">
        <v>573</v>
      </c>
      <c r="B17">
        <v>0.61599999999999999</v>
      </c>
      <c r="C17">
        <v>4.7849999999999998E-5</v>
      </c>
      <c r="D17">
        <v>2.9475599999999999E-5</v>
      </c>
      <c r="E17">
        <v>4.5400000000000003E-2</v>
      </c>
      <c r="F17" s="3">
        <f>Sheet1!C19*1000</f>
        <v>1047</v>
      </c>
      <c r="G17">
        <f t="shared" si="0"/>
        <v>1050.8753306723509</v>
      </c>
    </row>
    <row r="18" spans="1:7" x14ac:dyDescent="0.25">
      <c r="A18">
        <v>623</v>
      </c>
      <c r="B18">
        <v>0.56599999999999995</v>
      </c>
      <c r="C18">
        <v>5.5049999999999996E-5</v>
      </c>
      <c r="D18">
        <v>3.1158299999999996E-5</v>
      </c>
      <c r="E18">
        <v>4.8500000000000001E-2</v>
      </c>
      <c r="F18" s="3">
        <f>Sheet1!C20*1000</f>
        <v>1055</v>
      </c>
      <c r="G18">
        <f t="shared" si="0"/>
        <v>1060.5401819978599</v>
      </c>
    </row>
    <row r="19" spans="1:7" x14ac:dyDescent="0.25">
      <c r="A19">
        <v>673</v>
      </c>
      <c r="B19">
        <v>0.52400000000000002</v>
      </c>
      <c r="C19">
        <v>6.2529999999999999E-5</v>
      </c>
      <c r="D19">
        <v>3.2765719999999998E-5</v>
      </c>
      <c r="E19">
        <v>5.1499999999999997E-2</v>
      </c>
      <c r="F19" s="3">
        <f>Sheet1!C21*1000</f>
        <v>1068</v>
      </c>
      <c r="G19">
        <f t="shared" si="0"/>
        <v>1070.3996391224716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2015-09-30T20:48:44Z</dcterms:created>
  <dcterms:modified xsi:type="dcterms:W3CDTF">2015-09-30T21:28:02Z</dcterms:modified>
</cp:coreProperties>
</file>