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codeName="EstaPastaDeTrabalho" defaultThemeVersion="166925"/>
  <mc:AlternateContent xmlns:mc="http://schemas.openxmlformats.org/markup-compatibility/2006">
    <mc:Choice Requires="x15">
      <x15ac:absPath xmlns:x15ac="http://schemas.microsoft.com/office/spreadsheetml/2010/11/ac" url="C:\Users\cefas\Desktop\"/>
    </mc:Choice>
  </mc:AlternateContent>
  <xr:revisionPtr revIDLastSave="0" documentId="13_ncr:1_{875A2462-A5B5-4BF9-808C-11C718A93356}" xr6:coauthVersionLast="47" xr6:coauthVersionMax="47" xr10:uidLastSave="{00000000-0000-0000-0000-000000000000}"/>
  <bookViews>
    <workbookView xWindow="-120" yWindow="-120" windowWidth="38640" windowHeight="15840" xr2:uid="{C3335FCB-74DB-4CC7-A6BA-2C58AD2F1A64}"/>
  </bookViews>
  <sheets>
    <sheet name="Calculadora" sheetId="1" r:id="rId1"/>
    <sheet name="Planilha1" sheetId="12" state="hidden" r:id="rId2"/>
    <sheet name="Animal" sheetId="2" r:id="rId3"/>
    <sheet name="Auram" sheetId="4" r:id="rId4"/>
    <sheet name="Aquam" sheetId="3" r:id="rId5"/>
    <sheet name="Corpus" sheetId="5" r:id="rId6"/>
    <sheet name="Herbam" sheetId="6" r:id="rId7"/>
    <sheet name="Ignem" sheetId="9" r:id="rId8"/>
    <sheet name="Imaginem" sheetId="8" r:id="rId9"/>
    <sheet name="Mentem" sheetId="11" r:id="rId10"/>
    <sheet name="Terram" sheetId="10" r:id="rId11"/>
    <sheet name="Vim" sheetId="7" r:id="rId12"/>
    <sheet name="Planilha2" sheetId="13" state="hidden"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5" i="1" l="1"/>
  <c r="J5" i="1"/>
  <c r="P10" i="1"/>
  <c r="I6" i="1"/>
  <c r="R5" i="1"/>
  <c r="R6" i="1"/>
  <c r="R7" i="1"/>
  <c r="R8" i="1"/>
  <c r="R9" i="1"/>
  <c r="R10" i="1"/>
  <c r="R11" i="1"/>
  <c r="R12" i="1"/>
  <c r="R13" i="1"/>
  <c r="R14" i="1"/>
  <c r="R4" i="1"/>
  <c r="W15" i="1"/>
  <c r="D6" i="1" s="1"/>
  <c r="B35" i="8"/>
  <c r="B36" i="8"/>
  <c r="B37" i="8"/>
  <c r="B38" i="8"/>
  <c r="B39" i="8"/>
  <c r="B40" i="8"/>
  <c r="B41" i="8"/>
  <c r="B42" i="8"/>
  <c r="B34" i="8"/>
  <c r="B27" i="8"/>
  <c r="B28" i="8"/>
  <c r="B29" i="8"/>
  <c r="B30" i="8"/>
  <c r="B31" i="8"/>
  <c r="B32" i="8"/>
  <c r="B26" i="8"/>
  <c r="B20" i="8"/>
  <c r="B21" i="8"/>
  <c r="B22" i="8"/>
  <c r="B23" i="8"/>
  <c r="B24" i="8"/>
  <c r="B19" i="8"/>
  <c r="B10" i="8"/>
  <c r="B11" i="8"/>
  <c r="B12" i="8"/>
  <c r="B13" i="8"/>
  <c r="B14" i="8"/>
  <c r="B15" i="8"/>
  <c r="B16" i="8"/>
  <c r="B17" i="8"/>
  <c r="B9" i="8"/>
  <c r="B4" i="8"/>
  <c r="B5" i="8"/>
  <c r="B6" i="8"/>
  <c r="B7" i="8"/>
  <c r="B3" i="8"/>
  <c r="B35" i="9"/>
  <c r="B36" i="9"/>
  <c r="B37" i="9"/>
  <c r="B38" i="9"/>
  <c r="B34" i="9"/>
  <c r="B24" i="9"/>
  <c r="B25" i="9"/>
  <c r="B26" i="9"/>
  <c r="B27" i="9"/>
  <c r="B28" i="9"/>
  <c r="B29" i="9"/>
  <c r="B30" i="9"/>
  <c r="B31" i="9"/>
  <c r="B32" i="9"/>
  <c r="B23" i="9"/>
  <c r="B17" i="9"/>
  <c r="B18" i="9"/>
  <c r="B19" i="9"/>
  <c r="B20" i="9"/>
  <c r="B21" i="9"/>
  <c r="B16" i="9"/>
  <c r="B4" i="9"/>
  <c r="B5" i="9"/>
  <c r="B6" i="9"/>
  <c r="B7" i="9"/>
  <c r="B8" i="9"/>
  <c r="B9" i="9"/>
  <c r="B10" i="9"/>
  <c r="B11" i="9"/>
  <c r="B12" i="9"/>
  <c r="B13" i="9"/>
  <c r="B14" i="9"/>
  <c r="B3" i="9"/>
  <c r="B60" i="5"/>
  <c r="B61" i="5"/>
  <c r="B62" i="5"/>
  <c r="B63" i="5"/>
  <c r="B64" i="5"/>
  <c r="B65" i="5"/>
  <c r="B66" i="5"/>
  <c r="B67" i="5"/>
  <c r="B68" i="5"/>
  <c r="B69" i="5"/>
  <c r="B70" i="5"/>
  <c r="B71" i="5"/>
  <c r="B72" i="5"/>
  <c r="B73" i="5"/>
  <c r="B74" i="5"/>
  <c r="B75" i="5"/>
  <c r="B76" i="5"/>
  <c r="B59" i="5"/>
  <c r="B43" i="5"/>
  <c r="B44" i="5"/>
  <c r="B45" i="5"/>
  <c r="B46" i="5"/>
  <c r="B47" i="5"/>
  <c r="B48" i="5"/>
  <c r="B49" i="5"/>
  <c r="B50" i="5"/>
  <c r="B51" i="5"/>
  <c r="B52" i="5"/>
  <c r="B53" i="5"/>
  <c r="B54" i="5"/>
  <c r="B55" i="5"/>
  <c r="B56" i="5"/>
  <c r="B57" i="5"/>
  <c r="B42" i="5"/>
  <c r="B31" i="5"/>
  <c r="B32" i="5"/>
  <c r="B33" i="5"/>
  <c r="B34" i="5"/>
  <c r="B35" i="5"/>
  <c r="B36" i="5"/>
  <c r="B37" i="5"/>
  <c r="B38" i="5"/>
  <c r="B39" i="5"/>
  <c r="B40" i="5"/>
  <c r="B30" i="5"/>
  <c r="B25" i="5"/>
  <c r="B26" i="5"/>
  <c r="B27" i="5"/>
  <c r="B28" i="5"/>
  <c r="B24" i="5"/>
  <c r="B4" i="5"/>
  <c r="B5" i="5"/>
  <c r="B6" i="5"/>
  <c r="B7" i="5"/>
  <c r="B8" i="5"/>
  <c r="B9" i="5"/>
  <c r="B10" i="5"/>
  <c r="B11" i="5"/>
  <c r="B12" i="5"/>
  <c r="B13" i="5"/>
  <c r="B14" i="5"/>
  <c r="B15" i="5"/>
  <c r="B16" i="5"/>
  <c r="B17" i="5"/>
  <c r="B18" i="5"/>
  <c r="B19" i="5"/>
  <c r="B20" i="5"/>
  <c r="B21" i="5"/>
  <c r="B22" i="5"/>
  <c r="B3" i="5"/>
  <c r="B49" i="3"/>
  <c r="B45" i="3"/>
  <c r="B46" i="3"/>
  <c r="B47" i="3"/>
  <c r="B48" i="3"/>
  <c r="B44" i="3"/>
  <c r="B39" i="3"/>
  <c r="B40" i="3"/>
  <c r="B41" i="3"/>
  <c r="B42" i="3"/>
  <c r="B38" i="3"/>
  <c r="B25" i="3"/>
  <c r="B26" i="3"/>
  <c r="B27" i="3"/>
  <c r="B28" i="3"/>
  <c r="B29" i="3"/>
  <c r="B30" i="3"/>
  <c r="B31" i="3"/>
  <c r="B32" i="3"/>
  <c r="B33" i="3"/>
  <c r="B34" i="3"/>
  <c r="B35" i="3"/>
  <c r="B36" i="3"/>
  <c r="B24" i="3"/>
  <c r="B15" i="3"/>
  <c r="B16" i="3"/>
  <c r="B17" i="3"/>
  <c r="B18" i="3"/>
  <c r="B19" i="3"/>
  <c r="B20" i="3"/>
  <c r="B21" i="3"/>
  <c r="B22" i="3"/>
  <c r="B14" i="3"/>
  <c r="B4" i="3"/>
  <c r="B5" i="3"/>
  <c r="B6" i="3"/>
  <c r="B7" i="3"/>
  <c r="B8" i="3"/>
  <c r="B9" i="3"/>
  <c r="B10" i="3"/>
  <c r="B11" i="3"/>
  <c r="B12" i="3"/>
  <c r="B3" i="3"/>
  <c r="B33" i="4"/>
  <c r="B34" i="4"/>
  <c r="B35" i="4"/>
  <c r="B36" i="4"/>
  <c r="B37" i="4"/>
  <c r="B38" i="4"/>
  <c r="B39" i="4"/>
  <c r="B40" i="4"/>
  <c r="B32" i="4"/>
  <c r="B13" i="4"/>
  <c r="B14" i="4"/>
  <c r="B15" i="4"/>
  <c r="B12" i="4"/>
  <c r="B4" i="4"/>
  <c r="B5" i="4"/>
  <c r="B6" i="4"/>
  <c r="B7" i="4"/>
  <c r="B8" i="4"/>
  <c r="B9" i="4"/>
  <c r="B10" i="4"/>
  <c r="B3" i="4"/>
  <c r="B62" i="2"/>
  <c r="B63" i="2"/>
  <c r="B64" i="2"/>
  <c r="B65" i="2"/>
  <c r="B66" i="2"/>
  <c r="B67" i="2"/>
  <c r="B61" i="2"/>
  <c r="B43" i="2"/>
  <c r="B44" i="2"/>
  <c r="B45" i="2"/>
  <c r="B46" i="2"/>
  <c r="B47" i="2"/>
  <c r="B48" i="2"/>
  <c r="B49" i="2"/>
  <c r="B50" i="2"/>
  <c r="B51" i="2"/>
  <c r="B52" i="2"/>
  <c r="B53" i="2"/>
  <c r="B54" i="2"/>
  <c r="B55" i="2"/>
  <c r="B56" i="2"/>
  <c r="B57" i="2"/>
  <c r="B58" i="2"/>
  <c r="B59" i="2"/>
  <c r="B42" i="2"/>
  <c r="B33" i="2"/>
  <c r="B34" i="2"/>
  <c r="B35" i="2"/>
  <c r="B36" i="2"/>
  <c r="B37" i="2"/>
  <c r="B38" i="2"/>
  <c r="B39" i="2"/>
  <c r="B40" i="2"/>
  <c r="B32" i="2"/>
  <c r="B25" i="2"/>
  <c r="B26" i="2"/>
  <c r="B27" i="2"/>
  <c r="B28" i="2"/>
  <c r="B29" i="2"/>
  <c r="B30" i="2"/>
  <c r="B24" i="2"/>
  <c r="B4" i="2"/>
  <c r="B5" i="2"/>
  <c r="B6" i="2"/>
  <c r="B7" i="2"/>
  <c r="B8" i="2"/>
  <c r="B9" i="2"/>
  <c r="B10" i="2"/>
  <c r="B11" i="2"/>
  <c r="B12" i="2"/>
  <c r="B13" i="2"/>
  <c r="B14" i="2"/>
  <c r="B15" i="2"/>
  <c r="B16" i="2"/>
  <c r="B17" i="2"/>
  <c r="B18" i="2"/>
  <c r="B19" i="2"/>
  <c r="B20" i="2"/>
  <c r="B21" i="2"/>
  <c r="B22" i="2"/>
  <c r="B3" i="2"/>
  <c r="B48" i="11"/>
  <c r="B49" i="11"/>
  <c r="B50" i="11"/>
  <c r="B51" i="11"/>
  <c r="B52" i="11"/>
  <c r="B53" i="11"/>
  <c r="B54" i="11"/>
  <c r="B55" i="11"/>
  <c r="B56" i="11"/>
  <c r="B57" i="11"/>
  <c r="B58" i="11"/>
  <c r="B59" i="11"/>
  <c r="B37" i="11"/>
  <c r="B38" i="11"/>
  <c r="B39" i="11"/>
  <c r="B40" i="11"/>
  <c r="B41" i="11"/>
  <c r="B42" i="11"/>
  <c r="B43" i="11"/>
  <c r="B44" i="11"/>
  <c r="B45" i="11"/>
  <c r="B46" i="11"/>
  <c r="B36" i="11"/>
  <c r="B25" i="11"/>
  <c r="B26" i="11"/>
  <c r="B27" i="11"/>
  <c r="B28" i="11"/>
  <c r="B29" i="11"/>
  <c r="B30" i="11"/>
  <c r="B31" i="11"/>
  <c r="B32" i="11"/>
  <c r="B33" i="11"/>
  <c r="B34" i="11"/>
  <c r="B15" i="11"/>
  <c r="B16" i="11"/>
  <c r="B17" i="11"/>
  <c r="B18" i="11"/>
  <c r="B19" i="11"/>
  <c r="B20" i="11"/>
  <c r="B21" i="11"/>
  <c r="B22" i="11"/>
  <c r="B23" i="11"/>
  <c r="B14" i="11"/>
  <c r="B5" i="11"/>
  <c r="B6" i="11"/>
  <c r="B7" i="11"/>
  <c r="B8" i="11"/>
  <c r="B9" i="11"/>
  <c r="B10" i="11"/>
  <c r="B11" i="11"/>
  <c r="B12" i="11"/>
  <c r="B4" i="11"/>
  <c r="U6" i="10"/>
  <c r="V6" i="10" s="1"/>
  <c r="U7" i="10" s="1"/>
  <c r="V7" i="10" s="1"/>
  <c r="U8" i="10" s="1"/>
  <c r="V8" i="10" s="1"/>
  <c r="U9" i="10" s="1"/>
  <c r="V9" i="10" s="1"/>
  <c r="U10" i="10" s="1"/>
  <c r="V10" i="10" s="1"/>
  <c r="U11" i="10" s="1"/>
  <c r="V11" i="10" s="1"/>
  <c r="U12" i="10" s="1"/>
  <c r="V12" i="10" s="1"/>
  <c r="U13" i="10" s="1"/>
  <c r="V13" i="10" s="1"/>
  <c r="U5" i="10"/>
  <c r="U4" i="8"/>
  <c r="V4" i="8" s="1"/>
  <c r="U5" i="8" s="1"/>
  <c r="V5" i="8" s="1"/>
  <c r="U6" i="8" s="1"/>
  <c r="V6" i="8" s="1"/>
  <c r="U7" i="8" s="1"/>
  <c r="V7" i="8" s="1"/>
  <c r="U8" i="8" s="1"/>
  <c r="V8" i="8" s="1"/>
  <c r="U9" i="8" s="1"/>
  <c r="V9" i="8" s="1"/>
  <c r="U10" i="8" s="1"/>
  <c r="V10" i="8" s="1"/>
  <c r="U11" i="8" s="1"/>
  <c r="V11" i="8" s="1"/>
  <c r="U3" i="8"/>
  <c r="J6" i="13"/>
  <c r="K6" i="13" s="1"/>
  <c r="J7" i="13" s="1"/>
  <c r="K7" i="13" s="1"/>
  <c r="J8" i="13" s="1"/>
  <c r="K8" i="13" s="1"/>
  <c r="J9" i="13" s="1"/>
  <c r="K9" i="13" s="1"/>
  <c r="J10" i="13" s="1"/>
  <c r="K10" i="13" s="1"/>
  <c r="J11" i="13" s="1"/>
  <c r="K11" i="13" s="1"/>
  <c r="J12" i="13" s="1"/>
  <c r="K12" i="13" s="1"/>
  <c r="J13" i="13" s="1"/>
  <c r="K13" i="13" s="1"/>
  <c r="J5" i="13"/>
  <c r="C1" i="12"/>
  <c r="A1" i="12"/>
  <c r="AB16" i="1"/>
  <c r="H6" i="1" s="1"/>
  <c r="AA16" i="1"/>
  <c r="G6" i="1" s="1"/>
  <c r="X20" i="1"/>
  <c r="E6" i="1" s="1"/>
  <c r="T10" i="1"/>
  <c r="B6" i="1" s="1"/>
  <c r="AH7" i="1"/>
  <c r="AH8" i="1"/>
  <c r="AH10" i="1"/>
  <c r="AH11" i="1"/>
  <c r="AH12" i="1"/>
  <c r="AH13" i="1"/>
  <c r="AH14" i="1"/>
  <c r="AH6" i="1"/>
  <c r="AH15" i="1" s="1"/>
  <c r="L4" i="1" l="1"/>
  <c r="E1" i="12"/>
  <c r="B7" i="1" s="1"/>
  <c r="J4" i="1" l="1"/>
  <c r="K4" i="1" s="1"/>
  <c r="M4" i="1"/>
</calcChain>
</file>

<file path=xl/sharedStrings.xml><?xml version="1.0" encoding="utf-8"?>
<sst xmlns="http://schemas.openxmlformats.org/spreadsheetml/2006/main" count="783" uniqueCount="706">
  <si>
    <t>Arte</t>
  </si>
  <si>
    <t>Dano</t>
  </si>
  <si>
    <t>Creo</t>
  </si>
  <si>
    <t>Casting</t>
  </si>
  <si>
    <t>1d</t>
  </si>
  <si>
    <t>Formulaica</t>
  </si>
  <si>
    <t>Perdo</t>
  </si>
  <si>
    <t>Corpus</t>
  </si>
  <si>
    <t>Greater</t>
  </si>
  <si>
    <t>Intellego</t>
  </si>
  <si>
    <t>Muto</t>
  </si>
  <si>
    <t>Procv</t>
  </si>
  <si>
    <t>Animal</t>
  </si>
  <si>
    <t>Auram</t>
  </si>
  <si>
    <t>Herbam</t>
  </si>
  <si>
    <t>Imaginem</t>
  </si>
  <si>
    <t>Mentem</t>
  </si>
  <si>
    <t>Terram</t>
  </si>
  <si>
    <t>Vim</t>
  </si>
  <si>
    <t>-</t>
  </si>
  <si>
    <t>Forma</t>
  </si>
  <si>
    <t>3d</t>
  </si>
  <si>
    <t>1d+1</t>
  </si>
  <si>
    <t>2d+2</t>
  </si>
  <si>
    <t>1d+2</t>
  </si>
  <si>
    <t>2d-1</t>
  </si>
  <si>
    <t>2d+1</t>
  </si>
  <si>
    <t>3d-1</t>
  </si>
  <si>
    <t>3d+1</t>
  </si>
  <si>
    <t>3d+2</t>
  </si>
  <si>
    <t>4d-1</t>
  </si>
  <si>
    <t>Valor</t>
  </si>
  <si>
    <t>Duração</t>
  </si>
  <si>
    <t>procv</t>
  </si>
  <si>
    <t>SM</t>
  </si>
  <si>
    <t>Aceleração</t>
  </si>
  <si>
    <t>Espontânea</t>
  </si>
  <si>
    <t>Custo</t>
  </si>
  <si>
    <t>Tempo</t>
  </si>
  <si>
    <t>espontanea</t>
  </si>
  <si>
    <t>Creo Animal</t>
  </si>
  <si>
    <t>IQ/H</t>
  </si>
  <si>
    <t>Dar um bônus de +1 em rolagens de Recuperação para um animal.</t>
  </si>
  <si>
    <t>Criar um produto animal, como teia de aranha ou lã (note que um Indivíduo é um único pelo, uma única pele, ou uma única presa).</t>
  </si>
  <si>
    <t>Criar um inseto ou outra criatura similar.</t>
  </si>
  <si>
    <t>Criar o corpo de um animal.</t>
  </si>
  <si>
    <t>Criar um pássaro, réptil, peixe ou anfíbio. Dar um bônus de +3 em rolagens de Recuperação para um animal.</t>
  </si>
  <si>
    <t>Curar um Ferimento Leve.</t>
  </si>
  <si>
    <t xml:space="preserve">Dar um bônus de +5 em rolagens de Recuperação pra um animal. Criar um mamífero.  Fazer um animal atingir a maturidade ao longo de um único dia ou noite. Este amadurecimento acelerado só funciona enquanto a magia estiver ativa e uma maturação completa requer Duração Sol, portanto deve ser conjurada no começo do dia ou da noite. </t>
  </si>
  <si>
    <t>Curar um Ferimento Médio. Fazer um animal atingir a maturidade ao longo de duas horas.</t>
  </si>
  <si>
    <t>Impedir o avanço de uma doença. Curar um Ferimento Grave. Recuperar um dos sentidos. Restaurar um membro perdido. Curar uma doença, cancelar seus efeitos (a não ser que seja um Ritual Mágico de Duração: Momentânea, isto é o equivalente de impedir o progresso da doença). Fazer um animal atingir a maturidade ao longo de vinte minutos.</t>
  </si>
  <si>
    <t>IQ/VH</t>
  </si>
  <si>
    <t>Curar um Ferimento Incapacitante.</t>
  </si>
  <si>
    <t>Aumentar uma das Características de um animal em 1 ponto, até o valor médio para aquele animal, no máximo.</t>
  </si>
  <si>
    <t>Fazer um animal atingir a maturidade ao longo de um Dia.</t>
  </si>
  <si>
    <t>Curar todos os ferimentos.</t>
  </si>
  <si>
    <t>Aumentar uma das Características de um animal em 1 ponto, até no máximo um ponto acima do valor médio para aquele animal.</t>
  </si>
  <si>
    <t>Aumentar uma das Características de um animal em 1 ponto, até no máximo dois pontos acima do valor médio para aquele animal.</t>
  </si>
  <si>
    <t>Fazer um animal atingir a maturidade em apenas um momento.</t>
  </si>
  <si>
    <t>Aumentar uma das Características de um animal em 1 ponto, até no máximo três pontos acima do valor médio para aquele animal.</t>
  </si>
  <si>
    <t>Aumentar uma das Características de um animal em 1 ponto, até no máximo quatro pontos acima do valor médio para aquele animal</t>
  </si>
  <si>
    <t>Aumentar uma das Características de um animal em 1 ponto, até no máximo cinco pontos acima do valor médio para aquele animal</t>
  </si>
  <si>
    <t>Trazer um animal de volta à vida.</t>
  </si>
  <si>
    <t>Referências Intellego Animal</t>
  </si>
  <si>
    <t>Ter uma imagem mental do animal.</t>
  </si>
  <si>
    <t>Sentir o estado de consciência de um animal. Obter informações gerais sobre seu corpo.</t>
  </si>
  <si>
    <t>Sentir a motivação primária de um animal. Descobrir um fato específico sobre seu corpo.</t>
  </si>
  <si>
    <t>Descobrir a origem, idade e história de algum produto de origem animal.</t>
  </si>
  <si>
    <t>Falar com um animal. Ler os pensamentos superficiais de um animal.</t>
  </si>
  <si>
    <t>Ler as memórias recentes de um animal.</t>
  </si>
  <si>
    <t>Investigar cuidadosamente a mente de um animal.</t>
  </si>
  <si>
    <t>Referências Muto Animal</t>
  </si>
  <si>
    <t>Transformar carne em vermes gradualmente. Fazer uma alteração superficial em um animal.</t>
  </si>
  <si>
    <t>Transformar algum produto de origem animal em outro.</t>
  </si>
  <si>
    <t>Fazer uma pequena alteração antinatural em um produto de origem animal.</t>
  </si>
  <si>
    <t>Fazer uma grande alteração antinatural em um produto de origem animal.</t>
  </si>
  <si>
    <t>Fazer uma alteração superficial em algum produto de origem animal (como mudar a sua cor).</t>
  </si>
  <si>
    <t>Fazer uma alteração grande em algum produto animal, preservando a substância (transformar uma tira de couro em uma sela por exemplo.</t>
  </si>
  <si>
    <t>Transformar um dos membros de um animal.</t>
  </si>
  <si>
    <t>Causar dor a um animal, sem dano real.</t>
  </si>
  <si>
    <t>Fazer com que um animal perca um ponto de fadiga.</t>
  </si>
  <si>
    <t>Destruir o cadáver de um animal.</t>
  </si>
  <si>
    <t>Causar um Ferimento Leve.</t>
  </si>
  <si>
    <t>Causar um Ferimento Grave.</t>
  </si>
  <si>
    <t>Tornar um dos membros de um animal inutilizável, embora ainda possível de cura.</t>
  </si>
  <si>
    <t>Envelhecer um animal um doze avos de sua vida. Apenas afeta animais que tenham atingido a maturidade completa.</t>
  </si>
  <si>
    <t>Destruir ou decepar um dos membros de um animal, de modo que é impossível curá-lo normalmente.</t>
  </si>
  <si>
    <t>Destruir um dos sentidos principais de um animal.</t>
  </si>
  <si>
    <t>Fazer uma alteração grande em um animal, mas mantendo-o reconhecível (deixar um cavalo maior e mudar sua cor, por exemplo).</t>
  </si>
  <si>
    <t>Transformar um animal em outro. Fazer uma pequena alteração antinatural em um animal (mudar a cor de um cavalo</t>
  </si>
  <si>
    <t>Danificar algum produto de origem animal.</t>
  </si>
  <si>
    <t>Causar danos superficiais a um animal (como remover seus pelos).</t>
  </si>
  <si>
    <t>Destruir algum produto de origem animal.</t>
  </si>
  <si>
    <t>Causar um Ferimento Médio.</t>
  </si>
  <si>
    <t>Destruir um dos sentidos menores de um animal.</t>
  </si>
  <si>
    <t>Causar um Ferimento Incapacitante.</t>
  </si>
  <si>
    <t>Matar um animal.</t>
  </si>
  <si>
    <t>Destruir uma das propriedades de um animal, como seu peso ou agressividade.</t>
  </si>
  <si>
    <t>Referências Rego Animal</t>
  </si>
  <si>
    <t>Proteger o alvo de ataques de animais (afeta somente animais sem habilidades místicas).</t>
  </si>
  <si>
    <t>Manipular objetos de origem animal.</t>
  </si>
  <si>
    <t>Inserir uma sugestão na mente de um animal.</t>
  </si>
  <si>
    <t>Acalmar um animal.</t>
  </si>
  <si>
    <t>Manipular as emoções de um animal. Paralisar um animal.</t>
  </si>
  <si>
    <t>Tornar um animal completamente passivo.</t>
  </si>
  <si>
    <t>Controlar um animal completamente.</t>
  </si>
  <si>
    <t>Referências Creo Aquam</t>
  </si>
  <si>
    <t>Criar uma nascente de pequena vazão.</t>
  </si>
  <si>
    <t>Criar uma nascente com uma grande vazão.</t>
  </si>
  <si>
    <t>Criar um veneno que cause um Ferimento Médio.</t>
  </si>
  <si>
    <t>Encher um recipiente de água (ou algum outro líquido natural, com os requisitos necessários).</t>
  </si>
  <si>
    <t>Criar água (ou outro líquido natural) que não esteja contida (esparramada, por exemplo).</t>
  </si>
  <si>
    <t>Criar um veneno que cause um Ferimento Leve.</t>
  </si>
  <si>
    <t>Criar um gêiser de enorme vazão.</t>
  </si>
  <si>
    <t>Criar um veneno que cause um Ferimento Grave.</t>
  </si>
  <si>
    <t>Criar um veneno que cause um Ferimento Incapacitante.</t>
  </si>
  <si>
    <t>Criar um veneno que cause um Ferimento Fatal.</t>
  </si>
  <si>
    <t>Referências Intellego Aquam</t>
  </si>
  <si>
    <t>Descobrir as propriedades naturais de um líquido.</t>
  </si>
  <si>
    <t>Fazer com que um sentido não seja afetado por água.</t>
  </si>
  <si>
    <t>Ter um vislumbre de água nas proximidades.</t>
  </si>
  <si>
    <t>Ter uma visão de água seus arredores dentro do alcance.</t>
  </si>
  <si>
    <t>Descobrir as propriedades naturais de uma mistura de líquidos.</t>
  </si>
  <si>
    <t>Descobrir as propriedades mágicas de um líquido.</t>
  </si>
  <si>
    <t>Descobrir as propriedades mágicas de uma mistura de líquidos.</t>
  </si>
  <si>
    <t>Falar com um corpo d’água natural.</t>
  </si>
  <si>
    <t>Referências Muto Aquam</t>
  </si>
  <si>
    <t>Transformar um líquido em um veneno que cause um Ferimento Leve.</t>
  </si>
  <si>
    <t>Transformar um líquido em um veneno que cause um Ferimento Grave.</t>
  </si>
  <si>
    <t>Transformar um líquido natural em um antinatural (um líquido rosa choque que cause alucinações bizarras, por exemplo)</t>
  </si>
  <si>
    <t>Transformar um líquido em um sólido ou gás seminatural.</t>
  </si>
  <si>
    <t>Transformar um líquido em um veneno que cause um Ferimento Incapacitante.</t>
  </si>
  <si>
    <t>Transformar um líquido em um veneno que cause um Ferimento Fatal.</t>
  </si>
  <si>
    <t>Referências Perdo Aquam</t>
  </si>
  <si>
    <t>Referências Rego Aquam</t>
  </si>
  <si>
    <t>Controlar um líquido de maneira violenta.</t>
  </si>
  <si>
    <t>Referências Creo Auram</t>
  </si>
  <si>
    <t>Criar um tipo de ar debilitante, como um fedor nocivo, um veneno leve, etc.</t>
  </si>
  <si>
    <t>Referências Intelego Auram</t>
  </si>
  <si>
    <t>Referências Muto Auram</t>
  </si>
  <si>
    <t>Referências Perdo Auram</t>
  </si>
  <si>
    <t>Destruir um pequeno fenômeno meteorológico: uma brisa, névoa ou garoa leve.</t>
  </si>
  <si>
    <t>Reduzir a intensidade de um fenômeno meteorológico em um grau (de enorme para grande, por exemplo, ou de padrão para pequeno).</t>
  </si>
  <si>
    <t>Destruir um tipo de ar debilitante: fedor nocivo, veneno leve etc.</t>
  </si>
  <si>
    <t>Proteger alguém contra um tipo de fenômeno meteorológico pequeno.</t>
  </si>
  <si>
    <t>Proteger alguém contra um tipo de fenômeno meteorológico padrão.</t>
  </si>
  <si>
    <t>Proteger alguém contra um tipo de fenômeno meteorológico grande.</t>
  </si>
  <si>
    <t>Referência Creo Corpus</t>
  </si>
  <si>
    <t>Impedir que um cadáver apodreça.</t>
  </si>
  <si>
    <t>Impedir que todos os ferimentos de um personagem infeccionem ou piorem.</t>
  </si>
  <si>
    <t>Criar um corpo humano inteiro.</t>
  </si>
  <si>
    <t>Resolver uma pequena Crise de Envelhecimento.</t>
  </si>
  <si>
    <t>Curar os efeitos debilitantes de uma doença, veneno ou ferimento.</t>
  </si>
  <si>
    <t>Resolver uma Crise de Envelhecimento grave.</t>
  </si>
  <si>
    <t>Restaurar um membro perdido.</t>
  </si>
  <si>
    <t>Resolver uma Crise de Envelhecimento perigosa.</t>
  </si>
  <si>
    <t>Resolver uma Crise de Envelhecimento crítica.</t>
  </si>
  <si>
    <t>Resolver uma Crise de Envelhecimento terminal.</t>
  </si>
  <si>
    <t>Referências Intellego Corpus</t>
  </si>
  <si>
    <t>Conversar com um cadáver.</t>
  </si>
  <si>
    <t>Referências Muto Corpus</t>
  </si>
  <si>
    <t>Transformar um humano em uma planta (Requisito Herbam).</t>
  </si>
  <si>
    <t>Referências Perdo Corpus</t>
  </si>
  <si>
    <t>Destruir um cadáver.</t>
  </si>
  <si>
    <t>Partir um membro, deixando o inutilizável (mas ainda passível de ser curado). Considere como um Ferimento Médio para efeitos de cura.</t>
  </si>
  <si>
    <t>Destruir um dos sentidos menores.</t>
  </si>
  <si>
    <t>Infligir um Ferimento Grave.</t>
  </si>
  <si>
    <t>Gerar uma doença grave.</t>
  </si>
  <si>
    <t>Destruir ou decepar um membro, de modo que não pode ser curado naturalmente.</t>
  </si>
  <si>
    <t>Infligir um Ferimento Incapacitante.</t>
  </si>
  <si>
    <t>Referências Rego Corpus</t>
  </si>
  <si>
    <t>Mover o alvo lentamente em qualquer direção.</t>
  </si>
  <si>
    <t>Mover o alvo diretamente para cima, ou em uma única direção, mesmo sem superfícies de apoio.</t>
  </si>
  <si>
    <t>Mover o alvo lentamente em qualquer direção, sem a necessidade de qualquer suporte.</t>
  </si>
  <si>
    <t>Animar um cadáver.</t>
  </si>
  <si>
    <t>Transportar instantaneamente o alvo a até um metro e meio de distância.</t>
  </si>
  <si>
    <t>Mover o alvo rapidamente para qualquer direção.</t>
  </si>
  <si>
    <t>Transportar instantaneamente o alvo a até quinze metros de distância.</t>
  </si>
  <si>
    <t>Criar uma barreira contra outros seres humanos. Note que a magia precisa penetrar a Resistência Mágica do alvo, como a Parma</t>
  </si>
  <si>
    <t>Referências Creo Herbam</t>
  </si>
  <si>
    <t>Essas magias criam e curam plantas. Qualquer alimento criado só é nutritivo caso tenha sido criado com um ritual. Os parâmetros de referência</t>
  </si>
  <si>
    <t>abaixo servem para a criação das folhagens das plantas.</t>
  </si>
  <si>
    <t>Plantas podem ser criadas vivas ou mortas com a mesma facilidade. Para criar produtos Herbam processados (como madeira cortada, uma</t>
  </si>
  <si>
    <t>refeição vegetariana, ou tecido de linho ou algodão), adicione uma magnitude ao nível necessário para criar a mesma quantidade de produtos</t>
  </si>
  <si>
    <t>Herbam naturais. Para criar produtos Herbam manipulados e processados (como roupas ou móveis), adicione duas magnitudes.</t>
  </si>
  <si>
    <t>Uma magia geralmente cria apenas um tipo de produto vegetal.</t>
  </si>
  <si>
    <t>Falhas Críticas CrHe podem criar plantas em lugares errados, ou criar o tipo de planta errado.</t>
  </si>
  <si>
    <r>
      <t xml:space="preserve">Nível 1: </t>
    </r>
    <r>
      <rPr>
        <sz val="9"/>
        <color rgb="FF000000"/>
        <rFont val="Times New Roman"/>
        <family val="1"/>
      </rPr>
      <t>Garantir o crescimento de uma planta, enquanto a magia estiver ativa. Este parâmetro pode afetar uma planta até dez metros em</t>
    </r>
  </si>
  <si>
    <t>cada direção – uma árvore grande. O parâmetro inclui um aumento para afetar Tamanho +3.</t>
  </si>
  <si>
    <t>Criar um produto vegetal (como uma fruta, ou uma folha).</t>
  </si>
  <si>
    <t>Criar uma planta.</t>
  </si>
  <si>
    <t>Evitar que uma planta fique doente.</t>
  </si>
  <si>
    <r>
      <t xml:space="preserve">Nível 2: </t>
    </r>
    <r>
      <rPr>
        <sz val="9"/>
        <color rgb="FF000000"/>
        <rFont val="Times New Roman"/>
        <family val="1"/>
      </rPr>
      <t>Criar um produto vegetal processado, como uma tábua de madeira.</t>
    </r>
  </si>
  <si>
    <r>
      <t xml:space="preserve">Nível 3: </t>
    </r>
    <r>
      <rPr>
        <sz val="9"/>
        <color rgb="FF000000"/>
        <rFont val="Times New Roman"/>
        <family val="1"/>
      </rPr>
      <t>Criar madeira em uma forma antinatural, como uma parede viva, ou uma ponte.</t>
    </r>
  </si>
  <si>
    <r>
      <t xml:space="preserve">Nível 15: </t>
    </r>
    <r>
      <rPr>
        <sz val="9"/>
        <color rgb="FF000000"/>
        <rFont val="Times New Roman"/>
        <family val="1"/>
      </rPr>
      <t>Fazer uma planta atingir a maturidade ao longo de um único dia ou noite. Este amadurecimento acelerado só funciona enquanto</t>
    </r>
  </si>
  <si>
    <t>a magia estiver ativa e uma maturação completa requer Duração Sol, portanto deve ser conjurada no começo do dia ou da noite.</t>
  </si>
  <si>
    <r>
      <t xml:space="preserve">Nível 20: </t>
    </r>
    <r>
      <rPr>
        <sz val="9"/>
        <color rgb="FF000000"/>
        <rFont val="Times New Roman"/>
        <family val="1"/>
      </rPr>
      <t>Fazer uma planta atingir a maturidade em duas horas.</t>
    </r>
  </si>
  <si>
    <r>
      <t xml:space="preserve">Nível 25: </t>
    </r>
    <r>
      <rPr>
        <sz val="9"/>
        <color rgb="FF000000"/>
        <rFont val="Times New Roman"/>
        <family val="1"/>
      </rPr>
      <t>Fazer uma planta atingir a maturidade em dez Diâmetros (vinte minutos).</t>
    </r>
  </si>
  <si>
    <r>
      <t xml:space="preserve">Nível 30: </t>
    </r>
    <r>
      <rPr>
        <sz val="9"/>
        <color rgb="FF000000"/>
        <rFont val="Times New Roman"/>
        <family val="1"/>
      </rPr>
      <t>Fazer uma planta atingir a maturidade em um Diâmetro.</t>
    </r>
  </si>
  <si>
    <r>
      <t xml:space="preserve">Nível 40: </t>
    </r>
    <r>
      <rPr>
        <sz val="9"/>
        <color rgb="FF000000"/>
        <rFont val="Times New Roman"/>
        <family val="1"/>
      </rPr>
      <t>Fazer uma planta atingir a maturidade em apenas um momento.</t>
    </r>
  </si>
  <si>
    <t>Referências Rego Auram</t>
  </si>
  <si>
    <t>.</t>
  </si>
  <si>
    <t xml:space="preserve"> </t>
  </si>
  <si>
    <t>Transformar um líquido natural em outro líquido natural.</t>
  </si>
  <si>
    <t>Transformar um líquido em um veneno que cause um Ferimento Médio.</t>
  </si>
  <si>
    <t>Transformar um líquido natural em um líquido seminatural (fazer a água ficar azul, por exemplo, ou óleo de castor com sabor de morangos), ou vice-versa.</t>
  </si>
  <si>
    <t>Transformar um líquido em um sólido ou gás não relacionado (com requisito Terram ou Auram). Transformar um líquido natural em dois ou mais líquidos naturais, separados um do outro (embora possam se misturar normalmente depois).</t>
  </si>
  <si>
    <t>Transformar um líquido em uma mistura de líquidos, sólidos (com requisito Terram) ou gasosos (com requisito Auram).</t>
  </si>
  <si>
    <t>Transformar um líquido em um sólido ou gás extremamente antinatural.</t>
  </si>
  <si>
    <t>Secar alguma coisa completamente (até o tamanho de uma casa pequena.).</t>
  </si>
  <si>
    <t>Destruir uma propriedade de algum líquido (como a capacidade intoxicante do álcool, ou o gosto salgado do mar).</t>
  </si>
  <si>
    <t>Destruir uma pequena nascente, para que ela jamais volte a brotar.</t>
  </si>
  <si>
    <t>Reduzir drasticamente a quantidade de líquido, sem eliminá-lo completamente.</t>
  </si>
  <si>
    <t>Destruir um líquido. (requisitos variáveis).</t>
  </si>
  <si>
    <t>Controlar um líquido de maneira bastante suave.</t>
  </si>
  <si>
    <t>Alterar o estado de um líquido para sólido ou gasoso (por exemplo, transformar água em gelo, ou vapor). Não exige requisitos.</t>
  </si>
  <si>
    <t>Controlar um líquido de maneira firme, porém calma. Como uma corrente rápida e constante.</t>
  </si>
  <si>
    <t>Proteger-se de água mundana.</t>
  </si>
  <si>
    <t>Controlar um líquido de maneira extremamente violenta.</t>
  </si>
  <si>
    <t>Criar um fenômeno meteorológico pequeno, como uma brisa, uma neblina ou uma garoa leve.</t>
  </si>
  <si>
    <t>Criar um fenômeno meteorológico padrão, como uma nuvem, vento, chuva de uma nuvem pré-existente.</t>
  </si>
  <si>
    <t>Criar um fenômeno meteorológico grande, como uma trovoada retumbante, uma chuva torrencial, uma nevoeiro impenetrável, ou um vendaval</t>
  </si>
  <si>
    <t>Criar um fenômeno meteorológico seminatural</t>
  </si>
  <si>
    <t>Criar um fenômeno meteorológico antinatural</t>
  </si>
  <si>
    <t>Criar um fenômeno inteiramente separado de seu contexto natural (como um relâmpago das mãos do magus)</t>
  </si>
  <si>
    <t>Fazer com que seus sentidos não sejam afetados pelo ar (você pode ouvir normalmente durante uma tempestade, por exemplo).</t>
  </si>
  <si>
    <t>Descobrir uma propriedade do ar (determinar se é respirável, por exemplo).</t>
  </si>
  <si>
    <t>Descobrir todas as propriedades do ar. Ter alguma intuição em relação a um fato ligado ao ar.</t>
  </si>
  <si>
    <t>Conversar com o ar.</t>
  </si>
  <si>
    <t>Transformar o ar em um gás que cause Dano Leve</t>
  </si>
  <si>
    <t>Transformar uma quantidade de ar em outro tipo de ar.</t>
  </si>
  <si>
    <t>Transformar uma quantidade de ar em outro elemento (fogo, terra ou água).</t>
  </si>
  <si>
    <t>Transformar uma quantidade de ar em uma mistura de elementos. Transformar uma quantidade de ar em algo seminatural.</t>
  </si>
  <si>
    <t>Transformar uma quantidade de ar em algo completamente antinatural.</t>
  </si>
  <si>
    <t>Deixar o ar abafado e ruim para respirar.</t>
  </si>
  <si>
    <t>Destruir ar parado.</t>
  </si>
  <si>
    <t>Destruir um fenômeno meteorológico padrão: uma nuvem, vento, nevoeiro, chuva de uma nuvem existente.</t>
  </si>
  <si>
    <t>Destruir um fenômeno meteorológico enorme: furacão, relâmpago, tornado.</t>
  </si>
  <si>
    <r>
      <rPr>
        <sz val="10"/>
        <color rgb="FF000000"/>
        <rFont val="Calibri"/>
        <family val="2"/>
        <scheme val="minor"/>
      </rPr>
      <t>Destruir um fenômeno meteorológico grande: uma trovoada retumbante, uma chuva torrencial, uma nevoeiro impenetrável, ou</t>
    </r>
    <r>
      <rPr>
        <b/>
        <sz val="10"/>
        <color rgb="FF000000"/>
        <rFont val="Calibri"/>
        <family val="2"/>
        <scheme val="minor"/>
      </rPr>
      <t xml:space="preserve"> </t>
    </r>
    <r>
      <rPr>
        <sz val="10"/>
        <color rgb="FF000000"/>
        <rFont val="Calibri"/>
        <family val="2"/>
        <scheme val="minor"/>
      </rPr>
      <t>um vendaval</t>
    </r>
  </si>
  <si>
    <t>Cria uma barreira contra criaturas do ar alinhadas a um dos Reinos Míticos (Divino, Feérico, Infernal ou Mágico)</t>
  </si>
  <si>
    <t>Controlar um pequeno fenômeno meteorológico.</t>
  </si>
  <si>
    <t>Controlar um fenômeno meteorológico padrão.</t>
  </si>
  <si>
    <t>Controlar um fenômeno meteorológico grande.</t>
  </si>
  <si>
    <t>Controlar um fenômeno meteorológico enorme.</t>
  </si>
  <si>
    <t>Proteger alguém contra um tipo de fenômeno meteorológico enorme.</t>
  </si>
  <si>
    <t>Conceder um bônus de Recuperação de +1 a um personagem.</t>
  </si>
  <si>
    <t>Conceder um bônus de Recuperação de +3 a um personagem.</t>
  </si>
  <si>
    <t>Curar um Ferimento Médio.</t>
  </si>
  <si>
    <t>Curar um Ferimento Grave.</t>
  </si>
  <si>
    <t>Curar todos os Ferimentos.</t>
  </si>
  <si>
    <t>Aumentar uma das características físicas de um personagem em um ponto, até o máximo de +5. Este é o limite natural do corpo humano e aumentos maiores só podem ser feitos com Muto Corpus.</t>
  </si>
  <si>
    <t>Fazer com que uma pessoa atinja a maturidade física em apenas um dia ou noite. Este amadurecimento acelerado só acontece enquanto a magia está ativa e para obter o efeito completo é necessário conjurar a magia no começo do dia ou noite. O alvo da magia não aprende nada enquanto está sob influência da magia. Considere que a maturidade física de um corpo seja o equivalente a aproximadamente 20 anos de idade.</t>
  </si>
  <si>
    <t xml:space="preserve">Levantar os mortos, de certa maneira. </t>
  </si>
  <si>
    <t>Referências Perdo Animal</t>
  </si>
  <si>
    <t>Danificar um animal sem feri-lo, como tornar um cavalo coxo, deixar um pássaro sem voz ou uma serpente sem escamas. Este dano corta a efetividade do aspecto afetado pela metade. A recuperação é equivalente a um Ferimento Leve.</t>
  </si>
  <si>
    <t>Falar através de um corpo d’água artificial (como uma fonte)</t>
  </si>
  <si>
    <t>Transformar um líquido em outro que cause Dano level</t>
  </si>
  <si>
    <t>Rego</t>
  </si>
  <si>
    <t>Localizar uma pessoa com o uso de uma Conexão Arcana.</t>
  </si>
  <si>
    <t>Descobrir informações gerais sobre um corpo.</t>
  </si>
  <si>
    <t>Descobrir uma informação específica sobre um corpo.</t>
  </si>
  <si>
    <t>Transformar alguém para lhe conferir uma pequena habilidade.</t>
  </si>
  <si>
    <t>Transformar completamente a aparência ou tamanho de uma pessoa (embora devam se manter dentro dos parâmetros humanos)</t>
  </si>
  <si>
    <t>Transformar um humano em um animal terrestre (Requisito Animal).</t>
  </si>
  <si>
    <t>Descobrir todas as informações úteis sobre um corpo.</t>
  </si>
  <si>
    <t>Transformar um humano em um animal aquático ou aéreo (Requisito Animal).</t>
  </si>
  <si>
    <t>Transformar um humano em um objeto inanimado sólido (Requisito Terram).</t>
  </si>
  <si>
    <t>Transformar um humano em um objeto insubstancial (Requisito Auram).</t>
  </si>
  <si>
    <t>Causar dano superficial a um corpo (remover todos os pelos, por exemplo).</t>
  </si>
  <si>
    <t>Causar dor a alguém, sem dano verdadeiro.</t>
  </si>
  <si>
    <t>Infligir um Ferimento Leve.</t>
  </si>
  <si>
    <t>Infligir um Ferimento Médio.</t>
  </si>
  <si>
    <t>Envelhecer um corpo o equivalente a cinco anos.</t>
  </si>
  <si>
    <t>Destruir um dos sentidos maiores. Considere como um Ferimento Grave para efeitos de cura.</t>
  </si>
  <si>
    <t>Matar uma pessoa.</t>
  </si>
  <si>
    <t>Destruir uma propriedade de um corpo, como a sua solidez ou seu peso.</t>
  </si>
  <si>
    <t>Transporta instantaneamente o alvo a um lugar para o qual o magus tem uma Conexão Arcana, independente da distância.</t>
  </si>
  <si>
    <t>Transportar instantaneamente o alvo a até sete léguas (trinta e cinco quilômetros) de distância.</t>
  </si>
  <si>
    <t>Transportar instantaneamente o alvo a até uma légua (cinco quilômetros) de distância.</t>
  </si>
  <si>
    <t>Transportar instantaneamente o alvo a até cento e cinquenta metros de distância.</t>
  </si>
  <si>
    <t>Controlar os todos os movimentos de um corpo.</t>
  </si>
  <si>
    <t>Controlar os movimentos amplos do alvo.</t>
  </si>
  <si>
    <t>Mover o alvo lentamente em uma única direção, contanto que a superfície suporte seu peso.</t>
  </si>
  <si>
    <t>Tomar o controle de alguma parte do corpo do alvo.</t>
  </si>
  <si>
    <t>Tornar um corpo mais resistente (+1 DR).</t>
  </si>
  <si>
    <t>Tornar um corpo mais resistente (+3 DR).</t>
  </si>
  <si>
    <t>Tornar um corpo mais resistente (+4 DR).</t>
  </si>
  <si>
    <t>Tornar um corpo mais resistente (+5 DR).</t>
  </si>
  <si>
    <t>Causar uma deficiência em um corpo, sem dano efetivo, como deixar alguém coxo ou deixar sua visão turva. Considere como um Ferimento Leve para efeitos de cura.</t>
  </si>
  <si>
    <t>Manter um alvo paralisado. (Requer Concentração, teste de resitência por turno)</t>
  </si>
  <si>
    <t xml:space="preserve">Eliminar as penalidades por Fadiga ou Ferimentos. </t>
  </si>
  <si>
    <t>Criar um fenômeno meteorológico natural enorme, como um furação, relâmpago, tornado.</t>
  </si>
  <si>
    <t>Referências Intellego Herbam</t>
  </si>
  <si>
    <t>Referências Muto Herbam</t>
  </si>
  <si>
    <t>Despertar a consciência de uma planta (Requisito Mentem).</t>
  </si>
  <si>
    <t>Referências Perdo Herbam</t>
  </si>
  <si>
    <t>Referências Rego Herbam</t>
  </si>
  <si>
    <t>Controlar uma planta inteira, movendo-a conforme os desejos do magus, embora a raiz não possa ser movida.</t>
  </si>
  <si>
    <t>Conjura uma planta capaz de se mover.</t>
  </si>
  <si>
    <t>Fazer com que uma árvore floresça fora da estação.</t>
  </si>
  <si>
    <t>Tecer linha no formato de uma vestimenta.</t>
  </si>
  <si>
    <t>Garantir o crescimento de uma planta, enquanto a magia estiver ativa. Este parâmetro pode afetar uma planta até dez metros em cada direção – uma árvore grande. O parâmetro inclui um aumento para afetar Tamanho +3.</t>
  </si>
  <si>
    <t>Criar um produto vegetal processado, como uma tábua de madeira.</t>
  </si>
  <si>
    <t>Criar madeira em uma forma antinatural, como uma parede viva, ou uma ponte.</t>
  </si>
  <si>
    <t>Fazer uma planta atingir a maturidade ao longo de um único dia ou noite. Este amadurecimento acelerado só funciona enquanto a magia estiver ativa e uma maturação completa requer Duração Sol, portanto deve ser conjurada no começo do dia ou da noite.</t>
  </si>
  <si>
    <t>Fazer uma planta atingir a maturidade em duas horas.</t>
  </si>
  <si>
    <t>Fazer uma planta atingir a maturidade em dez Diâmetros (vinte minutos).</t>
  </si>
  <si>
    <t>Fazer uma planta atingir a maturidade em um Diâmetro.</t>
  </si>
  <si>
    <t>Fazer uma planta atingir a maturidade em apenas um momento.</t>
  </si>
  <si>
    <t>Obter um conhecimento intuitivo de uma planta (saber se alguma ação será prejudicial a uma planta, por exemplo).</t>
  </si>
  <si>
    <t>Localizar uma planta.</t>
  </si>
  <si>
    <t>Descobrir informações gerais, ou uma informação específica sobre uma planta ou item feito de produtos vegetais.</t>
  </si>
  <si>
    <t>Descobrir todas as propriedades de uma planta ou item feito de produtos vegetais.</t>
  </si>
  <si>
    <t>Conversar com uma planta.</t>
  </si>
  <si>
    <t>Transformar uma planta ou objeto de origem vegetal.</t>
  </si>
  <si>
    <t>Transformar uma planta ou objeto de origem vegetal em metal ou pedra (Requisito Terram).</t>
  </si>
  <si>
    <t>Fazer com que uma planta dobre ou se contorça rapidamente.</t>
  </si>
  <si>
    <t>Fazer com que as folhas de uma árvore caiam.</t>
  </si>
  <si>
    <t>Estragar uma quantidade básica de grãos.</t>
  </si>
  <si>
    <t>Destruir uma quantidade básica de madeira morta.</t>
  </si>
  <si>
    <t>Destruir uma planta.</t>
  </si>
  <si>
    <t>Criar uma barreira contra criaturas das florestas alinhadas a um dos Reinos Míticos (Divino, Feérico, Infernal, Mágico) de Potência igual ou inferior ao nível da magia (Alc: Toque, Dur: Círculo, Alv: Círculo).</t>
  </si>
  <si>
    <t>Desviar um ataque de uma arma de madeira.</t>
  </si>
  <si>
    <t>Controlar uma quantidade básica de madeira.</t>
  </si>
  <si>
    <t>Controlar uma planta inteira, movendo-a conforme os desejos do magus, podendo inclusive transferir as raízes de lugar.</t>
  </si>
  <si>
    <t>Fazer com que uma planta, ou objeto de origem vegetal se mova com propósito e inteligência, sem a necessidade de controle</t>
  </si>
  <si>
    <t>Proteger o alvo de produtos mundanos de origem vegetal.</t>
  </si>
  <si>
    <t>Referências Intellego Ignem</t>
  </si>
  <si>
    <t>Localizar um fogo.</t>
  </si>
  <si>
    <t>Ter consciência de todos os fogos dentro da área afetada.</t>
  </si>
  <si>
    <t>Visualizar um fogo através de uma Conexão Arcana.</t>
  </si>
  <si>
    <t>Sentir níveis de calor.</t>
  </si>
  <si>
    <t>Detectar traços de fogos no último mês lunar.</t>
  </si>
  <si>
    <t>Descobrir as propriedades mágicas de um fogo.</t>
  </si>
  <si>
    <t>Referências Muto Ignem</t>
  </si>
  <si>
    <t>Referências Perdo Ignem</t>
  </si>
  <si>
    <t>Reduzir o Tamanho de um fogo sem destruí-lo completamente.</t>
  </si>
  <si>
    <t>Gelar um objeto.</t>
  </si>
  <si>
    <t>Esfriar uma pessoa a ponto de custar um ponto de Fadiga.</t>
  </si>
  <si>
    <t>Esfriar uma pessoa a ponto de causar +5 de Dano.</t>
  </si>
  <si>
    <t>Esfriar uma pessoa a ponto de causar +10 de Dano.</t>
  </si>
  <si>
    <t>Mover um fogo rapidamente enquanto continua queimando naturalmente.</t>
  </si>
  <si>
    <t>Referências Rego Ignem</t>
  </si>
  <si>
    <t>Descobrir uma propriedade de um fogo.</t>
  </si>
  <si>
    <t>Descobrir todas as propriedades de um fogo.</t>
  </si>
  <si>
    <t>Descobrir todas as propriedades de cinzas.</t>
  </si>
  <si>
    <t>Enxergar normalmente através de um fog (pode ser necessário um requisito Auram caso haja fumaça também)</t>
  </si>
  <si>
    <t>Visualizar um fogo através de uma Conexão Arcana, assim como tudo o que ele ilumina com sua luz. (visualizar uma fogueira e tudo dentro do seu círculo de luz, por exemplo).</t>
  </si>
  <si>
    <t>Conversar com um fogo.</t>
  </si>
  <si>
    <t>Transformar uma característica de um fogo, dentro da área afetada (fazer um fogo arder mais forte, por exemplo, ou produzir mais fumaça).</t>
  </si>
  <si>
    <t>Transformar um fogo de maneira pouco antinatural (deixar as chamas coloridas, ou com cheiro de rosas, por exemplo). Pode</t>
  </si>
  <si>
    <t>Transformar um fogo de maneira extremamente antinatural (chamas multicoloridas que formam imagens à medida que o arder do fogo emite uma música). Frequentemente exige requisitos.</t>
  </si>
  <si>
    <t>Transformar completamente um fogo em outro tipo de fogo (mudar uma ou todas as suas características).</t>
  </si>
  <si>
    <t>Transformar um fogo em um exemplo natural de outro elemento, com o requisito apropriado.</t>
  </si>
  <si>
    <t>Transformar um fogo em um exemplo antinatural de outro elemento, com o requisito apropriado.</t>
  </si>
  <si>
    <t>Reduzir drasticamente a luminosidade em uma área.</t>
  </si>
  <si>
    <t>Extinguir toda a luz de uma área.</t>
  </si>
  <si>
    <t>Extinguir um fogo, deixando as cinzas mornas.</t>
  </si>
  <si>
    <t>Congelar um objeto (transformar água em gelo, por exemplo).</t>
  </si>
  <si>
    <t>Destruir um aspecto de um fogo (seu calor ou luminosidade, por exemplo)</t>
  </si>
  <si>
    <t>Criar uma barreira contra criaturas do fogo alinhadas a um dos Reinos Míticos (Divino, Feérico, Infernal, Mágico) de Potência igual ou inferior ao nível da magia (Alc: Toque, Dur: Círculo, Alv: Círculo).</t>
  </si>
  <si>
    <t>Controlar um fogo de maneira natural (controlar seu movimento ou velocidade, por exemplo).</t>
  </si>
  <si>
    <t>Controlar um fogo de maneira um pouco antinatural (como impedir que queime alguém, por exemplo)</t>
  </si>
  <si>
    <t>Controlar um fogo de maneira completamente antinatural (na forma de um fogo humanoide dançarino, por exemplo)</t>
  </si>
  <si>
    <t>Referências Creo Imaginem</t>
  </si>
  <si>
    <t>Memorizar ou destacar a memória de uma imagem encontrada.</t>
  </si>
  <si>
    <t>Discernir as ilusões criadas pelo próprio magus.</t>
  </si>
  <si>
    <t>Aprimoramento de um aspecto de um sentido (como enxergar claramente à distância, ou enxergar no escuro, por exemplo).</t>
  </si>
  <si>
    <t>Referências Intellego Imaginem</t>
  </si>
  <si>
    <t>auditivo, por exemplo).</t>
  </si>
  <si>
    <t>Referências Muto Imaginem</t>
  </si>
  <si>
    <t>Remover a capacidade de um objeto de afetar o paladar e o tato.</t>
  </si>
  <si>
    <t>Remover a capacidade de um objeto de afetar quaisquer três sentidos entre paladar, tato, olfato ou audição.</t>
  </si>
  <si>
    <t>Referências Perdo Imaginem</t>
  </si>
  <si>
    <t>Fazer com que objetos pareçam estar se movendo rapidamente, gerando confusão.</t>
  </si>
  <si>
    <t>voz de uma pessoa soe como se estivesse saindo de uma caixa, por exemplo).</t>
  </si>
  <si>
    <t>Referências Rego Imaginem</t>
  </si>
  <si>
    <t>Referências Creo Mentem</t>
  </si>
  <si>
    <t>Entender o significado de sons falados.</t>
  </si>
  <si>
    <t>Descobrir a veracidade de uma afirmação.</t>
  </si>
  <si>
    <t>Ler os pensamentos superficiais de alguém.</t>
  </si>
  <si>
    <t>Buscar uma única informação dentro da mente do alvo.</t>
  </si>
  <si>
    <t>Referências Intellego Mentem</t>
  </si>
  <si>
    <t>Alterar drasticamente uma emoção de alguém.</t>
  </si>
  <si>
    <t>Alterar completamente as emoções de alguém.</t>
  </si>
  <si>
    <t>Alterar completamente a mente de alguém.</t>
  </si>
  <si>
    <t>Referências Muto Mentem</t>
  </si>
  <si>
    <t>Diminuir uma capacidade mental do alvo.</t>
  </si>
  <si>
    <t>Reduzir a intensidade de todas as emoções do alvo.</t>
  </si>
  <si>
    <t>Reduzir todas as capacidades mentais do alvo.</t>
  </si>
  <si>
    <t>Remover todas as emoções de alguém.</t>
  </si>
  <si>
    <t>Causar insanidade em uma pessoa.</t>
  </si>
  <si>
    <t>Referências Perdo Mentem</t>
  </si>
  <si>
    <t>ser controlada.</t>
  </si>
  <si>
    <t>Controlar um espírito desencarnado.</t>
  </si>
  <si>
    <t>Deixar alguém inclinado a um tipo específico de reação.</t>
  </si>
  <si>
    <t>Imbuir todas as reações do alvo com uma emoção específica.</t>
  </si>
  <si>
    <t>Convocar um espírito (Ritual).</t>
  </si>
  <si>
    <t>Referências Rego Mentem</t>
  </si>
  <si>
    <t>Nível 1: Criar areia, terra, lama ou barro.</t>
  </si>
  <si>
    <t>Nível 3: Criar pedra ou vidro.</t>
  </si>
  <si>
    <t>Nível 5: Criar metais básicos</t>
  </si>
  <si>
    <t>Nível 15: Criar metais preciosos.</t>
  </si>
  <si>
    <t>Nível 25: Criar pedras preciosas.</t>
  </si>
  <si>
    <t>Referências Creo Terram</t>
  </si>
  <si>
    <t>Nível 2: Descobrir uma propriedade visível de um objeto (algo que pessoas capacitadas poderiam determinar com facilidade).</t>
  </si>
  <si>
    <t>Nível 4: Descobrir uma propriedade mundana de um objeto.</t>
  </si>
  <si>
    <t>Enxergar um objeto e os seus arredores.</t>
  </si>
  <si>
    <t>Nível 5: Descobrir todos os componentes de uma mistura ou liga metálica.</t>
  </si>
  <si>
    <t>Nível 10: Descobrir todas as propriedades naturais de um objeto.</t>
  </si>
  <si>
    <t>Nível 15: Sentir todas as propriedades mundanas de um objeto composto.</t>
  </si>
  <si>
    <t>Nível 20: Descobrir as propriedades mágicas de um objeto. Fazer com que seus sentidos não sejam afetados pela terra (enxergar através de</t>
  </si>
  <si>
    <t>uma rocha, por exemplo).</t>
  </si>
  <si>
    <t>Conversar com uma rocha natural (uma pedra ou rochedo não esculpidos, por exemplo).</t>
  </si>
  <si>
    <t>Nível 25: Conversar com uma rocha artificial (uma estátua, por exemplo).</t>
  </si>
  <si>
    <t>Referências Intellego Terram</t>
  </si>
  <si>
    <t>Nível 1: Alterar uma propriedade de terra.</t>
  </si>
  <si>
    <t>Nível 2: Transformar terra em outro tipo de material (areia em argila, por exemplo).</t>
  </si>
  <si>
    <t>Nível 3: Alterar terra de maneira levemente antinatural (com os requisitos apropriados).</t>
  </si>
  <si>
    <t>Transformar terra em um líquido ou gás (com os requisitos apropriados).</t>
  </si>
  <si>
    <t>Transformar terra em pedra, ou vice-versa.</t>
  </si>
  <si>
    <t>Nível 4: Alterar terra de maneira extremamente antinatural (com os requisitos apropriados),</t>
  </si>
  <si>
    <t>Transformar terra em uma mistura de sólidos, líquidos e gases (com requisitos).</t>
  </si>
  <si>
    <t>Transformar terra em uma planta (com requisito).</t>
  </si>
  <si>
    <t>Aumentar em até oito vezes o volume de um objeto inanimado.</t>
  </si>
  <si>
    <t>Nível 5: Transformar terra em um líquido ou gás levemente antinatural (com requisitos)</t>
  </si>
  <si>
    <t>Transformar terra em um animal (com requisito).</t>
  </si>
  <si>
    <t>Nível 10: Transformar terra em um líquido ou gás extremamente antinatural (com requisitos).</t>
  </si>
  <si>
    <t>Referências Muto Terram</t>
  </si>
  <si>
    <t>Nível 2: Enfraquecer terra.</t>
  </si>
  <si>
    <t>Nível 3: Destruir terra.</t>
  </si>
  <si>
    <t>Referências Perdo Terram</t>
  </si>
  <si>
    <t>Nível 1: Controlar ou mover terra de maneira natural.</t>
  </si>
  <si>
    <t>Nível 2: Controlar ou mover terra de maneira antinatural.</t>
  </si>
  <si>
    <t>Manter terra à distância, contanto que o magus esteja ciente dela.</t>
  </si>
  <si>
    <t>Nível 3: Controlar ou mover terra de maneira extremamente antinatural.</t>
  </si>
  <si>
    <t>Nível 5: Manter toda terra à distância ou criar uma barreira contra terra.</t>
  </si>
  <si>
    <t>Referências Rego Terram</t>
  </si>
  <si>
    <t>Há poucas magias formulaicas Creo Vim conhecidas na Ordem.</t>
  </si>
  <si>
    <t>As Falhas Críticas Creo Vim muitas vezes conferem ao magus pontos extras de Distorção – consequência direta da perda de controle da</t>
  </si>
  <si>
    <t>energia mágica manipulada.</t>
  </si>
  <si>
    <t>Geral: Criar uma concha mágica que pareça real para magias Intellego de nível menor que o dobro desta magia mais uma magnitude</t>
  </si>
  <si>
    <t>(esta aura se mostra como “magia genérica,” e não pode gerar informações falsas específicas).</t>
  </si>
  <si>
    <t>Criar um escudo mágico que impede magias Intellego de nível inferior ao desta magia mais uma magnitude de detectar quaisquer</t>
  </si>
  <si>
    <t>informações sobre a magia alvo.</t>
  </si>
  <si>
    <t>Criar uma concha mágica que fornece informações falsas sobre o alvo para magias Intellego de nível menor que (nível desta</t>
  </si>
  <si>
    <t>magia mais uma magnitude, dividido por dois).</t>
  </si>
  <si>
    <t>Nível 3: Contaminar algo com magia.</t>
  </si>
  <si>
    <t>Nível 5: Criar uma explosão de magia que confere ao alvo um ponto de Distorção; Magias que conferem Distorção não podem ter duração</t>
  </si>
  <si>
    <t>maior do que Momentânea. Note que executar esta magia em um magus é considerado um ataque e é claramente contrário</t>
  </si>
  <si>
    <t>ao Código de Hermes.</t>
  </si>
  <si>
    <t>Nível 10: Conferir dois pontos de Distorção ao alvo.</t>
  </si>
  <si>
    <t>Nível 15: Conferir ao alvo três pontos de Distorção.</t>
  </si>
  <si>
    <t>Referências Creo Vim</t>
  </si>
  <si>
    <t>Magias| 225</t>
  </si>
  <si>
    <t>Referência Intellego Vim</t>
  </si>
  <si>
    <t>Como a magia é algo difícil de compreender, as magias que a detectam são ao mesmo tempo difíceis e extremamente importantes. Embora os</t>
  </si>
  <si>
    <t>demônios lidem com Vim, eles são feitos da própria essência da mentira. Se um demônio não deseja ser detectado, ele não o será (pelo menos</t>
  </si>
  <si>
    <t>até onde sabem os magi Herméticos) e, por essa razão, não há magias que localizem demônios. Itens mágicos não podem ser investigados com</t>
  </si>
  <si>
    <t>magia formulaica. A investigação exige que você gaste pelo menos uma estação no laboratório para descobrir os encantamentos imbuídos em</t>
  </si>
  <si>
    <t>um item (veja o capítulo Laboratório). Uma magia é suficiente para determinar que um item é mágico, no entanto, e pode dar uma ideia de</t>
  </si>
  <si>
    <t>seus poderes. Magias são incapazes de determinar como ativar ou usar objetos encantados.</t>
  </si>
  <si>
    <t>Nível 1: Detectar magias de décima magnitude ou superior.</t>
  </si>
  <si>
    <t>Detectar a presença de uma aura mística.</t>
  </si>
  <si>
    <t>Detectar a presença de vis. Como é mágica concentrada, vis não é difícil de detectar.</t>
  </si>
  <si>
    <t>Nível 2: Detectar magias de oitava magnitude ou superior.</t>
  </si>
  <si>
    <t>Determinar a potência de uma aura mística.</t>
  </si>
  <si>
    <t>Nível 3: Detectar magias de sexta magnitude ou superior.</t>
  </si>
  <si>
    <t>Detectar as fronteiras entre Regiones. Se conjurado com Alvo: Visão confere informações suficientes para achar um caminho</t>
  </si>
  <si>
    <t>entre diferentes níveis (no caso de Regiones com mais de um nível). Caso contrário, a magia detecta a presença de um Regio e</t>
  </si>
  <si>
    <t>talvez seu formato aproximado.</t>
  </si>
  <si>
    <t>Nível 4: Detectar magias de terceira magnitude ou superior.</t>
  </si>
  <si>
    <t>Determinar a quantidade de vis presente em algo.</t>
  </si>
  <si>
    <t>Discernir a Arte associada a uma quantidade de vis.</t>
  </si>
  <si>
    <t>Nível 5: Detectar qualquer magia ativa.</t>
  </si>
  <si>
    <t>Nível 10: Detectar traços de magias poderosas.</t>
  </si>
  <si>
    <t>Detectar a presença recente de magias fracas.</t>
  </si>
  <si>
    <t>Referências Muto Vim</t>
  </si>
  <si>
    <t>Para conjurar magias Perdo Vim em personagens que tenham Resistência Mágica, é preciso superar a Resistência Mágica.</t>
  </si>
  <si>
    <t>Geral: Fazer com que algo (incluindo um encantamento) pareça ser não-mágico para qualquer magia Intellego de nível menor ou igual</t>
  </si>
  <si>
    <t>ao dobro do (nível + 2 magnitudes) desta magia.</t>
  </si>
  <si>
    <t>Dissipar os efeitos de um tipo específico com um nível menor ou igual ao (nível + 4 magnitudes) desta magia + um dado crítico</t>
  </si>
  <si>
    <t>(sem falha crítica). Um tipo específico é algo como magia Terram Hermética ou magia de controle do espírito Amâncio. O magus</t>
  </si>
  <si>
    <t>deve ter algum conhecimento do método mágico, mas não necessariamente a habilidade de usá-lo, para inventar uma magia</t>
  </si>
  <si>
    <t>capaz de afetá-la. Todos os magi Herméticos têm conhecimento de magia Hermética.</t>
  </si>
  <si>
    <t>Reduzir a Potência de um alvo pelo nível da magia + 10, desde que a magia penetre a Resistência Mágica da criatura.</t>
  </si>
  <si>
    <t>Dissipar qualquer efeito mágico de nível menor ou igual a metade do nível (+ 4 magnitudes) da magia PeVi + um dado crítico (sem</t>
  </si>
  <si>
    <t>falha crítica).</t>
  </si>
  <si>
    <t>Reduzir o Total de Conjuração de toda a magia conjurada pelo alvo pela metade (nível + 2 magnitudes) da magia. Se duas ou</t>
  </si>
  <si>
    <t>mais dessas magias afetam um alvo, somente o mais alto tem algum efeito: as penalidades não são adicionadas. A magia precisa</t>
  </si>
  <si>
    <t>penetrar na Resistência Mágica do alvo para ter algum efeito.</t>
  </si>
  <si>
    <t>Nível 5: Reduzir a duração de uma Conexão Arcana em um passo na tabela da página 121. Se isso reduzir a duração abaixo de Horas a</t>
  </si>
  <si>
    <t>conexão expira imediatamente. Não funciona em conexões que possuem duração Indefinida naturalmente, mas podem fazer</t>
  </si>
  <si>
    <t>com que uma Conexão Arcana que foi fixada no laboratório expire. Note que o Alcance é o alcance para a Conexão Arcana e é</t>
  </si>
  <si>
    <t>necessário perceber o alvo através de um ou mais sentidos, assim como para qualquer outra magia.</t>
  </si>
  <si>
    <t>Nível 10: Reduzir a duração de uma Conexão Arcana em dois passos na tabela da página 121, de acordo com as mesmas limitações acima.</t>
  </si>
  <si>
    <t>Nível 15: Reduzir a duração de uma Conexão Arcana em três passos na tabela da página 121, de acordo com as mesmas limitações acima.</t>
  </si>
  <si>
    <t>Nível 20: Reduzir a duração de uma Conexão Arcana em quatro passos na tabela da página 121, de acordo com as mesmas limitações acima.</t>
  </si>
  <si>
    <t>Nível 25: Reduzir a duração de uma Conexão Arcana em cinco passos na tabela da página 121, de acordo com as mesmas limitações acima.</t>
  </si>
  <si>
    <t>Nível 30: Reduzir a duração de uma Conexão Arcana em seis passos na tabela da página 121, de acordo</t>
  </si>
  <si>
    <t>Referências Perdo Vim</t>
  </si>
  <si>
    <t>Magias Rego Vim repelem demônios e outras criaturas místicas. Teoricamente, é possível conjurar e controlar demônios através das magias</t>
  </si>
  <si>
    <t>Rego Vim, mas este conhecimento e seu uso são proibidos pelo Código de Hermes. Qualquer um que descobrir e ousar usar esse conhecimento</t>
  </si>
  <si>
    <t>terá que lidar com ameaças, tanto dos seres com os quais estão lidando, quanto da Ordem de Hermes.</t>
  </si>
  <si>
    <t>Rego Vim também seria a combinação de Artes que concederia Resistência Mágica, mas nem mesmo Bonisagus foi capaz de transformar</t>
  </si>
  <si>
    <t>Parma Magica em uma magia. Aegis do Lar (ReVi Ger.) é o efeito mais próximo que a Ordem conseguiu criar e o ritual não se encaixa completamente</t>
  </si>
  <si>
    <t>na Teoria Hermética.</t>
  </si>
  <si>
    <t>Geral: Defender o alvo contra criaturas de Potência menor ou igual ao nível da magia. A criatura não consegue afetar diretamente o</t>
  </si>
  <si>
    <t>alvo, tanto fisicamente quanto por meios mágicos. A magia protege contra criaturas de um Reino Místico (Divino, Fada, Infernal</t>
  </si>
  <si>
    <t>ou Mágico). Note que as proteções contra criaturas mágicas e fadas também podem ser realizadas com outras Formas, mas essas</t>
  </si>
  <si>
    <t>proteções são mais limitadas em efeito. (Toque, Círculo, Círculo)</t>
  </si>
  <si>
    <t>Sustentar ou suprimir uma magia que o próprio magus tenha conjurado, cujo nível é menor ou igual ao nível + 2 magnitudes da</t>
  </si>
  <si>
    <t>magia ReVi.</t>
  </si>
  <si>
    <t>Criar um canal ou recipiente para magias de nível menor ou igual ao nível + 5 magnitudes da magia ReVi. Um canal mágico estabelece</t>
  </si>
  <si>
    <t>um contato místico com o alvo (alcance efetivo de Toque), enquanto um recipiente mantém uma magia “congelada” por</t>
  </si>
  <si>
    <t>um período de tempo específico antes de ser liberada.</t>
  </si>
  <si>
    <t>Sustentar ou suprimir uma magia conjurada por outro de nível menor ou igual à metade do (nível + 5 magnitudes) da magia ReVi.</t>
  </si>
  <si>
    <t>Nível 10: Mover vis bruto de um objeto físico para outro, sem precisar de um laboratório.</t>
  </si>
  <si>
    <t>Referências Rego Vim</t>
  </si>
  <si>
    <t>Criar uma imagem que afete dois sentidos.</t>
  </si>
  <si>
    <t>Criar uma imagem que afete um único sentido.</t>
  </si>
  <si>
    <t>Criar uma imagem que afete três sentidos.</t>
  </si>
  <si>
    <t>Criar uma imagem que afete quatro sentidos.</t>
  </si>
  <si>
    <t>Criar uma imagem que afete cinco sentidos.</t>
  </si>
  <si>
    <t>Usar dois sentidos à distância.</t>
  </si>
  <si>
    <t>Usar três sentidos à distância.</t>
  </si>
  <si>
    <t>Usar quatro sentidos à distância.</t>
  </si>
  <si>
    <t>Usar todos os sentidos à distância.</t>
  </si>
  <si>
    <t>Alterar um aspecto da percepção de um objeto (fazer uma folha parecer uma moeda, por exemplo), mas não o tipo (de visual para</t>
  </si>
  <si>
    <t>Alterar dois aspectos da percepção de um objeto.</t>
  </si>
  <si>
    <t>Alterar três aspectos da percepção de um objeto.</t>
  </si>
  <si>
    <t>Alterar quatro aspectos da percepção de um objeto.</t>
  </si>
  <si>
    <t>Alterar completamente a percepção de um objeto, em todos os sentidos – exceto o táctil.</t>
  </si>
  <si>
    <t>Remover a capacidade de um objeto de afetar o paladar ou o tato.</t>
  </si>
  <si>
    <t>Remover a capacidade de um objeto de afetar o olfato ou audição.</t>
  </si>
  <si>
    <t>Remover a capacidade de um objeto de afetar a visão.</t>
  </si>
  <si>
    <t>Remover a capacidade de um objeto de afetar quaisquer quatro sentidos.</t>
  </si>
  <si>
    <t>Remover a capacidade de um objeto de afetar todos os cinco sentidos.</t>
  </si>
  <si>
    <t>Usar um sentido à distância.</t>
  </si>
  <si>
    <t>Fazer com que um objeto pareça (para um sentido) estar a um metro de sua posição real.</t>
  </si>
  <si>
    <t>Fazer com que um objeto pareça (para um sentido) estar a até cinco metros de sua posição real.</t>
  </si>
  <si>
    <t>Fazer com que um objeto pareça (para um sentido) estar a até quinze metros de sua posição real.</t>
  </si>
  <si>
    <t>Fazer com que um objeto pareça (para um sentido) estar a até cem metros de sua posição real.</t>
  </si>
  <si>
    <t>Fazer com que um objeto pareça (para um sentido) estar em qualquer lugar que o magus puder enxergar (Duração: Visão).</t>
  </si>
  <si>
    <t>Fazer com que um objeto pareça (para um sentido) estar em qualquer lugar para onde o magus possua uma Conexão Arcana.</t>
  </si>
  <si>
    <t>Fazer com que um objeto pareça estar contido ou colado a outro objeto, definido quando a magia é conjurada (fazer com que a voz de uma pessoa soe como se estivesse saindo de uma caixa, por exemplo).</t>
  </si>
  <si>
    <t>Momentâneo</t>
  </si>
  <si>
    <t>Concentração</t>
  </si>
  <si>
    <t>Diâmetro</t>
  </si>
  <si>
    <t>Sol</t>
  </si>
  <si>
    <t>Lua</t>
  </si>
  <si>
    <t>Ano</t>
  </si>
  <si>
    <t>Alcance</t>
  </si>
  <si>
    <t>Pessoal</t>
  </si>
  <si>
    <t>Toque</t>
  </si>
  <si>
    <t>Olhar</t>
  </si>
  <si>
    <t>Voz</t>
  </si>
  <si>
    <t>Visão</t>
  </si>
  <si>
    <t>Conexão Arcana</t>
  </si>
  <si>
    <t>Alvo</t>
  </si>
  <si>
    <t>Ciclo</t>
  </si>
  <si>
    <t>Quando tentar extrair informações de um animal, lembre-se de que as memórias são formadas através do estímulo dos sentidos, com suas vantagens e desvantagens, de acordo com cada animal. Cães, por exemplo, lembram muito mais dos odores particulares de cada coisa e pouco da aparência. Animais não se lembram de palavras ditas, mas podem lembrar-se do tom de voz e postura. É possível que você não consiga a informação exata que está procurando.  Para se comunicar com um animal é necessário adequar-se ao seu nível mental, um processo que pode causar efeitos temporários estranhos. Você pode ficar com uma vontade insaciável de carne crua, por exemplo, ou falar muito lentamente após ter conversado com um urso. Como Animal inclui aspectos de Corpus e Mentem em relação aos animais, as referências de ambas podem ser usadas para criar Bases novas. Falhas Críticas de InAn geralmente resultam em informações erradas.</t>
  </si>
  <si>
    <t>Intellego Animal</t>
  </si>
  <si>
    <t>Muto Animal</t>
  </si>
  <si>
    <t>Animais que recebem habilidades novas, como asas, precisam de alguns minutos para se acostumar. Quando uma coisa é transformada é possível transformar os objetos e vestimentas juntos de seu corpo com o uso de requisitos. É possível transformar um cavalo e sua barda com um Requisito Terram, por exemplo. Animais não podem ser transformados indefinidamente, no entanto, e magias deste tipo mantidas por muito tempo podem distorcer suas constituições naturais, ou mesmo destruí-las. Magias Muto Corpus podem ser usadas para ter novas ideias e referências para Muto Animal.  Insígnias comuns em magias Muto Animal envolvem alguma transformação estranha. Animais transformados por Julian de Flambeau, com a magia A Besta Esculpida (MuAn 25), podem apresentar crinas ou pelos vermelhos; sapos criados por Silva de Merinita, com a magia Transfiguração da Fera em Sapo (MuAn 30), podem ter cores engraçadas. Falhas Críticas de MuAn muitas vezes afetam o magus ao invés do animal, ou alteram o alvo de uma maneira completamente diferente do que a desejada.</t>
  </si>
  <si>
    <t>Normalmente não há Absorção a Perdo Animal – a magia não cria algo que causa dano, ela simplesmente causa o dano em si. Resistência Mágica é o único jeito de negar o dano.Uma insígnia comum entre os magi Flambeau  e outros que usam magias Perdo, é deixar alguma marca visível junto do dano que causam. Consulte as Referências Perdo Corpus também quando inventar novas magias Perdo Animal. Falhas Críticas tendem a afetar o magus, ou um animal diferente.</t>
  </si>
  <si>
    <t>Perdo Animal</t>
  </si>
  <si>
    <t>Quando estiver criando animais mágicos, a Potência Mística da criatura não pode ultrapassar o nível da magia e é necessário incluir requisitos para poderes especiais (Ignem, por exemplo, caso o animal possa cuspir fogo, ou Rego e Mentem caso possa ler mentes). É sempre necessário incluir um requisito Vim para a natureza mágica da besta. Para criar produtos animais trabalhados (como couro, peças de carne ou tecido) adicione uma magnitude ao nível necessário para criar uma quantidade equivalente de massa não trabalhada. Para criar produtos animais trabalhados e processados, como uma jaqueta de couro, ou uma túnica de lã, adicione duas magnitudes ao nível necessário para criar uma quantidade equivalente  de massa não processada. Para influenciar o comportamento de animais criados, um requisito Rego é necessário e o requisito adiciona uma magnitude ao  efeito. Para outras situações, faça o que parecer mais apropriado.  Falhas Críticas em Creo Animal geralmente produzem o animal errado, ou um animal enraivecido.</t>
  </si>
  <si>
    <t>Rego Animal</t>
  </si>
  <si>
    <t>Você pode também usar as Referências Rego Corpus para criar efeitos que controlam o corpo de animais, ou magias Rego Mentem para criar efeitos que controlam a mente de animais. Insígnias típicas em magias Rego Animal afetam o comportamento dos animais. Falhas Críticas de ReAn podem deixar o magus sob controle do animal, ou fazer com que o animal haja de maneira oposta à desejada. Também é possível que a magia pareça ter funcionado e de repente se quebra em um momento  extremamente inconveniente.</t>
  </si>
  <si>
    <t>Creo Aquam</t>
  </si>
  <si>
    <t>Água criada temporariamente mata a sede, mas não oferece benefícios duradouros a quem a consome. Ela pode ser usada para lavar e os resultados da lavagem permanecem. Insígnias comuns envolvem águas aromatizadas, flavorizadas ou coloridas. Falhas Críticas CrAq podem gerar água em excesso (como no Aprendiz de eiticeiro), ou criar o líquido errado. Líquidos seminaturais adicionam uma magnitude, líquidos extremamente antinaturais adicionam duas magnitudes. Venenos criados a partir destas referências têm Poison-3. Cada magnitude adicionada aumenta a Dificuldade em +2.</t>
  </si>
  <si>
    <t>Note que as magias Intellego Aquam não precisam de requisitos dependendo do líquido afetado. A maioria das Insígnias se manifestam na maneira como a informação se manifesta. Na versão de Chavin de Tytalus de A Voz do Lago (InAq 25), o lago sempre soa masculino, forte e arrogante. Falhas Críticas de InAq normalmente geram informações erradas.</t>
  </si>
  <si>
    <t>Intellego Aquam</t>
  </si>
  <si>
    <t>Muto Aquam</t>
  </si>
  <si>
    <t>Não é possível transformar líquidos dentro de um corpo, a não ser que a magia tenha sido criada especificamente para isso (e tenha os requisitos necessários, Corpus ou Animal). Falhas Críticas MuAq podem transformar líquidos dentro do magus, transformar o líquido externo errado, ou transformá-lo de maneira errada.
Venenos criados com estas referências têm Dificuldade 3. Para cada magnitude adicionada à magia a Dificuldade aumenta em +3.</t>
  </si>
  <si>
    <t>Perdo Aquam</t>
  </si>
  <si>
    <t>Aquam</t>
  </si>
  <si>
    <t>Essas magias ficam mais sutis e difusivas à medida em que as magnitudes aumentam. Insígnias Perdo Aquam geralmente se manifestam em maneiras  distintas de destruição. Destruir água ou outro líquido dentro de algo, como os líquidos dentro de um corpo humano, usa Alvo: Parte. Destruir água ou outros líquidos xteriores a algo, mesmo que o esteja tocando, como a água no corpo e roupas de alguém molhado, usa Alvo: Indivíduo.  Falhas Críticas PeAq podem destruir a água dentro do magus, como a magia Maldição do Deserto (PeAq 25), ou criar água ao invés de destruí-la.</t>
  </si>
  <si>
    <t>Essas magias podem transformar água em gelo ou vapor, pois são estados que a água pode ter naturalmente. Falhas Críticas ReAq geralmente envolvem acidentes espetaculares e perigosos de perda de controle de volumes de água. Adicione uma magnitude para um controle seminatural dos movimentos da água, ou duas para movimentos extremamente antinaturais.</t>
  </si>
  <si>
    <t>Rego Aquam</t>
  </si>
  <si>
    <t>Creo Auram</t>
  </si>
  <si>
    <t>Fenômenos meteorológicos são normalmente criados com Alcance: Visão, já que a maioria deles (nuvens, chuva, tempestades) ocorre naturalmente em grandes altitudes. É possível criar fenômenos meteorológicos na altura do solo, mas isto é bastante antinatural e o aumento de nível é equivalente à redução de Alcance  Para Toque. Um magus voador poderia criar fenômenos meteorológicos naturais com Alcance: Toque, mas estas magias não são muito populares na Ordem. As insígnias de Creo Auram costumam conferir certas propriedades ao ar, como odores ou cores. Falhas Críticas de CrAu geram o fenômeno errado: ou eles ocorrem sobre o magus, ou sobre algum aliado.</t>
  </si>
  <si>
    <t>Intellego Auram</t>
  </si>
  <si>
    <t>Falhas Críticas de InAu normalmente geram informações erradas.</t>
  </si>
  <si>
    <t>Transformar apenas uma propriedade do vento geralmente diminui 1 nível do efeito. Falhas Críticas de MuAu podem transformar o magus temporariamente em ar, ou transformar o vento em algo indesejável.</t>
  </si>
  <si>
    <t>Muto Auram</t>
  </si>
  <si>
    <t>Perdo Auram</t>
  </si>
  <si>
    <t>Destruir ar com grande precisão aumenta a magnitude do efeito em +1 ou mais.</t>
  </si>
  <si>
    <t>Rego auram</t>
  </si>
  <si>
    <t>Essas magias permitem que o magus controle fenômenos meteorológicos pré-existentes. Não é possível criar uma brisa com Rego Auram, mas é possível direcionar uma tempestade. Magias Rego Auram também podem causar ou parar uma chuva. Controlar uma quantidade de ar com grande força ou grande precisão aumenta a magnitude do efeito em +1.</t>
  </si>
  <si>
    <t>Magnitude</t>
  </si>
  <si>
    <t>Diversas magias Creo Corpus são mais úteis como rituais. A não ser que a descrição da magia seja diferente, qualquer magia Creo Corpus que não seja um ritual de Duração: Momentânea simplesmente deixa o processo de cura em suspensão, e ao final da duração da magia os ferimentos voltam aos seus estados originais, antes da magia ser conjurada. A magia Hermética é incapaz de restaurar pontos de Fadiga. Uma magia capaz de curar um ferimento também é capaz de curar ferimentos menos graves. Uma magia que cura um Ferimento Médio
também pode ser usada para curar um Ferimento Leve, portanto. No entanto, uma magia que cura ferimentos não pode curar doenças e vice-versa. As características físicas são Força, Vigor, Destreza e Rapidez e elas
podem ser afetadas e aprimoradas com magia Corpus. Falhas Críticas CrCo muitas vezes causam novos ferimentos, ao invés de curá-los. Magias Creo Animal podem ser usadas como referência para criar novas magias Creo Corpus.</t>
  </si>
  <si>
    <t>creo corpus</t>
  </si>
  <si>
    <t xml:space="preserve"> Insígnias comuns em magias Intellego Corpus tendem a relatar as informações de maneira peculiar. Como a maioria dos casos com magia Intellego, Falhas Críticas InCo geralmente resultam em informações erradas.</t>
  </si>
  <si>
    <t>Intellego corpus</t>
  </si>
  <si>
    <t>Estas magias transformam as pessoas. Há efeitos benéficos, para serem usados no próprio magus e seus aliados, assim  como efeitos prejudiciais, para serem usados em seus inimigos. As transformações não erradicam a forma original completamente, em geral, e algo se mantém. Se o magus transformar um homem obeso, com apenas um braço, em um lobo, será um lobo obeso e com apenas três patas, além de macho. As transformações podem ter efeitos sutis duradouros (ou dramáticos) e, caso o alvo permaneça transformado or
um mês ou mais, ele pode assumir traços de personalidade do animal e começar a agir de acordo. Indivíduos de mente fraca podem perder suas consciências humanas. Alguém transformado em um coelho e depois de  olta em humano pode passar a apreciar cenouras, ou apresentar orelhas especialmente grandes. Transformações são complicadas. Magias Muto Corpus não são capazes de alterar a mente de alguém e, portanto, a transformação ocorre apenas no corpo – o conhecimento e intelecto permanecem intactos. Magi podem conjurar magias quando em formato de animais, mas sofrem a penalidade normal de -15 para conjurar magias sem falar ou gesticular. A pessoa transformada recebe todas as Habilidades que o animal possui, mas pode levar um dia ou mais para se acostumar a elas.Para transformar trajes e apetrechos é necessário usar Requisitos. Um Requisito Animal para couro, por exemplo, Aquam para quaisquer líquidos carregados, Terram para objetos de metal (incluindo reforços de armaduras). Estas coisas só são transformadas quando sendo usadas, não simplesmente carregadas. Ou seja, há dois motivos para a não transformação de trajes e apetrechos: porque o magus decidiu não usar Requisitos, ou porque o narrador decidiu que o equipamento não compõe os aparatos usados pelo personagem. O equipamento não transformado apenas cai no chão.
Algumas magias de transformação permitem ao alvo se transformarem de volta mediante um esforço de concentração. A concentração envolve a visualização de um item simbólico para quebrar a magia – como uma capa de pele de lobo, ou um pouco de água nas mãos. Estes focos são essenciais para que uma magia possa ser cancelada a qualquer momento; magias que não os incorporam devem ser dissipadas com Perdo Vim, ou esperar que sua Duração acabe. Falhas Críticas MuCo podem ser magias com duração indefinida, resistentes a serem dissipadas.</t>
  </si>
  <si>
    <t>muto corpus</t>
  </si>
  <si>
    <t>Esssas magias infligem dano direto e geralmente permanente, a não ser que outras magias sejam usadas para curar o dano causado. Doenças causadas por magia têm uma Dificuldade Básica 6. Para cada magnitude adicionada à magia, a Dificuldade recebe um bônus de +1. Não é possível reduzir o nível da magia para diminuir a Dificuldade abaixo de 6 (veja a página 254 para mais informações sobre doenças).</t>
  </si>
  <si>
    <t>Perdo Corpus</t>
  </si>
  <si>
    <t>Falhas Críticas de ReCo costumam tomar o controle do corpo do magus, movendo-o de maneiras adversas.</t>
  </si>
  <si>
    <t>Creo Herbam</t>
  </si>
  <si>
    <t>Essas magias criam e curam plantas. Qualquer alimento criado só é nutritivo caso tenha sido criado com um ritual. Os parâmetros de referência abaixo servem para a criação das folhagens das plantas. Plantas podem ser criadas vivas ou mortas com a mesma facilidade. Para criar produtos Herbam processados (como madeira cortada, uma refeição vegetariana, ou tecido de linho ou algodão), adicione uma magnitude ao nível necessário para criar a mesma quantidade de produtos Herbam naturais. Para criar produtos Herbam manipulados e processados (como roupas ou móveis), adicione duas magnitudes. Uma magia geralmente cria apenas um tipo de produto vegetal. Falhas Críticas CrHe podem criar plantas em lugares errados, ou criar o tipo de planta errado.</t>
  </si>
  <si>
    <t>Como a maioria das magias Intellego, Falhas Críticas de InHe geram informações erradas.</t>
  </si>
  <si>
    <t>Estes parâmetros assumem que uma planta transformada continua sendo, essencialmente, uma planta. Para transformar uma planta em outra coisa, uma magnitude é adicionada ao nível do parâmetro. Para transformar plantas em material processado e manipulado (móveis de madeira, por exemplo, ou uma refeição vegetariana, ou tecido de linho ou algodão), adicione uma magnitude também. Falhas Críticas de MuHe podem transformar o magus em uma planta, ou transformar o alvo em uma planta animada e hostil.</t>
  </si>
  <si>
    <t>Muto Herbam</t>
  </si>
  <si>
    <t>Intellego Herbam</t>
  </si>
  <si>
    <t>rego corpus</t>
  </si>
  <si>
    <t>Estas magias destroem plantas e objetos de origem vegetal. Como a maioria dos objetos são feitos de madeira, elas podem ser bastante destrutivas. Os parâmetros abaixo servem para destruir madeira morta. Madeira viva é um pouco mais difícil de ser destruída – adicione uma magnitude ao nível do parâmetro desejado. Falhas Críticas de PeHe geralmente destroem objetos errados, possivelmente parte do vestuário do magus.</t>
  </si>
  <si>
    <t>Perdo Herbam</t>
  </si>
  <si>
    <t>É igualmente fácil controlar madeira viva ou morta. Falhas Críticas ReHe muitas vezes fazem com que a madeira se comporte de maneira contrária aos desejos do magus.</t>
  </si>
  <si>
    <t>Magias que criam fogo são armas versáteis – são avassaladoras contra coisas vivas, mortos-vivos, construções e até a moral do inimigo. Mas aqueles que confiam nas magias de fogo sempre arriscam a Falha Crítica. O fogo é um elemento implacável para aqueles que perdem seu controle, e é sempre possível queimar a si  mesmo. Algumas Insígnias típicas produzem fogo de uma cor ou formato específico, ou até mesmo um aroma.</t>
  </si>
  <si>
    <t>Falhas Críticas de InIg normalmente geram informações erradas, mas também podem deixar o magus incapaz de perceber calor ou fogo por um tempo.</t>
  </si>
  <si>
    <t>A intensidade de um fogo também afeta a dificuldade de transformá-lo. Para cada cinco pontos acima de +5 de Dano causado por um fogo, adicione uma magnitude ao efeito.</t>
  </si>
  <si>
    <t xml:space="preserve">A intensidade de um fogo também afeta a dificuldade em destruí-lo. Para cada cinco pontos acima de +5 de Dano causado por um fogo, adicione uma magnitude ao efeito. Falhas Críticas PeIg podem acender fogos ao invés de destruí-los, ou congelar o magus. </t>
  </si>
  <si>
    <t>Perdo Ignem</t>
  </si>
  <si>
    <t>Rego Ignem</t>
  </si>
  <si>
    <t>A intensidade de um fogo também afeta a dificuldade de controlá-lo. Para cada cinco pontos acima de +5 de Dano causado por um fogo, adicione uma magnitude ao efeito. Magias Rego Ignem podem controlar calor, luz e fogo. Falhas Críticas de ReIg geralmente causam comportamentos opostos aos desejados pelo magus.</t>
  </si>
  <si>
    <t>Essas magias criam e restauram imagens. É importante notar que magias Creo Imaginem geram apenas as imagens das coisas e não as coisas propriamente ditas. Uma imagem de um balde não será capaz de carregar qualquer quantidade de água que jorre para dentro dela, assim como a imagem de um cavalo não é capaz de ser cavalgada. Esta é a maior indicação possível e muitas vezes a primeira, de que se trata de uma ilusão. Por outro lado, a ilusão de um muro pode parecer sólida ao toque, mas não oferece resistência caso alguém tenta empurrá-la. Aumentar a complexidade de uma percepção sensorial, como criar uma imagem em movimento, ou o som de palavras ao invés de barulho, exige um nível de magnitude adicional. Uma imagem que se mova ou emita sons em direção ao magus, à medida que ele se concentra, exige dois níveis adicionais de magnitude. Imagens extremamente intrincadas (como uma ponte ricamente entalhada ou esculpida) normalmente
exigem mais um nível de magnitude. As Insígnias Místicas tendem a ser bastante óbvias em magias Creo Imaginem. As ilusões geralmente apresentam algum traço característico capaz de ligá-las aos magi que as criaram. As ilusões criadas por Fortunatus de Jerbiton, por exemplo, costumam ter algum ícone religioso em
tamanho reduzido, devido ao seu método de criação de magias. As Falhas Críticas CrIm podem gerar ilusões óbvias, prontamente identificáveis como tal e claramente ligadas ao magus – identificando-o como um feiticeiro.</t>
  </si>
  <si>
    <t>Creo Imaginem</t>
  </si>
  <si>
    <t>Essas magias são menos relacionadas a ilusões, já que a detecção de uma imagem é feita sem qualquer interferência. O que essas magias fazem é aumentar os sentidos com imagens (geralmente sonoras ou visuais) normalmente indisponíveis. Note que enxergar ou ouvir um lugar, seja no quarto ao lado ou a cem quilômetros de distância, não importa se o lugar não tiver luz ou sons. Assim como magias CrIm, cada sentido adicional a ser percebido aumenta o efeito em uma magnitude. Como a maioria das magias Intellego, Falhas Críticas InIm costumam gerar informações falsas.</t>
  </si>
  <si>
    <t>Intellego Imaginem</t>
  </si>
  <si>
    <t>São magias poderosas e bastante úteis, capazes de alterar a percepção visual, auditiva, olfativa ou gustativa de um objeto ou ser. A imagem se mantém alterada independente da concentração do magus e se adapta ao meio. A acurácia de uma cópia depende do conhecimento do magus em relação à imagem original. Para recriar efetivamente a voz de uma pessoa específica, por exemplo, o magus precisa conhecer bem tal pessoa. É possível que as pessoas mais íntimas consigam discernir ilusões (“Duke Tybol, sua cicatriz não é do lado esquerdo do rosto?”). Magias Muto Imaginem e toda a Arte Muto, de fato, não são capazes de negar os efeitos do Dom. É possível minimizá-los, no entanto. Falhas Críticas MuIm costumam alterar a aparência do magus de maneira perigosa ou humilhante.</t>
  </si>
  <si>
    <t>Muto Imaginem</t>
  </si>
  <si>
    <t xml:space="preserve">Além de destruir imagens criadas, essas magias removem as propriedades sensoriais das coisas – tornando o vinho insípido, abafando os sons ao se esgueirar, ou deixando o magus invisível. Destruir imagens dinâmicas é mais difícil e exige uma magnitude adicional. Note que imagens são geradas naturalmente o tempo todo, sem interrupção e magias PeIm de Duração: Momentânea apenas fazem com que o objeto pisque brevemente. Durações maiores continuam destruindo as imagens assim que elas são geradas. Note também que sombras ocorrem quando um corpo físico bloqueia a luz. Para destruir as sombras, portanto, um magus deve usar Creo Ignem, ou talvez Rego Ignem – e não Perdo Imaginem. Imagens espelhadas, no entanto, são causadas por imagens refletidas em um espelho, e magias que destroem ou transformam imagens também as afetam. Falhas Críticas PeIm podem deixar imagens mais intensas ou destacadas, ou destruir a imagem errada. </t>
  </si>
  <si>
    <t>Perdo Imaginem</t>
  </si>
  <si>
    <t xml:space="preserve">Estas magias fazem com que as coisas pareçam estar em outros lugares. Assim como CrIm e PeIm, é mais difícil afetar imagens dinâmicas, exigindo uma magnitude adicional. Caso a imagem se modifique em conjunto com o objeto, adicione mais uma magnitude. Além disso, cada sentido afetado pela ilusão adiciona mais uma magnitude. Falhas Críticas ReIm podem controlar a imagem errada, ou afetar o alvo de maneira completamente inapropriada. </t>
  </si>
  <si>
    <t xml:space="preserve">Além de curar mentes, estas magias também são capazes de gerar pensamentos, emoções e memórias na mente das pessoas. Estes construtos interagem normalmente com os outros pensamentos do alvo e podem ser transformados durante o processo. Algumas das Insígnias mais comuns em Mentem afetam o construto de maneira peculiar, conferindo um tema específico ao fundo de todos os construtos, por exemplo. Falhas Críticas CrMe podem gerar emoções inapropriadas na mente do magus. </t>
  </si>
  <si>
    <t>Creo Mentem</t>
  </si>
  <si>
    <t>Estas magias são excelentes para navegar a confusão das interações sociais, as mensagens escondidas na falação desmedida. Magias InAn que lidam com a mente também podem ser usadas como ideias para InMe. Note que a escrita não contém informações de si mesma e é geralmente afetada por Animal, Herbam ou Terram, de acordo com o material usado e não Mentem. Para traduzir textos, é necessário que alguém leia o texto, e o magus pode entender as ideias traduzidas dentro da mente do leitor. Uma magia Mentem momentânea é capaz de responder uma única questão, embora a resposta possa ser mais longa do que um simples
momento. Uma magia momentânea pode informar ao magus como o alvo se sentia em relação ao seu pai, independente da complexidade dos sentimentos, mas não informaria o motivo para os sentimentos evocados. A informação obtida desta maneira leva tempo, e quanto mais informação, mais tempo é necessário.
Insígnias InMe geralmente afetam a maneira como a informação é percebida. Falhas Críticas de InMe geralmente resultam em informações erradas.</t>
  </si>
  <si>
    <t>Intellego Mentem</t>
  </si>
  <si>
    <t>Magias Muto Mentem conferem às mentes propriedades que estas não poderiam ter naturalmente. Há três categorias principais. A primeira envolve alteração de memórias. Embora as memórias possam se perder e se alterar com o tempo, elas não se alteram radicalmente de maneira natural
e, portanto, modificá-las exige Muto. A segunda envolve emoções e pensamentos que são normalmente impossíveis, como os pensamentos de animais e criaturas similares. A terceira envolve propriedades não mentais, como tornar uma mente tangível – algo bastante difícil de realizar.
Falhas Críticas de MuMe podem alterar a mente do magus, tornando-as especialmente arriscadas. Conferir um Sentido Mágico a um grupo de pessoas tem um nível básico uma magnitude maior do que o mesmo efeito usando Intellego para um único alvo. Esta magnitude a mais não inclui os aumentos necessários em Alcance e Alvo.</t>
  </si>
  <si>
    <t>Muto Mentem</t>
  </si>
  <si>
    <t xml:space="preserve">As emoções ressurgem naturalmente e magias que as destroem precisam durar um bom tempo para garantir que não retornem. As memórias não ressurgem naturalmente e podem ser destruídas permanentemente com Duração: Momentânea. É possível, no entanto, reconstruir memórias perdidas a partir dos relatos de outras pessoas ou fragmentos de memória conectados ao evento. Uma magia de duração constante impediria que memórias fossem recuperadas. Falhas Críticas PeMe podem destruir mais do que intencionado, ou até mesmo elementos da mente do próprio magus. </t>
  </si>
  <si>
    <t>Perdo Mentem</t>
  </si>
  <si>
    <t xml:space="preserve">As magias Rego Animal que lidam com a mente também podem ser usadas como referência para a criação de magias Rego Mentem. Diversas alterações da mente são efeitos Rego, pois lidam com estados naturais da mente. Falhas críticas ReMe alteram a mente do alvo da maneira errada, ou alteram a mente do magus. </t>
  </si>
  <si>
    <t>Para criar terra em um formato elaborado, ou com alguma propriedade antinatural, adicione um nível de magnitude. As Insígnias Místicas visíveis com Creo Terram geralmente afetam o material ou objeto criado de maneira bizarra, como uma cor ou textura antinatural. Falhas Críticas CrTe podem encapsular o magus em pedra, criar o tipo de material errado ou criar algo em lugar diferente.</t>
  </si>
  <si>
    <t>O nível das magias Intellego Terram não é afetado pelo material. Falhas Críticas InTe normalmente geram informações erradas.</t>
  </si>
  <si>
    <t>Itellego terram</t>
  </si>
  <si>
    <t>Creo Terram</t>
  </si>
  <si>
    <t>Rego Mentem</t>
  </si>
  <si>
    <t>Os níveis abaixo consideram a transformação de terra. Para incluir areia, argila ou lama na transformação, seja na forma inicial ou na final, os níveis se mantêm. Para incluir pedra ou vidro na transformação, adicione um nível de magnitude. Para incluir metais ou pedras preciosas na transformação, adicione dois níveis.
A quantidade de material transformada é limitada pelas referências dos materiais envolvidos. É possível transformar um metro cúbico de granito em uma polegada cúbica de rubi com um Indivíduo Padrão, por exemplo. Falhas Críticas MuTe graves tendem a transformar o magus em pedra ou metal, mas Falhas Críticas menos graves transformam o alvo errado, ou de maneira errada.</t>
  </si>
  <si>
    <t>Muto Terram</t>
  </si>
  <si>
    <t>Para destruir areia, lama ou argila, use o mesmo nível de magnitude que para terra. Para destruir pedra ou vidro, adicione um nível de magnitude. Para destruir metais ou pedras preciosas, adicione dois níveis de magnitude. Falhas Críticas PeTe, assim como podem destruir a coisa errada, podem destruir o chão sob o magus ou objetos de metal que ele esteja segurando.</t>
  </si>
  <si>
    <t>As referências para o controle de terra, areia, lama ou argila estão listadas abaixo. Adicione uma magnitude para controlar pedra ou vidro e duas para metais ou pedras preciosas. A manipulação de objetos com grande precisão também pode exigir magnitude maior, dependendo do nível de precisão. Falhas Críticas ReTe muitas vezes fazem com que o magus seja atingido por grandes quantidades de pedras voadoras.</t>
  </si>
  <si>
    <t>Rego Terram</t>
  </si>
  <si>
    <t>Perdo Terram</t>
  </si>
  <si>
    <t>Há poucas magias formulaicas Creo Vim conhecidas na Ordem. As Falhas Críticas Creo Vim muitas vezes conferem ao magus pontos extras de Distorção – consequência direta da perda de controle da energia mágica manipulada.</t>
  </si>
  <si>
    <t>Creo Vim</t>
  </si>
  <si>
    <t xml:space="preserve">Como a magia é algo difícil de compreender, as magias que a detectam são ao mesmo tempo difíceis e extremamente importantes. Embora os demônios lidem com Vim, eles são feitos da própria essência da mentira. Se um demônio não deseja ser detectado, ele não o será (pelo menos até onde sabem os magi Herméticos) e, por essa razão, não há magias que localizem demônios. Itens mágicos não podem ser investigados com magia formulaica. A investigação exige que você gaste pelo menos uma estação no laboratório para descobrir os encantamentos imbuídos em um item (veja o capítulo Laboratório). Uma magia é suficiente para determinar que um item é mágico, no entanto, e pode dar uma ideia de seus poderes. Magias são incapazes de determinar como ativar ou usar objetos encantados. </t>
  </si>
  <si>
    <t xml:space="preserve">Intellego Vim </t>
  </si>
  <si>
    <t>Essa  magias permitem que você altere outras magias. A maioria das magias Muto Vim duram tanto quanto a magia que elas alteraram, com uma duração nominal Momentânea. Normalmente não é possível ter uma magia Muto Vim que dura mais do que a magia alvo. Essas magias meta-mágicas têm certas restrições especiais, que se aplicam a todas as magias Muto Vim inventadas de acordo com a Teoria Hermética. Em primeiro lugar, elas não podem ser conjuradas em magias espontâneas. Tal mágica está sendo manipulada no calor do momento e qualquer tentativa de alterá-la ainda mais faria com que o magus perdesse o controle (isso é necessário para o equilíbrio do jogo.). Em segundo lugar, o magus deve fazer uma rolagem de Inteligência + Concentração, de Dificuldade 9, se estiver conjurando ambas as magias (isto é, a magia MuVi e a magia que está sendo afetada). Em caso de falha as magias não funcionam. Uma Falha Crítica se estende para
ambas as magias (isso é um pouco mais fácil de acontecer do que uma Falha Crítica normal). Se o magus desejar conjurar uma dessas magias em uma magia sendo conjurada por outro magus, eles devem estar cooperando – ou a magia MuVi deve ser conjurada de maneira acelerada. Não há outra maneira de acertar o timing. Além disso, seu total de Penetração para a magia Muto Vim deve superar o total de Penetração de outros magi para que a magia seja alterada, a menos que vocês estejam cooperando. O Alcance: Toque é suficiente para afetar suas próprias magias, mas Alcance: Voz (ou superior) é necessário para afetar a conjuração de outro magus. Essas magias só podem ser usadas sobre magia Hermética, pois dependem de uma boa compreensão dos processos envolvidos. Objetos encantados só podem ter efeitos MuVi sobre outros efeitos imbuídos no mesmo objeto. Todas as magias Muto Vim requerem certo grau de adaptação, de acordo com o caso  específico, e efeitos de encantamentos não podem ser adaptados. Note que uma magia inventada de acordo com uma das diretrizes abaixo sempre mudará outra magia de uma maneira específica: não é possível inventar uma única magia que mude outra magia de qualquer maneira desejada. Veja a lista de efeitos exemplares para ter uma ideia do quão específicas as alterações devem ser. Não é possível, por razões que os teóricos Herméticos não compreendem completamente, usar Muto Vim para afetar outra magia depois de ter sido conjurada. Falhas Críticas MuVi podem ter qualquer efeito concebível, pois alteram outras magias de formas imprevisíveis. Magias MuVi, como qualquer outra magia Muto, só podem alterar seus alvos enquanto estiverem ativas. A duração deve ser pelo menos tão longa quanto a magia alvo, portanto. As magias abaixo têm Duração: Momentânea, mas versões com durações mais longas podem ser inventadas normalmente.</t>
  </si>
  <si>
    <t>Muto Vim</t>
  </si>
  <si>
    <t>Perdo Vim</t>
  </si>
  <si>
    <t xml:space="preserve">Magias Rego Vim repelem demônios e outras criaturas místicas. Teoricamente, é possível conjurar e controlar demônios através das magias Rego Vim, mas este conhecimento e seu uso são proibidos pelo Código de Hermes. Qualquer um que descobrir e ousar usar esse conhecimento terá que lidar com ameaças, tanto dos seres com os quais estão lidando, quanto da Ordem de Hermes. Rego Vim também seria a combinação de Artes que concederia Resistência Mágica, mas nem mesmo Bonisagus foi capaz de transformar Parma Magica em uma magia. Aegis do Lar (ReVi Ger.) é o efeito mais próximo que a Ordem conseguiu criar e o ritual não se encaixa completamente na Teoria Hermética. </t>
  </si>
  <si>
    <t>Rego Vim</t>
  </si>
  <si>
    <t>Rego Herbam</t>
  </si>
  <si>
    <t>Rego Imaginem</t>
  </si>
  <si>
    <t>Muto Ignem</t>
  </si>
  <si>
    <t>Intellego Ignem</t>
  </si>
  <si>
    <t>Creo Ignem</t>
  </si>
  <si>
    <t>Técnica</t>
  </si>
  <si>
    <t>Discernir ilusões criadas por magias de nível menor ou igual ao nível da magia (Alvo: Visão).</t>
  </si>
  <si>
    <t>Sentir o estado de consciência de um ser inteligente (dormindo, acordado, meditando, morto, drogado, louco, em coma etc.).</t>
  </si>
  <si>
    <t>Sentir uma emoção de um ser inteligente.</t>
  </si>
  <si>
    <t>Sentir todas as emoções em um ser inteligente.</t>
  </si>
  <si>
    <t>Comunicar-se com qualquer indivíduo humano.</t>
  </si>
  <si>
    <t>Ler as memórias do dia anterior de alguém.</t>
  </si>
  <si>
    <t>Descobrir toda a informação desejada dentro da mente de alguém.</t>
  </si>
  <si>
    <t>Aumentar uma das Características mentais do alvo em um ponto, até o máximo de +5.</t>
  </si>
  <si>
    <t>Aumentar uma das Características mentais do alvo em um ponto, até o máximo de +4.</t>
  </si>
  <si>
    <t>Aumentar uma das Características mentais do alvo em um ponto, até o máximo de +3.</t>
  </si>
  <si>
    <t>Aumentar uma das Características mentais do alvo em um ponto, até o máximo de +2.</t>
  </si>
  <si>
    <t>Aumentar uma das Características mentais do alvo em um ponto, até o máximo de +1.</t>
  </si>
  <si>
    <t>Aumentar uma das Características Mentais do alvo em um ponto, até o máximo de 0.</t>
  </si>
  <si>
    <t>Gerar uma memória na mente de outra pessoa.</t>
  </si>
  <si>
    <t>Colocar uma ideia na mente de outra pessoa.</t>
  </si>
  <si>
    <t>Formar palavras na mente de uma pessoa.</t>
  </si>
  <si>
    <t>Alterar minimamente a memória de alguém acerca de um evento.</t>
  </si>
  <si>
    <t>Alterar drasticamente a memória de alguém acerca de um evento.</t>
  </si>
  <si>
    <t>Alterar drasticamente a memória de alguém em um conjunto de eventos.</t>
  </si>
  <si>
    <t>Alterar drasticamente as memórias de alguém de um período de sua vida.</t>
  </si>
  <si>
    <t>Reescrever completamente as memórias de alguém.</t>
  </si>
  <si>
    <t>Tornar uma mente ou um espírito visíveis (Requisito Imaginem).</t>
  </si>
  <si>
    <t>Tornar uma mente ou espírito sólidos (Requisito de acordo com a Forma do formato assumido)</t>
  </si>
  <si>
    <t>Remover um detalhe pequeno da memória de alguém.</t>
  </si>
  <si>
    <t>Remover um detalhe importante da memória de alguém.</t>
  </si>
  <si>
    <t>Extinguir uma emoção em uma pessoa.</t>
  </si>
  <si>
    <t>Remover uma memória pequena ou de curto prazo de alguém.</t>
  </si>
  <si>
    <t>Remover uma memória grande ou de longo prazo de alguém.</t>
  </si>
  <si>
    <t>Destruir a mente de alguém, deixando-o vazio por dentro.</t>
  </si>
  <si>
    <t>Fazer uma alteração sutil no estado mental do alvo.</t>
  </si>
  <si>
    <t>Controlar o estado mental do alvo (em vigília, dormindo, confuso etc.).</t>
  </si>
  <si>
    <t>Controlar uma emoção natural (calma ou medo, por exemplo). O alvo deve primeiro sentir a emoção, para que ela possa então</t>
  </si>
  <si>
    <t>Dar um comando complexo, que o alvo tentará executar dentro de suas capacidades.</t>
  </si>
  <si>
    <t>Exercer controle completo sobre a mente e as emoções do alvo.</t>
  </si>
  <si>
    <t>Controlar um ser humano, contanto que possa vê-lo.</t>
  </si>
  <si>
    <t>Controlar uma emoção antinatural (cultivar a coragem em uma pessoa covarde, por exemplo).</t>
  </si>
  <si>
    <t>aceleraçãp</t>
  </si>
  <si>
    <t>Índividuo</t>
  </si>
  <si>
    <t>Parte</t>
  </si>
  <si>
    <t>Grupo</t>
  </si>
  <si>
    <t>Sala</t>
  </si>
  <si>
    <t>Estrutura</t>
  </si>
  <si>
    <t>Divisa</t>
  </si>
  <si>
    <t>alvo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</si>
</sst>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70" formatCode="_-* #,##0_-;\-* #,##0_-;_-* &quot;-&quot;??_-;_-@_-"/>
  </numFmts>
  <fonts count="21" x14ac:knownFonts="1">
    <font>
      <sz val="11"/>
      <color theme="1"/>
      <name val="Calibri"/>
      <family val="2"/>
      <scheme val="minor"/>
    </font>
    <font>
      <b/>
      <sz val="11"/>
      <color theme="0"/>
      <name val="Calibri"/>
      <family val="2"/>
      <scheme val="minor"/>
    </font>
    <font>
      <sz val="11"/>
      <color theme="0"/>
      <name val="Calibri"/>
      <family val="2"/>
      <scheme val="minor"/>
    </font>
    <font>
      <b/>
      <sz val="11"/>
      <color rgb="FFFF0000"/>
      <name val="Calibri"/>
      <family val="2"/>
      <scheme val="minor"/>
    </font>
    <font>
      <sz val="8"/>
      <name val="Calibri"/>
      <family val="2"/>
      <scheme val="minor"/>
    </font>
    <font>
      <sz val="10"/>
      <color theme="1"/>
      <name val="Calibri"/>
      <family val="2"/>
      <scheme val="minor"/>
    </font>
    <font>
      <sz val="10"/>
      <color rgb="FF000000"/>
      <name val="Calibri"/>
      <family val="2"/>
      <scheme val="minor"/>
    </font>
    <font>
      <sz val="17"/>
      <color rgb="FF000000"/>
      <name val="Times New Roman"/>
      <family val="1"/>
    </font>
    <font>
      <sz val="9"/>
      <color rgb="FF000000"/>
      <name val="Times New Roman"/>
      <family val="1"/>
    </font>
    <font>
      <b/>
      <sz val="9"/>
      <color rgb="FF000000"/>
      <name val="Times New Roman"/>
      <family val="1"/>
    </font>
    <font>
      <b/>
      <sz val="10"/>
      <color theme="1"/>
      <name val="Calibri"/>
      <family val="2"/>
      <scheme val="minor"/>
    </font>
    <font>
      <b/>
      <sz val="12"/>
      <color theme="1"/>
      <name val="Calibri"/>
      <family val="2"/>
      <scheme val="minor"/>
    </font>
    <font>
      <sz val="11"/>
      <color rgb="FF000000"/>
      <name val="Calibri"/>
      <family val="2"/>
      <scheme val="minor"/>
    </font>
    <font>
      <b/>
      <sz val="11"/>
      <color rgb="FF000000"/>
      <name val="Calibri"/>
      <family val="2"/>
      <scheme val="minor"/>
    </font>
    <font>
      <b/>
      <sz val="10"/>
      <color rgb="FF000000"/>
      <name val="Calibri"/>
      <family val="2"/>
      <scheme val="minor"/>
    </font>
    <font>
      <b/>
      <sz val="12"/>
      <color rgb="FF000000"/>
      <name val="Calibri"/>
      <family val="2"/>
      <scheme val="minor"/>
    </font>
    <font>
      <b/>
      <sz val="11"/>
      <color theme="1"/>
      <name val="Calibri"/>
      <family val="2"/>
      <scheme val="minor"/>
    </font>
    <font>
      <b/>
      <sz val="12"/>
      <color theme="0"/>
      <name val="Calibri"/>
      <family val="2"/>
      <scheme val="minor"/>
    </font>
    <font>
      <sz val="12"/>
      <color theme="1"/>
      <name val="Calibri"/>
      <family val="2"/>
      <scheme val="minor"/>
    </font>
    <font>
      <sz val="11"/>
      <color theme="1"/>
      <name val="Calibri"/>
      <family val="2"/>
      <scheme val="minor"/>
    </font>
    <font>
      <sz val="11"/>
      <color rgb="FFFF0000"/>
      <name val="Calibri"/>
      <family val="2"/>
      <scheme val="minor"/>
    </font>
  </fonts>
  <fills count="24">
    <fill>
      <patternFill patternType="none"/>
    </fill>
    <fill>
      <patternFill patternType="gray125"/>
    </fill>
    <fill>
      <patternFill patternType="solid">
        <fgColor theme="0" tint="-0.14999847407452621"/>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rgb="FFC00000"/>
        <bgColor indexed="64"/>
      </patternFill>
    </fill>
    <fill>
      <patternFill patternType="solid">
        <fgColor theme="5" tint="-0.249977111117893"/>
        <bgColor indexed="64"/>
      </patternFill>
    </fill>
    <fill>
      <patternFill patternType="solid">
        <fgColor theme="4"/>
        <bgColor indexed="64"/>
      </patternFill>
    </fill>
    <fill>
      <patternFill patternType="solid">
        <fgColor theme="7" tint="-0.499984740745262"/>
        <bgColor indexed="64"/>
      </patternFill>
    </fill>
    <fill>
      <patternFill patternType="solid">
        <fgColor theme="1"/>
        <bgColor indexed="64"/>
      </patternFill>
    </fill>
    <fill>
      <patternFill patternType="solid">
        <fgColor theme="2"/>
        <bgColor indexed="64"/>
      </patternFill>
    </fill>
  </fills>
  <borders count="14">
    <border>
      <left/>
      <right/>
      <top/>
      <bottom/>
      <diagonal/>
    </border>
    <border>
      <left style="thick">
        <color theme="0"/>
      </left>
      <right style="thick">
        <color theme="0"/>
      </right>
      <top style="thick">
        <color theme="0"/>
      </top>
      <bottom style="thick">
        <color theme="0"/>
      </bottom>
      <diagonal/>
    </border>
    <border>
      <left/>
      <right/>
      <top/>
      <bottom style="thick">
        <color theme="0"/>
      </bottom>
      <diagonal/>
    </border>
    <border>
      <left style="thick">
        <color theme="0"/>
      </left>
      <right/>
      <top style="thick">
        <color theme="0"/>
      </top>
      <bottom style="thick">
        <color theme="0"/>
      </bottom>
      <diagonal/>
    </border>
    <border>
      <left/>
      <right/>
      <top style="thick">
        <color theme="0"/>
      </top>
      <bottom style="thick">
        <color theme="0"/>
      </bottom>
      <diagonal/>
    </border>
    <border>
      <left/>
      <right style="thick">
        <color theme="0"/>
      </right>
      <top style="thick">
        <color theme="0"/>
      </top>
      <bottom style="thick">
        <color theme="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43" fontId="19" fillId="0" borderId="0" applyFont="0" applyFill="0" applyBorder="0" applyAlignment="0" applyProtection="0"/>
  </cellStyleXfs>
  <cellXfs count="118">
    <xf numFmtId="0" fontId="0" fillId="0" borderId="0" xfId="0"/>
    <xf numFmtId="0" fontId="0" fillId="0" borderId="0" xfId="0" applyAlignment="1">
      <alignment horizontal="center" vertical="center"/>
    </xf>
    <xf numFmtId="0" fontId="0" fillId="0" borderId="0" xfId="0" applyAlignment="1">
      <alignment horizontal="left"/>
    </xf>
    <xf numFmtId="0" fontId="2" fillId="4" borderId="1" xfId="0" applyFont="1" applyFill="1" applyBorder="1" applyAlignment="1">
      <alignment horizontal="center" vertical="center"/>
    </xf>
    <xf numFmtId="1" fontId="0" fillId="2" borderId="1" xfId="0" applyNumberFormat="1" applyFill="1" applyBorder="1" applyAlignment="1">
      <alignment horizontal="center" vertical="center"/>
    </xf>
    <xf numFmtId="1" fontId="0" fillId="0" borderId="0" xfId="0" applyNumberFormat="1"/>
    <xf numFmtId="0" fontId="0" fillId="0" borderId="0" xfId="0" applyAlignment="1">
      <alignment horizontal="center"/>
    </xf>
    <xf numFmtId="0" fontId="0" fillId="5" borderId="0" xfId="0" applyFill="1" applyAlignment="1">
      <alignment horizontal="center" vertical="center"/>
    </xf>
    <xf numFmtId="0" fontId="3" fillId="5" borderId="0" xfId="0" applyFont="1" applyFill="1" applyAlignment="1">
      <alignment horizontal="center" vertical="center"/>
    </xf>
    <xf numFmtId="0" fontId="0" fillId="2" borderId="0" xfId="0" applyFill="1" applyAlignment="1">
      <alignment horizontal="center" vertical="center"/>
    </xf>
    <xf numFmtId="0" fontId="0" fillId="6" borderId="0" xfId="0" applyFill="1" applyAlignment="1">
      <alignment horizontal="center" vertical="center"/>
    </xf>
    <xf numFmtId="0" fontId="3" fillId="6" borderId="0" xfId="0" applyFont="1" applyFill="1" applyAlignment="1">
      <alignment horizontal="center" vertical="center"/>
    </xf>
    <xf numFmtId="0" fontId="0" fillId="7" borderId="0" xfId="0" applyFill="1"/>
    <xf numFmtId="0" fontId="1" fillId="3" borderId="2" xfId="0" applyFont="1" applyFill="1" applyBorder="1" applyAlignment="1"/>
    <xf numFmtId="0" fontId="0" fillId="9" borderId="0" xfId="0" applyFill="1" applyAlignment="1">
      <alignment horizontal="center" vertical="center"/>
    </xf>
    <xf numFmtId="1" fontId="0" fillId="10" borderId="0" xfId="0" applyNumberFormat="1" applyFill="1" applyAlignment="1">
      <alignment horizontal="center"/>
    </xf>
    <xf numFmtId="0" fontId="0" fillId="10" borderId="0" xfId="0" applyFill="1" applyAlignment="1">
      <alignment horizontal="center"/>
    </xf>
    <xf numFmtId="0" fontId="5" fillId="0" borderId="0" xfId="0" applyFont="1"/>
    <xf numFmtId="0" fontId="0" fillId="0" borderId="0" xfId="0" applyAlignment="1">
      <alignment horizontal="left" vertical="center" indent="1"/>
    </xf>
    <xf numFmtId="0" fontId="7" fillId="0" borderId="0" xfId="0" applyFont="1" applyAlignment="1">
      <alignment horizontal="left" vertical="center" indent="1"/>
    </xf>
    <xf numFmtId="0" fontId="8" fillId="0" borderId="0" xfId="0" applyFont="1" applyAlignment="1">
      <alignment horizontal="left" vertical="center" indent="1"/>
    </xf>
    <xf numFmtId="0" fontId="9" fillId="0" borderId="0" xfId="0" applyFont="1" applyAlignment="1">
      <alignment horizontal="left" vertical="center" indent="1"/>
    </xf>
    <xf numFmtId="0" fontId="5" fillId="0" borderId="0" xfId="0" applyFont="1"/>
    <xf numFmtId="0" fontId="12" fillId="0" borderId="0" xfId="0" applyFont="1" applyAlignment="1">
      <alignment horizontal="left" vertical="center" indent="1"/>
    </xf>
    <xf numFmtId="0" fontId="5" fillId="11" borderId="0" xfId="0" applyFont="1" applyFill="1"/>
    <xf numFmtId="0" fontId="0" fillId="11" borderId="0" xfId="0" applyFill="1"/>
    <xf numFmtId="0" fontId="5" fillId="11" borderId="1" xfId="0" applyFont="1" applyFill="1" applyBorder="1" applyAlignment="1">
      <alignment horizontal="center" vertical="center"/>
    </xf>
    <xf numFmtId="0" fontId="5" fillId="11" borderId="1" xfId="0" applyFont="1" applyFill="1" applyBorder="1" applyAlignment="1">
      <alignment horizontal="center"/>
    </xf>
    <xf numFmtId="0" fontId="3" fillId="0" borderId="0" xfId="0" applyFont="1" applyAlignment="1">
      <alignment horizontal="center" vertical="center"/>
    </xf>
    <xf numFmtId="1" fontId="2" fillId="4" borderId="1" xfId="0" applyNumberFormat="1" applyFont="1" applyFill="1" applyBorder="1" applyAlignment="1">
      <alignment horizontal="center" vertical="center"/>
    </xf>
    <xf numFmtId="0" fontId="0" fillId="9" borderId="0" xfId="0" applyFill="1"/>
    <xf numFmtId="0" fontId="0" fillId="0" borderId="0" xfId="0" applyAlignment="1">
      <alignment vertical="center" wrapText="1"/>
    </xf>
    <xf numFmtId="0" fontId="0" fillId="0" borderId="0" xfId="0" applyAlignment="1">
      <alignment vertical="center"/>
    </xf>
    <xf numFmtId="0" fontId="2" fillId="0" borderId="0" xfId="0" applyFont="1"/>
    <xf numFmtId="0" fontId="2" fillId="0" borderId="0" xfId="0" applyFont="1" applyAlignment="1">
      <alignment horizontal="left"/>
    </xf>
    <xf numFmtId="0" fontId="18" fillId="0" borderId="0" xfId="0" applyFont="1" applyAlignment="1">
      <alignment horizontal="left" vertical="center"/>
    </xf>
    <xf numFmtId="0" fontId="0" fillId="0" borderId="0" xfId="0" applyAlignment="1">
      <alignment horizontal="left" vertical="center"/>
    </xf>
    <xf numFmtId="0" fontId="0" fillId="0" borderId="0" xfId="0" applyAlignment="1"/>
    <xf numFmtId="0" fontId="0" fillId="0" borderId="0" xfId="0"/>
    <xf numFmtId="0" fontId="0" fillId="11" borderId="0" xfId="0" applyFill="1" applyAlignment="1">
      <alignment horizontal="center" vertical="center"/>
    </xf>
    <xf numFmtId="0" fontId="0" fillId="13" borderId="0" xfId="0" applyFill="1" applyAlignment="1">
      <alignment horizontal="center" vertical="center"/>
    </xf>
    <xf numFmtId="0" fontId="0" fillId="9" borderId="1" xfId="0" applyFill="1" applyBorder="1" applyAlignment="1">
      <alignment horizontal="center" vertical="center" wrapText="1"/>
    </xf>
    <xf numFmtId="0" fontId="0" fillId="9" borderId="1" xfId="0" applyFill="1" applyBorder="1" applyAlignment="1">
      <alignment horizontal="center" vertical="center"/>
    </xf>
    <xf numFmtId="0" fontId="0" fillId="11" borderId="1" xfId="0" applyFill="1" applyBorder="1" applyAlignment="1">
      <alignment horizontal="center" vertical="center" wrapText="1"/>
    </xf>
    <xf numFmtId="0" fontId="0" fillId="8" borderId="0" xfId="0" applyFill="1" applyAlignment="1">
      <alignment horizontal="center"/>
    </xf>
    <xf numFmtId="0" fontId="3" fillId="0" borderId="0" xfId="0" applyFont="1" applyAlignment="1">
      <alignment horizontal="center" vertical="center"/>
    </xf>
    <xf numFmtId="0" fontId="0" fillId="10" borderId="6" xfId="0" applyFill="1" applyBorder="1" applyAlignment="1">
      <alignment horizontal="center" vertical="center" wrapText="1"/>
    </xf>
    <xf numFmtId="0" fontId="0" fillId="10" borderId="7" xfId="0" applyFill="1" applyBorder="1" applyAlignment="1">
      <alignment horizontal="center" vertical="center" wrapText="1"/>
    </xf>
    <xf numFmtId="0" fontId="0" fillId="10" borderId="8" xfId="0" applyFill="1" applyBorder="1" applyAlignment="1">
      <alignment horizontal="center" vertical="center" wrapText="1"/>
    </xf>
    <xf numFmtId="0" fontId="0" fillId="10" borderId="9" xfId="0" applyFill="1" applyBorder="1" applyAlignment="1">
      <alignment horizontal="center" vertical="center" wrapText="1"/>
    </xf>
    <xf numFmtId="0" fontId="0" fillId="10" borderId="0" xfId="0" applyFill="1" applyBorder="1" applyAlignment="1">
      <alignment horizontal="center" vertical="center" wrapText="1"/>
    </xf>
    <xf numFmtId="0" fontId="0" fillId="10" borderId="10" xfId="0" applyFill="1" applyBorder="1" applyAlignment="1">
      <alignment horizontal="center" vertical="center" wrapText="1"/>
    </xf>
    <xf numFmtId="0" fontId="0" fillId="10" borderId="11" xfId="0" applyFill="1" applyBorder="1" applyAlignment="1">
      <alignment horizontal="center" vertical="center" wrapText="1"/>
    </xf>
    <xf numFmtId="0" fontId="0" fillId="10" borderId="12" xfId="0" applyFill="1" applyBorder="1" applyAlignment="1">
      <alignment horizontal="center" vertical="center" wrapText="1"/>
    </xf>
    <xf numFmtId="0" fontId="0" fillId="10" borderId="13" xfId="0" applyFill="1" applyBorder="1" applyAlignment="1">
      <alignment horizontal="center" vertical="center" wrapText="1"/>
    </xf>
    <xf numFmtId="0" fontId="6" fillId="10" borderId="1" xfId="0" applyFont="1" applyFill="1" applyBorder="1" applyAlignment="1">
      <alignment vertical="center" wrapText="1"/>
    </xf>
    <xf numFmtId="0" fontId="5" fillId="10" borderId="3" xfId="0" applyFont="1" applyFill="1" applyBorder="1" applyAlignment="1">
      <alignment wrapText="1"/>
    </xf>
    <xf numFmtId="0" fontId="5" fillId="10" borderId="4" xfId="0" applyFont="1" applyFill="1" applyBorder="1" applyAlignment="1">
      <alignment wrapText="1"/>
    </xf>
    <xf numFmtId="0" fontId="5" fillId="10" borderId="5" xfId="0" applyFont="1" applyFill="1" applyBorder="1" applyAlignment="1">
      <alignment wrapText="1"/>
    </xf>
    <xf numFmtId="0" fontId="6" fillId="10" borderId="1" xfId="0" applyFont="1" applyFill="1" applyBorder="1" applyAlignment="1">
      <alignment wrapText="1"/>
    </xf>
    <xf numFmtId="0" fontId="5" fillId="10" borderId="1" xfId="0" applyFont="1" applyFill="1" applyBorder="1"/>
    <xf numFmtId="0" fontId="5" fillId="10" borderId="1" xfId="0" applyFont="1" applyFill="1" applyBorder="1" applyAlignment="1">
      <alignment wrapText="1"/>
    </xf>
    <xf numFmtId="0" fontId="11" fillId="15" borderId="3" xfId="0" applyFont="1" applyFill="1" applyBorder="1" applyAlignment="1">
      <alignment horizontal="center" vertical="center"/>
    </xf>
    <xf numFmtId="0" fontId="11" fillId="15" borderId="4" xfId="0" applyFont="1" applyFill="1" applyBorder="1" applyAlignment="1">
      <alignment horizontal="center" vertical="center"/>
    </xf>
    <xf numFmtId="0" fontId="11" fillId="15" borderId="5" xfId="0" applyFont="1" applyFill="1" applyBorder="1" applyAlignment="1">
      <alignment horizontal="center" vertical="center"/>
    </xf>
    <xf numFmtId="0" fontId="11" fillId="15" borderId="3" xfId="0" applyFont="1" applyFill="1" applyBorder="1" applyAlignment="1">
      <alignment horizontal="center"/>
    </xf>
    <xf numFmtId="0" fontId="11" fillId="15" borderId="4" xfId="0" applyFont="1" applyFill="1" applyBorder="1" applyAlignment="1">
      <alignment horizontal="center"/>
    </xf>
    <xf numFmtId="0" fontId="11" fillId="15" borderId="5" xfId="0" applyFont="1" applyFill="1" applyBorder="1" applyAlignment="1">
      <alignment horizontal="center"/>
    </xf>
    <xf numFmtId="0" fontId="10" fillId="15" borderId="3" xfId="0" applyFont="1" applyFill="1" applyBorder="1" applyAlignment="1">
      <alignment horizontal="center"/>
    </xf>
    <xf numFmtId="0" fontId="10" fillId="15" borderId="4" xfId="0" applyFont="1" applyFill="1" applyBorder="1" applyAlignment="1">
      <alignment horizontal="center"/>
    </xf>
    <xf numFmtId="0" fontId="10" fillId="15" borderId="5" xfId="0" applyFont="1" applyFill="1" applyBorder="1" applyAlignment="1">
      <alignment horizontal="center"/>
    </xf>
    <xf numFmtId="0" fontId="6" fillId="5" borderId="1" xfId="0" applyFont="1" applyFill="1" applyBorder="1" applyAlignment="1">
      <alignment horizontal="left" vertical="center"/>
    </xf>
    <xf numFmtId="0" fontId="6" fillId="5" borderId="1" xfId="0" applyFont="1" applyFill="1" applyBorder="1" applyAlignment="1">
      <alignment horizontal="left" vertical="center" wrapText="1"/>
    </xf>
    <xf numFmtId="0" fontId="14" fillId="5" borderId="1" xfId="0" applyFont="1" applyFill="1" applyBorder="1" applyAlignment="1">
      <alignment horizontal="left" vertical="center" wrapText="1"/>
    </xf>
    <xf numFmtId="0" fontId="14" fillId="2" borderId="1" xfId="0" applyFont="1" applyFill="1" applyBorder="1" applyAlignment="1">
      <alignment horizontal="center" vertical="center"/>
    </xf>
    <xf numFmtId="0" fontId="14" fillId="5" borderId="1" xfId="0" applyFont="1" applyFill="1" applyBorder="1" applyAlignment="1">
      <alignment horizontal="left" vertical="center"/>
    </xf>
    <xf numFmtId="0" fontId="17" fillId="12" borderId="3" xfId="0" applyFont="1" applyFill="1" applyBorder="1" applyAlignment="1">
      <alignment horizontal="center" vertical="center"/>
    </xf>
    <xf numFmtId="0" fontId="17" fillId="12" borderId="4" xfId="0" applyFont="1" applyFill="1" applyBorder="1" applyAlignment="1">
      <alignment horizontal="center" vertical="center"/>
    </xf>
    <xf numFmtId="0" fontId="17" fillId="12" borderId="5" xfId="0" applyFont="1" applyFill="1" applyBorder="1" applyAlignment="1">
      <alignment horizontal="center" vertical="center"/>
    </xf>
    <xf numFmtId="0" fontId="6" fillId="13" borderId="1" xfId="0" applyFont="1" applyFill="1" applyBorder="1" applyAlignment="1">
      <alignment horizontal="left" vertical="center"/>
    </xf>
    <xf numFmtId="0" fontId="5" fillId="13" borderId="1" xfId="0" applyFont="1" applyFill="1" applyBorder="1"/>
    <xf numFmtId="0" fontId="6" fillId="13" borderId="1" xfId="0" applyFont="1" applyFill="1" applyBorder="1" applyAlignment="1">
      <alignment horizontal="left"/>
    </xf>
    <xf numFmtId="0" fontId="14" fillId="13" borderId="1" xfId="0" applyFont="1" applyFill="1" applyBorder="1" applyAlignment="1">
      <alignment horizontal="left"/>
    </xf>
    <xf numFmtId="49" fontId="6" fillId="13" borderId="1" xfId="0" applyNumberFormat="1" applyFont="1" applyFill="1" applyBorder="1" applyAlignment="1">
      <alignment horizontal="left" vertical="center"/>
    </xf>
    <xf numFmtId="49" fontId="14" fillId="13" borderId="1" xfId="0" applyNumberFormat="1" applyFont="1" applyFill="1" applyBorder="1" applyAlignment="1">
      <alignment horizontal="left" vertical="center"/>
    </xf>
    <xf numFmtId="0" fontId="14" fillId="13" borderId="1" xfId="0" applyFont="1" applyFill="1" applyBorder="1" applyAlignment="1">
      <alignment horizontal="left" vertical="center"/>
    </xf>
    <xf numFmtId="0" fontId="5" fillId="13" borderId="1" xfId="0" applyFont="1" applyFill="1" applyBorder="1" applyAlignment="1">
      <alignment wrapText="1"/>
    </xf>
    <xf numFmtId="0" fontId="17" fillId="12" borderId="3" xfId="0" applyFont="1" applyFill="1" applyBorder="1" applyAlignment="1">
      <alignment horizontal="center"/>
    </xf>
    <xf numFmtId="0" fontId="17" fillId="12" borderId="4" xfId="0" applyFont="1" applyFill="1" applyBorder="1" applyAlignment="1">
      <alignment horizontal="center"/>
    </xf>
    <xf numFmtId="0" fontId="17" fillId="12" borderId="5" xfId="0" applyFont="1" applyFill="1" applyBorder="1" applyAlignment="1">
      <alignment horizontal="center"/>
    </xf>
    <xf numFmtId="0" fontId="15" fillId="14" borderId="1" xfId="0" applyFont="1" applyFill="1" applyBorder="1" applyAlignment="1">
      <alignment horizontal="center" vertical="center"/>
    </xf>
    <xf numFmtId="0" fontId="6" fillId="7" borderId="1" xfId="0" applyFont="1" applyFill="1" applyBorder="1" applyAlignment="1">
      <alignment horizontal="left" vertical="center"/>
    </xf>
    <xf numFmtId="0" fontId="14" fillId="7" borderId="1" xfId="0" applyFont="1" applyFill="1" applyBorder="1" applyAlignment="1">
      <alignment horizontal="left" vertical="center"/>
    </xf>
    <xf numFmtId="0" fontId="6" fillId="7" borderId="1" xfId="0" applyFont="1" applyFill="1" applyBorder="1" applyAlignment="1">
      <alignment horizontal="left" vertical="center" wrapText="1"/>
    </xf>
    <xf numFmtId="0" fontId="13" fillId="14" borderId="1" xfId="0" applyFont="1" applyFill="1" applyBorder="1" applyAlignment="1">
      <alignment horizontal="center" vertical="center"/>
    </xf>
    <xf numFmtId="0" fontId="14" fillId="7" borderId="1" xfId="0" applyFont="1" applyFill="1" applyBorder="1" applyAlignment="1">
      <alignment horizontal="left" vertical="center" wrapText="1"/>
    </xf>
    <xf numFmtId="0" fontId="11" fillId="16" borderId="1" xfId="0" applyFont="1" applyFill="1" applyBorder="1" applyAlignment="1">
      <alignment horizontal="center"/>
    </xf>
    <xf numFmtId="0" fontId="0" fillId="17" borderId="1" xfId="0" applyFill="1" applyBorder="1" applyAlignment="1">
      <alignment wrapText="1"/>
    </xf>
    <xf numFmtId="0" fontId="11" fillId="16" borderId="1" xfId="0" applyFont="1" applyFill="1" applyBorder="1" applyAlignment="1">
      <alignment horizontal="center" wrapText="1"/>
    </xf>
    <xf numFmtId="0" fontId="16" fillId="16" borderId="1" xfId="0" applyFont="1" applyFill="1" applyBorder="1" applyAlignment="1">
      <alignment horizontal="center" wrapText="1"/>
    </xf>
    <xf numFmtId="0" fontId="0" fillId="14" borderId="1" xfId="0" applyFill="1" applyBorder="1" applyAlignment="1">
      <alignment wrapText="1"/>
    </xf>
    <xf numFmtId="0" fontId="17" fillId="18" borderId="1" xfId="0" applyFont="1" applyFill="1" applyBorder="1" applyAlignment="1">
      <alignment horizontal="center"/>
    </xf>
    <xf numFmtId="0" fontId="17" fillId="18" borderId="1" xfId="0" applyFont="1" applyFill="1" applyBorder="1" applyAlignment="1">
      <alignment horizontal="center" wrapText="1"/>
    </xf>
    <xf numFmtId="0" fontId="17" fillId="19" borderId="0" xfId="0" applyFont="1" applyFill="1" applyAlignment="1">
      <alignment horizontal="center"/>
    </xf>
    <xf numFmtId="0" fontId="17" fillId="19" borderId="0" xfId="0" applyFont="1" applyFill="1" applyAlignment="1">
      <alignment horizontal="center" vertical="center"/>
    </xf>
    <xf numFmtId="0" fontId="0" fillId="0" borderId="0" xfId="0" applyAlignment="1">
      <alignment wrapText="1"/>
    </xf>
    <xf numFmtId="0" fontId="0" fillId="0" borderId="0" xfId="0"/>
    <xf numFmtId="0" fontId="17" fillId="20" borderId="0" xfId="0" applyFont="1" applyFill="1" applyAlignment="1">
      <alignment horizontal="center" vertical="center"/>
    </xf>
    <xf numFmtId="0" fontId="17" fillId="20" borderId="0" xfId="0" applyFont="1" applyFill="1" applyAlignment="1">
      <alignment horizontal="center"/>
    </xf>
    <xf numFmtId="0" fontId="0" fillId="15" borderId="0" xfId="0" applyFill="1"/>
    <xf numFmtId="0" fontId="17" fillId="21" borderId="0" xfId="0" applyFont="1" applyFill="1" applyAlignment="1">
      <alignment horizontal="center" vertical="center"/>
    </xf>
    <xf numFmtId="0" fontId="17" fillId="21" borderId="0" xfId="0" applyFont="1" applyFill="1" applyAlignment="1">
      <alignment horizontal="center"/>
    </xf>
    <xf numFmtId="0" fontId="0" fillId="23" borderId="0" xfId="0" applyFill="1"/>
    <xf numFmtId="0" fontId="17" fillId="22" borderId="0" xfId="0" applyFont="1" applyFill="1" applyAlignment="1">
      <alignment horizontal="center" vertical="center"/>
    </xf>
    <xf numFmtId="0" fontId="17" fillId="22" borderId="0" xfId="0" applyFont="1" applyFill="1" applyAlignment="1">
      <alignment horizontal="center"/>
    </xf>
    <xf numFmtId="0" fontId="20" fillId="0" borderId="0" xfId="0" applyFont="1"/>
    <xf numFmtId="170" fontId="0" fillId="10" borderId="0" xfId="1" applyNumberFormat="1" applyFont="1" applyFill="1" applyAlignment="1">
      <alignment horizontal="center"/>
    </xf>
    <xf numFmtId="1" fontId="2" fillId="0" borderId="0" xfId="0" applyNumberFormat="1" applyFont="1"/>
  </cellXfs>
  <cellStyles count="2">
    <cellStyle name="Normal" xfId="0" builtinId="0"/>
    <cellStyle name="Vírgula"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ACB53-116D-4A54-865B-5769BD78D01F}">
  <sheetPr codeName="Planilha1"/>
  <dimension ref="A2:AI847"/>
  <sheetViews>
    <sheetView tabSelected="1" topLeftCell="A2" zoomScale="205" zoomScaleNormal="205" workbookViewId="0">
      <selection activeCell="H5" sqref="H5"/>
    </sheetView>
  </sheetViews>
  <sheetFormatPr defaultRowHeight="15" x14ac:dyDescent="0.25"/>
  <cols>
    <col min="2" max="2" width="8.85546875" customWidth="1"/>
    <col min="3" max="3" width="8" bestFit="1" customWidth="1"/>
    <col min="4" max="4" width="11.28515625" customWidth="1"/>
    <col min="5" max="5" width="15.28515625" bestFit="1" customWidth="1"/>
    <col min="6" max="6" width="15.28515625" style="38" customWidth="1"/>
    <col min="7" max="7" width="13.140625" bestFit="1" customWidth="1"/>
    <col min="8" max="8" width="5.85546875" bestFit="1" customWidth="1"/>
    <col min="9" max="9" width="10.7109375" customWidth="1"/>
    <col min="10" max="10" width="11.28515625" bestFit="1" customWidth="1"/>
    <col min="14" max="14" width="9.140625" hidden="1" customWidth="1"/>
    <col min="15" max="17" width="9.140625" style="38" hidden="1" customWidth="1"/>
    <col min="18" max="23" width="9.140625" hidden="1" customWidth="1"/>
    <col min="24" max="24" width="15.28515625" hidden="1" customWidth="1"/>
    <col min="25" max="26" width="9.140625" hidden="1" customWidth="1"/>
    <col min="27" max="27" width="13.140625" hidden="1" customWidth="1"/>
    <col min="28" max="31" width="9.140625" hidden="1" customWidth="1"/>
    <col min="32" max="32" width="10.7109375" hidden="1" customWidth="1"/>
    <col min="33" max="33" width="11.42578125" hidden="1" customWidth="1"/>
    <col min="34" max="35" width="9.140625" hidden="1" customWidth="1"/>
    <col min="36" max="36" width="9.140625" customWidth="1"/>
  </cols>
  <sheetData>
    <row r="2" spans="1:34" x14ac:dyDescent="0.25">
      <c r="A2" s="2"/>
      <c r="J2" s="44" t="s">
        <v>5</v>
      </c>
      <c r="K2" s="44"/>
      <c r="L2" s="44" t="s">
        <v>36</v>
      </c>
      <c r="M2" s="44"/>
      <c r="N2" s="6"/>
      <c r="O2" s="6"/>
      <c r="P2" s="6"/>
      <c r="Q2" s="6"/>
    </row>
    <row r="3" spans="1:34" x14ac:dyDescent="0.25">
      <c r="A3" s="2"/>
      <c r="B3" s="14" t="s">
        <v>661</v>
      </c>
      <c r="C3" s="14" t="s">
        <v>20</v>
      </c>
      <c r="D3" s="14" t="s">
        <v>591</v>
      </c>
      <c r="E3" s="14" t="s">
        <v>552</v>
      </c>
      <c r="F3" s="14" t="s">
        <v>559</v>
      </c>
      <c r="G3" s="14" t="s">
        <v>32</v>
      </c>
      <c r="H3" s="14" t="s">
        <v>1</v>
      </c>
      <c r="I3" s="14" t="s">
        <v>35</v>
      </c>
      <c r="J3" s="14" t="s">
        <v>37</v>
      </c>
      <c r="K3" s="14" t="s">
        <v>3</v>
      </c>
      <c r="L3" s="14" t="s">
        <v>37</v>
      </c>
      <c r="M3" s="14" t="s">
        <v>3</v>
      </c>
      <c r="N3" s="1"/>
      <c r="O3" s="1" t="s">
        <v>705</v>
      </c>
      <c r="P3" s="1"/>
      <c r="Q3" s="1" t="s">
        <v>698</v>
      </c>
      <c r="S3" s="45" t="s">
        <v>20</v>
      </c>
      <c r="T3" s="45"/>
      <c r="U3" s="28" t="s">
        <v>0</v>
      </c>
      <c r="V3" s="45" t="s">
        <v>8</v>
      </c>
      <c r="W3" s="45"/>
      <c r="X3" s="28" t="s">
        <v>552</v>
      </c>
      <c r="Y3" s="28" t="s">
        <v>31</v>
      </c>
      <c r="Z3" s="28" t="s">
        <v>31</v>
      </c>
      <c r="AA3" s="28" t="s">
        <v>38</v>
      </c>
      <c r="AB3" s="28" t="s">
        <v>1</v>
      </c>
      <c r="AC3" s="28" t="s">
        <v>37</v>
      </c>
      <c r="AD3" s="28" t="s">
        <v>34</v>
      </c>
    </row>
    <row r="4" spans="1:34" ht="15.75" thickBot="1" x14ac:dyDescent="0.3">
      <c r="A4" s="2"/>
      <c r="B4" s="16" t="s">
        <v>257</v>
      </c>
      <c r="C4" s="16" t="s">
        <v>577</v>
      </c>
      <c r="D4" s="16">
        <v>6</v>
      </c>
      <c r="E4" s="16" t="s">
        <v>555</v>
      </c>
      <c r="F4" s="16" t="s">
        <v>699</v>
      </c>
      <c r="G4" s="16" t="s">
        <v>546</v>
      </c>
      <c r="H4" s="16" t="s">
        <v>21</v>
      </c>
      <c r="I4" s="16">
        <v>3</v>
      </c>
      <c r="J4" s="116">
        <f>VLOOKUP(J5,AE5:AG846,2,1)</f>
        <v>5.2586859305125504</v>
      </c>
      <c r="K4" s="15">
        <f>J4+I6</f>
        <v>2.2586859305125504</v>
      </c>
      <c r="L4" s="15">
        <f>VLOOKUP(L5,AE5:AG846,3,1)</f>
        <v>5.6</v>
      </c>
      <c r="M4" s="15">
        <f>L4</f>
        <v>5.6</v>
      </c>
      <c r="O4" s="38" t="s">
        <v>699</v>
      </c>
      <c r="P4" s="38">
        <v>0</v>
      </c>
      <c r="Q4" s="38">
        <v>0</v>
      </c>
      <c r="R4">
        <f>Q4*-1</f>
        <v>0</v>
      </c>
      <c r="S4" s="7" t="s">
        <v>19</v>
      </c>
      <c r="T4" s="7" t="s">
        <v>19</v>
      </c>
      <c r="U4" s="9" t="s">
        <v>19</v>
      </c>
      <c r="V4" s="7">
        <v>0</v>
      </c>
      <c r="W4" s="8">
        <v>1</v>
      </c>
      <c r="X4" s="10" t="s">
        <v>19</v>
      </c>
      <c r="Y4" s="11">
        <v>0</v>
      </c>
      <c r="Z4" s="10">
        <v>0</v>
      </c>
      <c r="AA4" s="12" t="s">
        <v>19</v>
      </c>
      <c r="AB4" s="12" t="s">
        <v>19</v>
      </c>
      <c r="AC4" s="12">
        <v>0</v>
      </c>
      <c r="AD4" s="12">
        <v>1</v>
      </c>
      <c r="AF4" s="13" t="s">
        <v>5</v>
      </c>
      <c r="AG4" s="13" t="s">
        <v>39</v>
      </c>
      <c r="AH4" t="s">
        <v>34</v>
      </c>
    </row>
    <row r="5" spans="1:34" ht="16.5" thickTop="1" thickBot="1" x14ac:dyDescent="0.3">
      <c r="A5" s="34"/>
      <c r="B5" s="115"/>
      <c r="C5" s="115"/>
      <c r="D5" s="115"/>
      <c r="E5" s="33"/>
      <c r="F5" s="33"/>
      <c r="G5" s="33"/>
      <c r="H5" s="33"/>
      <c r="I5" s="33"/>
      <c r="J5" s="117">
        <f>B6+E6+G6+F6+H6+D6-I6</f>
        <v>23.8</v>
      </c>
      <c r="K5" s="117"/>
      <c r="L5" s="117">
        <f>B6+E6+G6+F6+H6+I6+D6</f>
        <v>17.8</v>
      </c>
      <c r="M5" s="117"/>
      <c r="O5" s="38" t="s">
        <v>700</v>
      </c>
      <c r="P5" s="38">
        <v>1</v>
      </c>
      <c r="Q5" s="38">
        <v>1</v>
      </c>
      <c r="R5" s="38">
        <f t="shared" ref="R5:R14" si="0">Q5*-1</f>
        <v>-1</v>
      </c>
      <c r="S5" s="7" t="s">
        <v>2</v>
      </c>
      <c r="T5" s="7">
        <v>5</v>
      </c>
      <c r="U5" s="9" t="s">
        <v>12</v>
      </c>
      <c r="V5" s="7">
        <v>1</v>
      </c>
      <c r="W5" s="7">
        <v>1.3</v>
      </c>
      <c r="X5" s="10" t="s">
        <v>553</v>
      </c>
      <c r="Y5" s="10">
        <v>0</v>
      </c>
      <c r="Z5" s="10">
        <v>0</v>
      </c>
      <c r="AA5" s="12" t="s">
        <v>546</v>
      </c>
      <c r="AB5" s="12" t="s">
        <v>4</v>
      </c>
      <c r="AC5" s="12">
        <v>0</v>
      </c>
      <c r="AD5" s="12">
        <v>2</v>
      </c>
      <c r="AE5" s="3">
        <v>1</v>
      </c>
      <c r="AF5" s="4">
        <v>1</v>
      </c>
      <c r="AG5" s="4">
        <v>1</v>
      </c>
      <c r="AH5">
        <v>0</v>
      </c>
    </row>
    <row r="6" spans="1:34" ht="16.5" thickTop="1" thickBot="1" x14ac:dyDescent="0.3">
      <c r="A6" s="34"/>
      <c r="B6" s="115">
        <f>T10</f>
        <v>5</v>
      </c>
      <c r="C6" s="115"/>
      <c r="D6" s="115">
        <f>W15</f>
        <v>2.8</v>
      </c>
      <c r="E6" s="33">
        <f>X20</f>
        <v>6</v>
      </c>
      <c r="F6" s="33"/>
      <c r="G6" s="33">
        <f>AA16</f>
        <v>0</v>
      </c>
      <c r="H6" s="33">
        <f>AB16</f>
        <v>7</v>
      </c>
      <c r="I6" s="33">
        <f>VLOOKUP(I4,Q4:R14,2,0)</f>
        <v>-3</v>
      </c>
      <c r="J6" s="33"/>
      <c r="K6" s="33"/>
      <c r="L6" s="33"/>
      <c r="M6" s="33"/>
      <c r="O6" s="38" t="s">
        <v>701</v>
      </c>
      <c r="P6" s="38">
        <v>2</v>
      </c>
      <c r="Q6" s="38">
        <v>2</v>
      </c>
      <c r="R6" s="38">
        <f t="shared" si="0"/>
        <v>-2</v>
      </c>
      <c r="S6" s="7" t="s">
        <v>9</v>
      </c>
      <c r="T6" s="7">
        <v>2</v>
      </c>
      <c r="U6" s="9" t="s">
        <v>13</v>
      </c>
      <c r="V6" s="7">
        <v>2</v>
      </c>
      <c r="W6" s="7">
        <v>1.6</v>
      </c>
      <c r="X6" s="10" t="s">
        <v>554</v>
      </c>
      <c r="Y6" s="10">
        <v>4</v>
      </c>
      <c r="Z6" s="10">
        <v>1</v>
      </c>
      <c r="AA6" s="12" t="s">
        <v>547</v>
      </c>
      <c r="AB6" s="12" t="s">
        <v>22</v>
      </c>
      <c r="AC6" s="12">
        <v>1</v>
      </c>
      <c r="AD6" s="12">
        <v>3</v>
      </c>
      <c r="AE6" s="3">
        <v>2</v>
      </c>
      <c r="AF6" s="4">
        <v>1</v>
      </c>
      <c r="AG6" s="4">
        <v>1</v>
      </c>
      <c r="AH6">
        <f>AE5+1</f>
        <v>2</v>
      </c>
    </row>
    <row r="7" spans="1:34" ht="16.5" thickTop="1" thickBot="1" x14ac:dyDescent="0.3">
      <c r="B7" s="46" t="str">
        <f>VLOOKUP(Planilha1!E1,Planilha1!F3:G52,2,0)</f>
        <v>Essas magias podem transformar água em gelo ou vapor, pois são estados que a água pode ter naturalmente. Falhas Críticas ReAq geralmente envolvem acidentes espetaculares e perigosos de perda de controle de volumes de água. Adicione uma magnitude para um controle seminatural dos movimentos da água, ou duas para movimentos extremamente antinaturais.</v>
      </c>
      <c r="C7" s="47"/>
      <c r="D7" s="47"/>
      <c r="E7" s="47"/>
      <c r="F7" s="47"/>
      <c r="G7" s="47"/>
      <c r="H7" s="47"/>
      <c r="I7" s="47"/>
      <c r="J7" s="47"/>
      <c r="K7" s="47"/>
      <c r="L7" s="47"/>
      <c r="M7" s="48"/>
      <c r="O7" s="38" t="s">
        <v>702</v>
      </c>
      <c r="P7" s="38">
        <v>2</v>
      </c>
      <c r="Q7" s="38">
        <v>3</v>
      </c>
      <c r="R7" s="38">
        <f t="shared" si="0"/>
        <v>-3</v>
      </c>
      <c r="S7" s="7" t="s">
        <v>10</v>
      </c>
      <c r="T7" s="7">
        <v>8</v>
      </c>
      <c r="U7" s="9" t="s">
        <v>577</v>
      </c>
      <c r="V7" s="7">
        <v>3</v>
      </c>
      <c r="W7" s="7">
        <v>1.9</v>
      </c>
      <c r="X7" s="10" t="s">
        <v>555</v>
      </c>
      <c r="Y7" s="10">
        <v>6</v>
      </c>
      <c r="Z7" s="10">
        <v>2</v>
      </c>
      <c r="AA7" s="12" t="s">
        <v>548</v>
      </c>
      <c r="AB7" s="12" t="s">
        <v>24</v>
      </c>
      <c r="AC7" s="12">
        <v>2</v>
      </c>
      <c r="AD7" s="12">
        <v>4</v>
      </c>
      <c r="AE7" s="3">
        <v>3</v>
      </c>
      <c r="AF7" s="4">
        <v>1</v>
      </c>
      <c r="AG7" s="4">
        <v>1</v>
      </c>
      <c r="AH7">
        <f t="shared" ref="AH7:AH14" si="1">AE6+1</f>
        <v>3</v>
      </c>
    </row>
    <row r="8" spans="1:34" ht="16.5" thickTop="1" thickBot="1" x14ac:dyDescent="0.3">
      <c r="A8" s="17"/>
      <c r="B8" s="49"/>
      <c r="C8" s="50"/>
      <c r="D8" s="50"/>
      <c r="E8" s="50"/>
      <c r="F8" s="50"/>
      <c r="G8" s="50"/>
      <c r="H8" s="50"/>
      <c r="I8" s="50"/>
      <c r="J8" s="50"/>
      <c r="K8" s="50"/>
      <c r="L8" s="50"/>
      <c r="M8" s="51"/>
      <c r="O8" s="38" t="s">
        <v>703</v>
      </c>
      <c r="P8" s="38">
        <v>3</v>
      </c>
      <c r="Q8" s="38">
        <v>4</v>
      </c>
      <c r="R8" s="38">
        <f t="shared" si="0"/>
        <v>-4</v>
      </c>
      <c r="S8" s="7" t="s">
        <v>6</v>
      </c>
      <c r="T8" s="7">
        <v>5</v>
      </c>
      <c r="U8" s="9" t="s">
        <v>7</v>
      </c>
      <c r="V8" s="7">
        <v>4</v>
      </c>
      <c r="W8" s="7">
        <v>2.2000000000000002</v>
      </c>
      <c r="X8" s="10" t="s">
        <v>556</v>
      </c>
      <c r="Y8" s="10">
        <v>8</v>
      </c>
      <c r="Z8" s="10">
        <v>3</v>
      </c>
      <c r="AA8" s="12" t="s">
        <v>549</v>
      </c>
      <c r="AB8" s="12" t="s">
        <v>25</v>
      </c>
      <c r="AC8" s="12">
        <v>3</v>
      </c>
      <c r="AD8" s="12">
        <v>5</v>
      </c>
      <c r="AE8" s="3">
        <v>4</v>
      </c>
      <c r="AF8" s="4">
        <v>1</v>
      </c>
      <c r="AG8" s="4">
        <v>2</v>
      </c>
      <c r="AH8">
        <f t="shared" si="1"/>
        <v>4</v>
      </c>
    </row>
    <row r="9" spans="1:34" ht="16.5" thickTop="1" thickBot="1" x14ac:dyDescent="0.3">
      <c r="A9" s="17"/>
      <c r="B9" s="49"/>
      <c r="C9" s="50"/>
      <c r="D9" s="50"/>
      <c r="E9" s="50"/>
      <c r="F9" s="50"/>
      <c r="G9" s="50"/>
      <c r="H9" s="50"/>
      <c r="I9" s="50"/>
      <c r="J9" s="50"/>
      <c r="K9" s="50"/>
      <c r="L9" s="50"/>
      <c r="M9" s="51"/>
      <c r="O9" s="38" t="s">
        <v>704</v>
      </c>
      <c r="P9" s="38">
        <v>4</v>
      </c>
      <c r="Q9" s="38">
        <v>5</v>
      </c>
      <c r="R9" s="38">
        <f t="shared" si="0"/>
        <v>-5</v>
      </c>
      <c r="S9" s="7" t="s">
        <v>257</v>
      </c>
      <c r="T9" s="7">
        <v>5</v>
      </c>
      <c r="U9" s="9" t="s">
        <v>14</v>
      </c>
      <c r="V9" s="7">
        <v>5</v>
      </c>
      <c r="W9" s="8">
        <v>2.5</v>
      </c>
      <c r="X9" s="10" t="s">
        <v>557</v>
      </c>
      <c r="Y9" s="10">
        <v>12</v>
      </c>
      <c r="Z9" s="10">
        <v>5</v>
      </c>
      <c r="AA9" s="12" t="s">
        <v>550</v>
      </c>
      <c r="AB9" s="12" t="s">
        <v>26</v>
      </c>
      <c r="AC9" s="12">
        <v>4</v>
      </c>
      <c r="AD9" s="12">
        <v>6</v>
      </c>
      <c r="AE9" s="3">
        <v>6</v>
      </c>
      <c r="AF9" s="4">
        <v>2</v>
      </c>
      <c r="AG9" s="4">
        <v>2</v>
      </c>
      <c r="AH9">
        <v>6</v>
      </c>
    </row>
    <row r="10" spans="1:34" ht="16.5" thickTop="1" thickBot="1" x14ac:dyDescent="0.3">
      <c r="A10" s="17"/>
      <c r="B10" s="49"/>
      <c r="C10" s="50"/>
      <c r="D10" s="50"/>
      <c r="E10" s="50"/>
      <c r="F10" s="50"/>
      <c r="G10" s="50"/>
      <c r="H10" s="50"/>
      <c r="I10" s="50"/>
      <c r="J10" s="50"/>
      <c r="K10" s="50"/>
      <c r="L10" s="50"/>
      <c r="M10" s="51"/>
      <c r="P10" s="38">
        <f>VLOOKUP(F4,O4:P9,2,0)</f>
        <v>0</v>
      </c>
      <c r="Q10" s="38">
        <v>6</v>
      </c>
      <c r="R10" s="38">
        <f t="shared" si="0"/>
        <v>-6</v>
      </c>
      <c r="S10" s="1" t="s">
        <v>11</v>
      </c>
      <c r="T10" s="1">
        <f>VLOOKUP(B4,S4:S4:RS99,2,0)</f>
        <v>5</v>
      </c>
      <c r="U10" s="9" t="s">
        <v>15</v>
      </c>
      <c r="V10" s="7">
        <v>6</v>
      </c>
      <c r="W10" s="7">
        <v>2.8</v>
      </c>
      <c r="X10" s="10" t="s">
        <v>558</v>
      </c>
      <c r="Y10" s="10">
        <v>16</v>
      </c>
      <c r="Z10" s="10">
        <v>6</v>
      </c>
      <c r="AA10" s="12" t="s">
        <v>560</v>
      </c>
      <c r="AB10" s="12" t="s">
        <v>23</v>
      </c>
      <c r="AC10" s="12">
        <v>5</v>
      </c>
      <c r="AD10" s="12">
        <v>7</v>
      </c>
      <c r="AE10" s="3">
        <v>7</v>
      </c>
      <c r="AF10" s="4">
        <v>2</v>
      </c>
      <c r="AG10" s="4">
        <v>3</v>
      </c>
      <c r="AH10">
        <f>AE9+1</f>
        <v>7</v>
      </c>
    </row>
    <row r="11" spans="1:34" ht="16.5" thickTop="1" thickBot="1" x14ac:dyDescent="0.3">
      <c r="A11" s="17"/>
      <c r="B11" s="49"/>
      <c r="C11" s="50"/>
      <c r="D11" s="50"/>
      <c r="E11" s="50"/>
      <c r="F11" s="50"/>
      <c r="G11" s="50"/>
      <c r="H11" s="50"/>
      <c r="I11" s="50"/>
      <c r="J11" s="50"/>
      <c r="K11" s="50"/>
      <c r="L11" s="50"/>
      <c r="M11" s="51"/>
      <c r="Q11" s="38">
        <v>7</v>
      </c>
      <c r="R11" s="38">
        <f t="shared" si="0"/>
        <v>-7</v>
      </c>
      <c r="S11" s="1"/>
      <c r="T11" s="1"/>
      <c r="U11" s="9" t="s">
        <v>16</v>
      </c>
      <c r="V11" s="7">
        <v>7</v>
      </c>
      <c r="W11" s="7">
        <v>3.1</v>
      </c>
      <c r="X11" s="10"/>
      <c r="Y11" s="10"/>
      <c r="Z11" s="10">
        <v>7</v>
      </c>
      <c r="AA11" s="12" t="s">
        <v>551</v>
      </c>
      <c r="AB11" s="12" t="s">
        <v>27</v>
      </c>
      <c r="AC11" s="12">
        <v>6</v>
      </c>
      <c r="AD11" s="12">
        <v>8</v>
      </c>
      <c r="AE11" s="3">
        <v>8</v>
      </c>
      <c r="AF11" s="4">
        <v>2</v>
      </c>
      <c r="AG11" s="4">
        <v>3</v>
      </c>
      <c r="AH11">
        <f t="shared" si="1"/>
        <v>8</v>
      </c>
    </row>
    <row r="12" spans="1:34" ht="16.5" thickTop="1" thickBot="1" x14ac:dyDescent="0.3">
      <c r="A12" s="17"/>
      <c r="B12" s="49"/>
      <c r="C12" s="50"/>
      <c r="D12" s="50"/>
      <c r="E12" s="50"/>
      <c r="F12" s="50"/>
      <c r="G12" s="50"/>
      <c r="H12" s="50"/>
      <c r="I12" s="50"/>
      <c r="J12" s="50"/>
      <c r="K12" s="50"/>
      <c r="L12" s="50"/>
      <c r="M12" s="51"/>
      <c r="Q12" s="38">
        <v>8</v>
      </c>
      <c r="R12" s="38">
        <f t="shared" si="0"/>
        <v>-8</v>
      </c>
      <c r="S12" s="1"/>
      <c r="T12" s="1"/>
      <c r="U12" s="9" t="s">
        <v>17</v>
      </c>
      <c r="V12" s="7">
        <v>8</v>
      </c>
      <c r="W12" s="7">
        <v>3.4</v>
      </c>
      <c r="X12" s="10"/>
      <c r="Y12" s="10"/>
      <c r="Z12" s="10">
        <v>8</v>
      </c>
      <c r="AA12" s="12"/>
      <c r="AB12" s="12" t="s">
        <v>21</v>
      </c>
      <c r="AC12" s="12">
        <v>7</v>
      </c>
      <c r="AD12" s="12">
        <v>9</v>
      </c>
      <c r="AE12" s="3">
        <v>9</v>
      </c>
      <c r="AF12" s="4">
        <v>2</v>
      </c>
      <c r="AG12" s="4">
        <v>3</v>
      </c>
      <c r="AH12">
        <f t="shared" si="1"/>
        <v>9</v>
      </c>
    </row>
    <row r="13" spans="1:34" ht="16.5" thickTop="1" thickBot="1" x14ac:dyDescent="0.3">
      <c r="A13" s="17"/>
      <c r="B13" s="49"/>
      <c r="C13" s="50"/>
      <c r="D13" s="50"/>
      <c r="E13" s="50"/>
      <c r="F13" s="50"/>
      <c r="G13" s="50"/>
      <c r="H13" s="50"/>
      <c r="I13" s="50"/>
      <c r="J13" s="50"/>
      <c r="K13" s="50"/>
      <c r="L13" s="50"/>
      <c r="M13" s="51"/>
      <c r="Q13" s="38">
        <v>9</v>
      </c>
      <c r="R13" s="38">
        <f t="shared" si="0"/>
        <v>-9</v>
      </c>
      <c r="U13" s="9" t="s">
        <v>18</v>
      </c>
      <c r="V13" s="7">
        <v>9</v>
      </c>
      <c r="W13" s="7">
        <v>3.7</v>
      </c>
      <c r="X13" s="10"/>
      <c r="Y13" s="10"/>
      <c r="Z13" s="10">
        <v>9</v>
      </c>
      <c r="AA13" s="12"/>
      <c r="AB13" s="12" t="s">
        <v>28</v>
      </c>
      <c r="AC13" s="12">
        <v>8</v>
      </c>
      <c r="AD13" s="12">
        <v>10</v>
      </c>
      <c r="AE13" s="3">
        <v>10</v>
      </c>
      <c r="AF13" s="4">
        <v>3</v>
      </c>
      <c r="AG13" s="4">
        <v>3.5</v>
      </c>
      <c r="AH13">
        <f t="shared" si="1"/>
        <v>10</v>
      </c>
    </row>
    <row r="14" spans="1:34" ht="16.5" thickTop="1" thickBot="1" x14ac:dyDescent="0.3">
      <c r="A14" s="17"/>
      <c r="B14" s="49"/>
      <c r="C14" s="50"/>
      <c r="D14" s="50"/>
      <c r="E14" s="50"/>
      <c r="F14" s="50"/>
      <c r="G14" s="50"/>
      <c r="H14" s="50"/>
      <c r="I14" s="50"/>
      <c r="J14" s="50"/>
      <c r="K14" s="50"/>
      <c r="L14" s="50"/>
      <c r="M14" s="51"/>
      <c r="Q14" s="38">
        <v>10</v>
      </c>
      <c r="R14" s="38">
        <f t="shared" si="0"/>
        <v>-10</v>
      </c>
      <c r="V14" s="7">
        <v>10</v>
      </c>
      <c r="W14" s="8">
        <v>4</v>
      </c>
      <c r="X14" s="10"/>
      <c r="Y14" s="10"/>
      <c r="Z14" s="10">
        <v>10</v>
      </c>
      <c r="AA14" s="12"/>
      <c r="AB14" s="12" t="s">
        <v>29</v>
      </c>
      <c r="AC14" s="12">
        <v>9</v>
      </c>
      <c r="AD14" s="12"/>
      <c r="AE14" s="3">
        <v>11</v>
      </c>
      <c r="AF14" s="4">
        <v>3</v>
      </c>
      <c r="AG14" s="4">
        <v>3.8</v>
      </c>
      <c r="AH14">
        <f t="shared" si="1"/>
        <v>11</v>
      </c>
    </row>
    <row r="15" spans="1:34" ht="24.75" customHeight="1" thickTop="1" thickBot="1" x14ac:dyDescent="0.3">
      <c r="A15" s="17"/>
      <c r="B15" s="52"/>
      <c r="C15" s="53"/>
      <c r="D15" s="53"/>
      <c r="E15" s="53"/>
      <c r="F15" s="53"/>
      <c r="G15" s="53"/>
      <c r="H15" s="53"/>
      <c r="I15" s="53"/>
      <c r="J15" s="53"/>
      <c r="K15" s="53"/>
      <c r="L15" s="53"/>
      <c r="M15" s="54"/>
      <c r="V15" s="1" t="s">
        <v>11</v>
      </c>
      <c r="W15" s="1">
        <f>VLOOKUP(D4,V4:W14,2,0)</f>
        <v>2.8</v>
      </c>
      <c r="X15" s="10"/>
      <c r="Y15" s="10"/>
      <c r="Z15" s="10">
        <v>11</v>
      </c>
      <c r="AA15" s="12"/>
      <c r="AB15" s="12" t="s">
        <v>30</v>
      </c>
      <c r="AC15" s="12">
        <v>10</v>
      </c>
      <c r="AD15" s="12"/>
      <c r="AE15" s="3">
        <v>12</v>
      </c>
      <c r="AF15" s="4">
        <v>3</v>
      </c>
      <c r="AG15" s="4">
        <v>4.0999999999999996</v>
      </c>
      <c r="AH15" t="e">
        <f>VLOOKUP(#REF!,AE5:AH14,4,0)</f>
        <v>#REF!</v>
      </c>
    </row>
    <row r="16" spans="1:34" ht="16.5" thickTop="1" thickBot="1" x14ac:dyDescent="0.3">
      <c r="A16" s="17"/>
      <c r="V16" s="1"/>
      <c r="W16" s="1"/>
      <c r="X16" s="10"/>
      <c r="Y16" s="10"/>
      <c r="Z16" s="10">
        <v>12</v>
      </c>
      <c r="AA16">
        <f>VLOOKUP(G4,AA4:AC15,3,0)</f>
        <v>0</v>
      </c>
      <c r="AB16">
        <f>VLOOKUP(H4,AB4:AC15,2,0)</f>
        <v>7</v>
      </c>
      <c r="AE16" s="3">
        <v>13</v>
      </c>
      <c r="AF16" s="4">
        <v>3</v>
      </c>
      <c r="AG16" s="4">
        <v>4.4000000000000004</v>
      </c>
    </row>
    <row r="17" spans="1:33" ht="42.75" customHeight="1" thickTop="1" thickBot="1" x14ac:dyDescent="0.3">
      <c r="A17" s="17"/>
      <c r="V17" s="1"/>
      <c r="W17" s="1"/>
      <c r="X17" s="10"/>
      <c r="Y17" s="10"/>
      <c r="Z17" s="10">
        <v>13</v>
      </c>
      <c r="AE17" s="3">
        <v>14</v>
      </c>
      <c r="AF17" s="4">
        <v>3</v>
      </c>
      <c r="AG17" s="4">
        <v>4.7</v>
      </c>
    </row>
    <row r="18" spans="1:33" ht="16.5" thickTop="1" thickBot="1" x14ac:dyDescent="0.3">
      <c r="A18" s="17"/>
      <c r="V18" s="1"/>
      <c r="W18" s="1"/>
      <c r="X18" s="10"/>
      <c r="Y18" s="10"/>
      <c r="Z18" s="10">
        <v>14</v>
      </c>
      <c r="AE18" s="3">
        <v>15</v>
      </c>
      <c r="AF18" s="4">
        <v>4</v>
      </c>
      <c r="AG18" s="4">
        <v>5</v>
      </c>
    </row>
    <row r="19" spans="1:33" ht="16.5" thickTop="1" thickBot="1" x14ac:dyDescent="0.3">
      <c r="A19" s="17"/>
      <c r="V19" s="1"/>
      <c r="W19" s="1"/>
      <c r="X19" s="10"/>
      <c r="Y19" s="10"/>
      <c r="Z19" s="10">
        <v>15</v>
      </c>
      <c r="AE19" s="3">
        <v>16</v>
      </c>
      <c r="AF19" s="4">
        <v>4</v>
      </c>
      <c r="AG19" s="4">
        <v>5.3</v>
      </c>
    </row>
    <row r="20" spans="1:33" ht="16.5" thickTop="1" thickBot="1" x14ac:dyDescent="0.3">
      <c r="A20" s="17"/>
      <c r="V20" s="1"/>
      <c r="W20" t="s">
        <v>33</v>
      </c>
      <c r="X20">
        <f>VLOOKUP(E4,X4:Y11,2,0)</f>
        <v>6</v>
      </c>
      <c r="Y20" t="s">
        <v>33</v>
      </c>
      <c r="Z20" s="10">
        <v>16</v>
      </c>
      <c r="AE20" s="3">
        <v>17</v>
      </c>
      <c r="AF20" s="4">
        <v>4</v>
      </c>
      <c r="AG20" s="4">
        <v>5.6</v>
      </c>
    </row>
    <row r="21" spans="1:33" ht="16.5" thickTop="1" thickBot="1" x14ac:dyDescent="0.3">
      <c r="A21" s="17"/>
      <c r="V21" s="1"/>
      <c r="AE21" s="3">
        <v>18</v>
      </c>
      <c r="AF21" s="4">
        <v>4</v>
      </c>
      <c r="AG21" s="4">
        <v>5.9</v>
      </c>
    </row>
    <row r="22" spans="1:33" ht="16.5" thickTop="1" thickBot="1" x14ac:dyDescent="0.3">
      <c r="A22" s="17"/>
      <c r="V22" s="1"/>
      <c r="AE22" s="3">
        <v>19</v>
      </c>
      <c r="AF22" s="4">
        <v>4.4248366013071898</v>
      </c>
      <c r="AG22" s="4">
        <v>6.2</v>
      </c>
    </row>
    <row r="23" spans="1:33" ht="16.5" thickTop="1" thickBot="1" x14ac:dyDescent="0.3">
      <c r="A23" s="17"/>
      <c r="V23" s="1"/>
      <c r="W23" s="5"/>
      <c r="X23" s="5"/>
      <c r="AE23" s="3">
        <v>20</v>
      </c>
      <c r="AF23" s="4">
        <v>4.63329893360853</v>
      </c>
      <c r="AG23" s="4">
        <v>6.5</v>
      </c>
    </row>
    <row r="24" spans="1:33" ht="16.5" thickTop="1" thickBot="1" x14ac:dyDescent="0.3">
      <c r="A24" s="17"/>
      <c r="V24" s="1"/>
      <c r="AE24" s="3">
        <v>21</v>
      </c>
      <c r="AF24" s="4">
        <v>4.8417612659098701</v>
      </c>
      <c r="AG24" s="4">
        <v>6.8</v>
      </c>
    </row>
    <row r="25" spans="1:33" ht="16.5" thickTop="1" thickBot="1" x14ac:dyDescent="0.3">
      <c r="A25" s="17"/>
      <c r="U25" s="5"/>
      <c r="V25" s="1"/>
      <c r="AE25" s="3">
        <v>22</v>
      </c>
      <c r="AF25" s="4">
        <v>5.0502235982112103</v>
      </c>
      <c r="AG25" s="4">
        <v>7.1</v>
      </c>
    </row>
    <row r="26" spans="1:33" ht="33" customHeight="1" thickTop="1" thickBot="1" x14ac:dyDescent="0.3">
      <c r="A26" s="17"/>
      <c r="V26" s="1"/>
      <c r="AE26" s="3">
        <v>23</v>
      </c>
      <c r="AF26" s="4">
        <v>5.2586859305125504</v>
      </c>
      <c r="AG26" s="4">
        <v>7.4</v>
      </c>
    </row>
    <row r="27" spans="1:33" ht="16.5" thickTop="1" thickBot="1" x14ac:dyDescent="0.3">
      <c r="A27" s="17"/>
      <c r="AE27" s="3">
        <v>24</v>
      </c>
      <c r="AF27" s="4">
        <v>5.4671482628139003</v>
      </c>
      <c r="AG27" s="4">
        <v>7.7</v>
      </c>
    </row>
    <row r="28" spans="1:33" ht="16.5" thickTop="1" thickBot="1" x14ac:dyDescent="0.3">
      <c r="A28" s="17"/>
      <c r="AE28" s="3">
        <v>25</v>
      </c>
      <c r="AF28" s="4">
        <v>5.6756105951152396</v>
      </c>
      <c r="AG28" s="4">
        <v>8</v>
      </c>
    </row>
    <row r="29" spans="1:33" ht="16.5" thickTop="1" thickBot="1" x14ac:dyDescent="0.3">
      <c r="A29" s="22"/>
      <c r="AE29" s="3">
        <v>26</v>
      </c>
      <c r="AF29" s="4">
        <v>6</v>
      </c>
      <c r="AG29" s="4">
        <v>8</v>
      </c>
    </row>
    <row r="30" spans="1:33" ht="16.5" thickTop="1" thickBot="1" x14ac:dyDescent="0.3">
      <c r="A30" s="17"/>
      <c r="AE30" s="3">
        <v>27</v>
      </c>
      <c r="AF30" s="4">
        <v>6.0925352597179199</v>
      </c>
      <c r="AG30" s="4">
        <v>8.6</v>
      </c>
    </row>
    <row r="31" spans="1:33" ht="16.5" thickTop="1" thickBot="1" x14ac:dyDescent="0.3">
      <c r="A31" s="17"/>
      <c r="V31" s="5"/>
      <c r="AE31" s="3">
        <v>28</v>
      </c>
      <c r="AF31" s="4">
        <v>6.1553629170966602</v>
      </c>
      <c r="AG31" s="4">
        <v>8.7260000000000009</v>
      </c>
    </row>
    <row r="32" spans="1:33" ht="16.5" thickTop="1" thickBot="1" x14ac:dyDescent="0.3">
      <c r="A32" s="17"/>
      <c r="AE32" s="29">
        <v>29.3</v>
      </c>
      <c r="AF32" s="4">
        <v>6.3690243708819496</v>
      </c>
      <c r="AG32" s="4">
        <v>9.0384615384615401</v>
      </c>
    </row>
    <row r="33" spans="1:33" ht="16.5" thickTop="1" thickBot="1" x14ac:dyDescent="0.3">
      <c r="A33" s="17"/>
      <c r="AE33" s="29">
        <v>30</v>
      </c>
      <c r="AF33" s="4">
        <v>6.5826858246672399</v>
      </c>
      <c r="AG33" s="4">
        <v>9.3509230769230793</v>
      </c>
    </row>
    <row r="34" spans="1:33" ht="16.5" thickTop="1" thickBot="1" x14ac:dyDescent="0.3">
      <c r="A34" s="17"/>
      <c r="AE34" s="29">
        <v>31</v>
      </c>
      <c r="AF34" s="4">
        <v>6.7963472784525401</v>
      </c>
      <c r="AG34" s="4">
        <v>9.6633846153846203</v>
      </c>
    </row>
    <row r="35" spans="1:33" ht="16.5" thickTop="1" thickBot="1" x14ac:dyDescent="0.3">
      <c r="A35" s="17"/>
      <c r="AE35" s="29">
        <v>32</v>
      </c>
      <c r="AF35" s="4">
        <v>7.0100087322378304</v>
      </c>
      <c r="AG35" s="4">
        <v>9.9758461538461507</v>
      </c>
    </row>
    <row r="36" spans="1:33" ht="16.5" thickTop="1" thickBot="1" x14ac:dyDescent="0.3">
      <c r="A36" s="17"/>
      <c r="AE36" s="29">
        <v>33</v>
      </c>
      <c r="AF36" s="4">
        <v>7.2236701860231198</v>
      </c>
      <c r="AG36" s="4">
        <v>10.288307692307701</v>
      </c>
    </row>
    <row r="37" spans="1:33" ht="16.5" thickTop="1" thickBot="1" x14ac:dyDescent="0.3">
      <c r="A37" s="17"/>
      <c r="AE37" s="29">
        <v>34</v>
      </c>
      <c r="AF37" s="4">
        <v>7.4373316398084102</v>
      </c>
      <c r="AG37" s="4">
        <v>10.600769230769201</v>
      </c>
    </row>
    <row r="38" spans="1:33" ht="16.5" thickTop="1" thickBot="1" x14ac:dyDescent="0.3">
      <c r="A38" s="17"/>
      <c r="AE38" s="29">
        <v>34.5</v>
      </c>
      <c r="AF38" s="4">
        <v>7.6509930935937103</v>
      </c>
      <c r="AG38" s="4">
        <v>10.9132307692308</v>
      </c>
    </row>
    <row r="39" spans="1:33" ht="16.5" thickTop="1" thickBot="1" x14ac:dyDescent="0.3">
      <c r="A39" s="17"/>
      <c r="AE39" s="3">
        <v>36</v>
      </c>
      <c r="AF39" s="4">
        <v>7.9686962504299998</v>
      </c>
      <c r="AG39" s="4">
        <v>11.3</v>
      </c>
    </row>
    <row r="40" spans="1:33" ht="33" customHeight="1" thickTop="1" thickBot="1" x14ac:dyDescent="0.3">
      <c r="A40" s="17"/>
      <c r="AE40" s="3">
        <v>37</v>
      </c>
      <c r="AF40" s="4">
        <v>8.1771585827313409</v>
      </c>
      <c r="AG40" s="4">
        <v>11.6</v>
      </c>
    </row>
    <row r="41" spans="1:33" ht="16.5" thickTop="1" thickBot="1" x14ac:dyDescent="0.3">
      <c r="A41" s="17"/>
      <c r="AE41" s="3">
        <v>38</v>
      </c>
      <c r="AF41" s="4">
        <v>8.3856209150326801</v>
      </c>
      <c r="AG41" s="4">
        <v>11.9</v>
      </c>
    </row>
    <row r="42" spans="1:33" ht="16.5" thickTop="1" thickBot="1" x14ac:dyDescent="0.3">
      <c r="A42" s="17"/>
      <c r="AE42" s="3">
        <v>39</v>
      </c>
      <c r="AF42" s="4">
        <v>8.5940832473340194</v>
      </c>
      <c r="AG42" s="4">
        <v>12.2</v>
      </c>
    </row>
    <row r="43" spans="1:33" ht="16.5" thickTop="1" thickBot="1" x14ac:dyDescent="0.3">
      <c r="A43" s="17"/>
      <c r="AE43" s="3">
        <v>40</v>
      </c>
      <c r="AF43" s="4">
        <v>8.8025455796353604</v>
      </c>
      <c r="AG43" s="4">
        <v>12.5</v>
      </c>
    </row>
    <row r="44" spans="1:33" ht="16.5" thickTop="1" thickBot="1" x14ac:dyDescent="0.3">
      <c r="A44" s="17"/>
      <c r="AE44" s="3">
        <v>41</v>
      </c>
      <c r="AF44" s="4">
        <v>9.0110079119366997</v>
      </c>
      <c r="AG44" s="4">
        <v>12.8</v>
      </c>
    </row>
    <row r="45" spans="1:33" ht="16.5" thickTop="1" thickBot="1" x14ac:dyDescent="0.3">
      <c r="A45" s="17"/>
      <c r="AE45" s="3">
        <v>42</v>
      </c>
      <c r="AF45" s="4">
        <v>9.2194702442380496</v>
      </c>
      <c r="AG45" s="4">
        <v>13.1</v>
      </c>
    </row>
    <row r="46" spans="1:33" ht="15.75" customHeight="1" thickTop="1" thickBot="1" x14ac:dyDescent="0.3">
      <c r="A46" s="17"/>
      <c r="AE46" s="3">
        <v>44</v>
      </c>
      <c r="AF46" s="4">
        <v>9.6363949088407299</v>
      </c>
      <c r="AG46" s="4">
        <v>13.7</v>
      </c>
    </row>
    <row r="47" spans="1:33" ht="16.5" thickTop="1" thickBot="1" x14ac:dyDescent="0.3">
      <c r="A47" s="17"/>
      <c r="AE47" s="3">
        <v>55</v>
      </c>
      <c r="AF47" s="4">
        <v>11.9294805641554</v>
      </c>
      <c r="AG47" s="4">
        <v>17</v>
      </c>
    </row>
    <row r="48" spans="1:33" ht="16.5" thickTop="1" thickBot="1" x14ac:dyDescent="0.3">
      <c r="A48" s="17"/>
      <c r="AE48" s="3">
        <v>56</v>
      </c>
      <c r="AF48" s="4">
        <v>12.137942896456799</v>
      </c>
      <c r="AG48" s="4">
        <v>17.3</v>
      </c>
    </row>
    <row r="49" spans="1:33" ht="33" customHeight="1" thickTop="1" thickBot="1" x14ac:dyDescent="0.3">
      <c r="A49" s="17"/>
      <c r="AE49" s="3">
        <v>58</v>
      </c>
      <c r="AF49" s="4">
        <v>12.554867561059501</v>
      </c>
      <c r="AG49" s="4">
        <v>17.899999999999999</v>
      </c>
    </row>
    <row r="50" spans="1:33" ht="16.5" thickTop="1" thickBot="1" x14ac:dyDescent="0.3">
      <c r="A50" s="17"/>
      <c r="AE50" s="3">
        <v>59</v>
      </c>
      <c r="AF50" s="4">
        <v>12.763329893360799</v>
      </c>
      <c r="AG50" s="4">
        <v>18.2</v>
      </c>
    </row>
    <row r="51" spans="1:33" ht="33.75" customHeight="1" thickTop="1" thickBot="1" x14ac:dyDescent="0.3">
      <c r="A51" s="17"/>
      <c r="AE51" s="3">
        <v>60</v>
      </c>
      <c r="AF51" s="4">
        <v>12.971792225662201</v>
      </c>
      <c r="AG51" s="4">
        <v>18.5</v>
      </c>
    </row>
    <row r="52" spans="1:33" ht="16.5" thickTop="1" thickBot="1" x14ac:dyDescent="0.3">
      <c r="A52" s="17"/>
      <c r="AE52" s="3">
        <v>61</v>
      </c>
      <c r="AF52" s="4">
        <v>13.180254557963501</v>
      </c>
      <c r="AG52" s="4">
        <v>18.8</v>
      </c>
    </row>
    <row r="53" spans="1:33" ht="15" customHeight="1" thickTop="1" thickBot="1" x14ac:dyDescent="0.3">
      <c r="A53" s="17"/>
      <c r="AE53" s="3">
        <v>62</v>
      </c>
      <c r="AF53" s="4">
        <v>13.388716890264799</v>
      </c>
      <c r="AG53" s="4">
        <v>19.100000000000001</v>
      </c>
    </row>
    <row r="54" spans="1:33" ht="16.5" thickTop="1" thickBot="1" x14ac:dyDescent="0.3">
      <c r="A54" s="17"/>
      <c r="AE54" s="3">
        <v>63</v>
      </c>
      <c r="AF54" s="4">
        <v>13.597179222566201</v>
      </c>
      <c r="AG54" s="4">
        <v>19.399999999999999</v>
      </c>
    </row>
    <row r="55" spans="1:33" ht="16.5" thickTop="1" thickBot="1" x14ac:dyDescent="0.3">
      <c r="A55" s="17"/>
      <c r="AE55" s="3">
        <v>65</v>
      </c>
      <c r="AF55" s="4">
        <v>14.014103887168901</v>
      </c>
      <c r="AG55" s="4">
        <v>20</v>
      </c>
    </row>
    <row r="56" spans="1:33" ht="16.5" thickTop="1" thickBot="1" x14ac:dyDescent="0.3">
      <c r="A56" s="17"/>
      <c r="AE56" s="3">
        <v>73</v>
      </c>
      <c r="AF56" s="4">
        <v>15.6818025455796</v>
      </c>
      <c r="AG56" s="4">
        <v>22.4</v>
      </c>
    </row>
    <row r="57" spans="1:33" ht="16.5" thickTop="1" thickBot="1" x14ac:dyDescent="0.3">
      <c r="A57" s="17"/>
      <c r="AE57" s="3">
        <v>74</v>
      </c>
      <c r="AF57" s="4">
        <v>15.890264877880901</v>
      </c>
      <c r="AG57" s="4">
        <v>22.7</v>
      </c>
    </row>
    <row r="58" spans="1:33" ht="16.5" thickTop="1" thickBot="1" x14ac:dyDescent="0.3">
      <c r="A58" s="17"/>
      <c r="AE58" s="3">
        <v>75</v>
      </c>
      <c r="AF58" s="4">
        <v>16.0987272101823</v>
      </c>
      <c r="AG58" s="4">
        <v>23</v>
      </c>
    </row>
    <row r="59" spans="1:33" ht="16.5" thickTop="1" thickBot="1" x14ac:dyDescent="0.3">
      <c r="A59" s="17"/>
      <c r="AE59" s="3">
        <v>76</v>
      </c>
      <c r="AF59" s="4">
        <v>16.307189542483599</v>
      </c>
      <c r="AG59" s="4">
        <v>23.3</v>
      </c>
    </row>
    <row r="60" spans="1:33" ht="16.5" thickTop="1" thickBot="1" x14ac:dyDescent="0.3">
      <c r="A60" s="17"/>
      <c r="AE60" s="3">
        <v>77</v>
      </c>
      <c r="AF60" s="4">
        <v>16.515651874785</v>
      </c>
      <c r="AG60" s="4">
        <v>23.6</v>
      </c>
    </row>
    <row r="61" spans="1:33" ht="16.5" thickTop="1" thickBot="1" x14ac:dyDescent="0.3">
      <c r="A61" s="17"/>
      <c r="AE61" s="3">
        <v>78</v>
      </c>
      <c r="AF61" s="4">
        <v>16.724114207086298</v>
      </c>
      <c r="AG61" s="4">
        <v>23.9</v>
      </c>
    </row>
    <row r="62" spans="1:33" ht="16.5" thickTop="1" thickBot="1" x14ac:dyDescent="0.3">
      <c r="A62" s="17"/>
      <c r="AE62" s="3">
        <v>79</v>
      </c>
      <c r="AF62" s="4">
        <v>16.9325765393876</v>
      </c>
      <c r="AG62" s="4">
        <v>24.2</v>
      </c>
    </row>
    <row r="63" spans="1:33" ht="16.5" thickTop="1" thickBot="1" x14ac:dyDescent="0.3">
      <c r="A63" s="17"/>
      <c r="AE63" s="3">
        <v>80</v>
      </c>
      <c r="AF63" s="4">
        <v>17.141038871688998</v>
      </c>
      <c r="AG63" s="4">
        <v>24.5</v>
      </c>
    </row>
    <row r="64" spans="1:33" ht="16.5" thickTop="1" thickBot="1" x14ac:dyDescent="0.3">
      <c r="A64" s="17"/>
      <c r="AE64" s="3">
        <v>81</v>
      </c>
      <c r="AF64" s="4">
        <v>17.3495012039903</v>
      </c>
      <c r="AG64" s="4">
        <v>24.8</v>
      </c>
    </row>
    <row r="65" spans="1:33" ht="16.5" thickTop="1" thickBot="1" x14ac:dyDescent="0.3">
      <c r="A65" s="17"/>
      <c r="AE65" s="3">
        <v>82</v>
      </c>
      <c r="AF65" s="4">
        <v>17.557963536291702</v>
      </c>
      <c r="AG65" s="4">
        <v>25.1</v>
      </c>
    </row>
    <row r="66" spans="1:33" ht="16.5" thickTop="1" thickBot="1" x14ac:dyDescent="0.3">
      <c r="A66" s="17"/>
      <c r="AE66" s="3">
        <v>83</v>
      </c>
      <c r="AF66" s="4">
        <v>17.766425868593</v>
      </c>
      <c r="AG66" s="4">
        <v>25.4</v>
      </c>
    </row>
    <row r="67" spans="1:33" ht="16.5" thickTop="1" thickBot="1" x14ac:dyDescent="0.3">
      <c r="A67" s="17"/>
      <c r="AE67" s="3">
        <v>84</v>
      </c>
      <c r="AF67" s="4">
        <v>17.974888200894402</v>
      </c>
      <c r="AG67" s="4">
        <v>25.7</v>
      </c>
    </row>
    <row r="68" spans="1:33" ht="16.5" thickTop="1" thickBot="1" x14ac:dyDescent="0.3">
      <c r="A68" s="17"/>
      <c r="AE68" s="3">
        <v>85</v>
      </c>
      <c r="AF68" s="4">
        <v>18.1833505331957</v>
      </c>
      <c r="AG68" s="4">
        <v>26</v>
      </c>
    </row>
    <row r="69" spans="1:33" ht="16.5" thickTop="1" thickBot="1" x14ac:dyDescent="0.3">
      <c r="A69" s="17"/>
      <c r="AE69" s="3">
        <v>86</v>
      </c>
      <c r="AF69" s="4">
        <v>18.391812865496998</v>
      </c>
      <c r="AG69" s="4">
        <v>26.3</v>
      </c>
    </row>
    <row r="70" spans="1:33" ht="16.5" thickTop="1" thickBot="1" x14ac:dyDescent="0.3">
      <c r="A70" s="17"/>
      <c r="AE70" s="3">
        <v>87</v>
      </c>
      <c r="AF70" s="4">
        <v>18.6002751977984</v>
      </c>
      <c r="AG70" s="4">
        <v>26.6</v>
      </c>
    </row>
    <row r="71" spans="1:33" ht="16.5" thickTop="1" thickBot="1" x14ac:dyDescent="0.3">
      <c r="A71" s="17"/>
      <c r="AE71" s="3">
        <v>88</v>
      </c>
      <c r="AF71" s="4">
        <v>18.808737530099702</v>
      </c>
      <c r="AG71" s="4">
        <v>26.9</v>
      </c>
    </row>
    <row r="72" spans="1:33" ht="16.5" thickTop="1" thickBot="1" x14ac:dyDescent="0.3">
      <c r="A72" s="17"/>
      <c r="AE72" s="3">
        <v>89</v>
      </c>
      <c r="AF72" s="4">
        <v>19.0171998624011</v>
      </c>
      <c r="AG72" s="4">
        <v>27.2</v>
      </c>
    </row>
    <row r="73" spans="1:33" ht="16.5" thickTop="1" thickBot="1" x14ac:dyDescent="0.3">
      <c r="A73" s="17"/>
      <c r="AE73" s="3">
        <v>90</v>
      </c>
      <c r="AF73" s="4">
        <v>19.225662194702402</v>
      </c>
      <c r="AG73" s="4">
        <v>27.5</v>
      </c>
    </row>
    <row r="74" spans="1:33" ht="16.5" thickTop="1" thickBot="1" x14ac:dyDescent="0.3">
      <c r="A74" s="17"/>
      <c r="AE74" s="3">
        <v>91</v>
      </c>
      <c r="AF74" s="4">
        <v>19.4341245270037</v>
      </c>
      <c r="AG74" s="4">
        <v>27.8</v>
      </c>
    </row>
    <row r="75" spans="1:33" ht="16.5" thickTop="1" thickBot="1" x14ac:dyDescent="0.3">
      <c r="A75" s="17"/>
      <c r="AE75" s="3">
        <v>92</v>
      </c>
      <c r="AF75" s="4">
        <v>19.642586859305101</v>
      </c>
      <c r="AG75" s="4">
        <v>28.1</v>
      </c>
    </row>
    <row r="76" spans="1:33" ht="16.5" thickTop="1" thickBot="1" x14ac:dyDescent="0.3">
      <c r="A76" s="17"/>
      <c r="AE76" s="3">
        <v>93</v>
      </c>
      <c r="AF76" s="4">
        <v>19.8510491916064</v>
      </c>
      <c r="AG76" s="4">
        <v>28.4</v>
      </c>
    </row>
    <row r="77" spans="1:33" ht="16.5" thickTop="1" thickBot="1" x14ac:dyDescent="0.3">
      <c r="A77" s="17"/>
      <c r="AE77" s="3">
        <v>94</v>
      </c>
      <c r="AF77" s="4">
        <v>20.059511523907801</v>
      </c>
      <c r="AG77" s="4">
        <v>28.7</v>
      </c>
    </row>
    <row r="78" spans="1:33" ht="16.5" thickTop="1" thickBot="1" x14ac:dyDescent="0.3">
      <c r="A78" s="17"/>
      <c r="AE78" s="3">
        <v>95</v>
      </c>
      <c r="AF78" s="4">
        <v>20.2679738562091</v>
      </c>
      <c r="AG78" s="4">
        <v>29</v>
      </c>
    </row>
    <row r="79" spans="1:33" ht="16.5" thickTop="1" thickBot="1" x14ac:dyDescent="0.3">
      <c r="A79" s="17"/>
      <c r="AE79" s="3">
        <v>96</v>
      </c>
      <c r="AF79" s="4">
        <v>20.476436188510501</v>
      </c>
      <c r="AG79" s="4">
        <v>29.3</v>
      </c>
    </row>
    <row r="80" spans="1:33" ht="16.5" thickTop="1" thickBot="1" x14ac:dyDescent="0.3">
      <c r="A80" s="17"/>
      <c r="AE80" s="3">
        <v>97</v>
      </c>
      <c r="AF80" s="4">
        <v>20.684898520811799</v>
      </c>
      <c r="AG80" s="4">
        <v>29.6</v>
      </c>
    </row>
    <row r="81" spans="1:33" ht="16.5" thickTop="1" thickBot="1" x14ac:dyDescent="0.3">
      <c r="A81" s="17"/>
      <c r="N81" s="17"/>
      <c r="O81" s="22"/>
      <c r="P81" s="22"/>
      <c r="Q81" s="22"/>
      <c r="AE81" s="3">
        <v>99</v>
      </c>
      <c r="AF81" s="4">
        <v>21.101823185414499</v>
      </c>
      <c r="AG81" s="4">
        <v>30.2</v>
      </c>
    </row>
    <row r="82" spans="1:33" ht="16.5" thickTop="1" thickBot="1" x14ac:dyDescent="0.3">
      <c r="A82" s="17"/>
      <c r="N82" s="17"/>
      <c r="O82" s="22"/>
      <c r="P82" s="22"/>
      <c r="Q82" s="22"/>
      <c r="AE82" s="3">
        <v>108</v>
      </c>
      <c r="AF82" s="4">
        <v>22.977984176126601</v>
      </c>
      <c r="AG82" s="4">
        <v>32.9</v>
      </c>
    </row>
    <row r="83" spans="1:33" ht="16.5" thickTop="1" thickBot="1" x14ac:dyDescent="0.3">
      <c r="A83" s="17"/>
      <c r="N83" s="17"/>
      <c r="O83" s="22"/>
      <c r="P83" s="22"/>
      <c r="Q83" s="22"/>
      <c r="AE83" s="3">
        <v>109</v>
      </c>
      <c r="AF83" s="4">
        <v>23.186446508427899</v>
      </c>
      <c r="AG83" s="4">
        <v>33.200000000000003</v>
      </c>
    </row>
    <row r="84" spans="1:33" ht="33" customHeight="1" thickTop="1" thickBot="1" x14ac:dyDescent="0.3">
      <c r="A84" s="17"/>
      <c r="N84" s="17"/>
      <c r="O84" s="22"/>
      <c r="P84" s="22"/>
      <c r="Q84" s="22"/>
      <c r="AE84" s="3">
        <v>110</v>
      </c>
      <c r="AF84" s="4">
        <v>23.394908840729201</v>
      </c>
      <c r="AG84" s="4">
        <v>33.5</v>
      </c>
    </row>
    <row r="85" spans="1:33" ht="16.5" thickTop="1" thickBot="1" x14ac:dyDescent="0.3">
      <c r="A85" s="17"/>
      <c r="N85" s="17"/>
      <c r="O85" s="22"/>
      <c r="P85" s="22"/>
      <c r="Q85" s="22"/>
      <c r="AE85" s="3">
        <v>111</v>
      </c>
      <c r="AF85" s="4">
        <v>23.603371173030599</v>
      </c>
      <c r="AG85" s="4">
        <v>33.799999999999997</v>
      </c>
    </row>
    <row r="86" spans="1:33" ht="16.5" thickTop="1" thickBot="1" x14ac:dyDescent="0.3">
      <c r="A86" s="17"/>
      <c r="N86" s="17"/>
      <c r="O86" s="22"/>
      <c r="P86" s="22"/>
      <c r="Q86" s="22"/>
      <c r="AE86" s="3">
        <v>112</v>
      </c>
      <c r="AF86" s="4">
        <v>23.811833505331901</v>
      </c>
      <c r="AG86" s="4">
        <v>34.1</v>
      </c>
    </row>
    <row r="87" spans="1:33" ht="16.5" thickTop="1" thickBot="1" x14ac:dyDescent="0.3">
      <c r="A87" s="17"/>
      <c r="N87" s="17"/>
      <c r="O87" s="22"/>
      <c r="P87" s="22"/>
      <c r="Q87" s="22"/>
      <c r="AE87" s="3">
        <v>113</v>
      </c>
      <c r="AF87" s="4">
        <v>24.020295837633299</v>
      </c>
      <c r="AG87" s="4">
        <v>34.4</v>
      </c>
    </row>
    <row r="88" spans="1:33" ht="16.5" thickTop="1" thickBot="1" x14ac:dyDescent="0.3">
      <c r="A88" s="17"/>
      <c r="N88" s="17"/>
      <c r="O88" s="22"/>
      <c r="P88" s="22"/>
      <c r="Q88" s="22"/>
      <c r="AE88" s="3">
        <v>114</v>
      </c>
      <c r="AF88" s="4">
        <v>24.228758169934601</v>
      </c>
      <c r="AG88" s="4">
        <v>34.700000000000003</v>
      </c>
    </row>
    <row r="89" spans="1:33" ht="16.5" thickTop="1" thickBot="1" x14ac:dyDescent="0.3">
      <c r="A89" s="17"/>
      <c r="N89" s="17"/>
      <c r="O89" s="22"/>
      <c r="P89" s="22"/>
      <c r="Q89" s="22"/>
      <c r="AE89" s="3">
        <v>115</v>
      </c>
      <c r="AF89" s="4">
        <v>24.437220502235899</v>
      </c>
      <c r="AG89" s="4">
        <v>35</v>
      </c>
    </row>
    <row r="90" spans="1:33" ht="16.5" thickTop="1" thickBot="1" x14ac:dyDescent="0.3">
      <c r="A90" s="17"/>
      <c r="N90" s="17"/>
      <c r="O90" s="22"/>
      <c r="P90" s="22"/>
      <c r="Q90" s="22"/>
      <c r="AE90" s="3">
        <v>122</v>
      </c>
      <c r="AF90" s="4">
        <v>25.8964568283453</v>
      </c>
      <c r="AG90" s="4">
        <v>37.1</v>
      </c>
    </row>
    <row r="91" spans="1:33" ht="16.5" thickTop="1" thickBot="1" x14ac:dyDescent="0.3">
      <c r="A91" s="17"/>
      <c r="N91" s="17"/>
      <c r="O91" s="22"/>
      <c r="P91" s="22"/>
      <c r="Q91" s="22"/>
      <c r="AE91" s="3">
        <v>123</v>
      </c>
      <c r="AF91" s="4">
        <v>26.104919160646698</v>
      </c>
      <c r="AG91" s="4">
        <v>37.4</v>
      </c>
    </row>
    <row r="92" spans="1:33" ht="16.5" thickTop="1" thickBot="1" x14ac:dyDescent="0.3">
      <c r="A92" s="17"/>
      <c r="N92" s="17"/>
      <c r="O92" s="22"/>
      <c r="P92" s="22"/>
      <c r="Q92" s="22"/>
      <c r="AE92" s="3">
        <v>124</v>
      </c>
      <c r="AF92" s="4">
        <v>26.313381492948</v>
      </c>
      <c r="AG92" s="4">
        <v>37.700000000000003</v>
      </c>
    </row>
    <row r="93" spans="1:33" ht="16.5" thickTop="1" thickBot="1" x14ac:dyDescent="0.3">
      <c r="A93" s="17"/>
      <c r="N93" s="17"/>
      <c r="O93" s="22"/>
      <c r="P93" s="22"/>
      <c r="Q93" s="22"/>
      <c r="AE93" s="3">
        <v>126</v>
      </c>
      <c r="AF93" s="4">
        <v>26.7303061575507</v>
      </c>
      <c r="AG93" s="4">
        <v>38.299999999999997</v>
      </c>
    </row>
    <row r="94" spans="1:33" ht="16.5" thickTop="1" thickBot="1" x14ac:dyDescent="0.3">
      <c r="A94" s="17"/>
      <c r="N94" s="17"/>
      <c r="O94" s="22"/>
      <c r="P94" s="22"/>
      <c r="Q94" s="22"/>
      <c r="AE94" s="3">
        <v>127</v>
      </c>
      <c r="AF94" s="4">
        <v>26.938768489851999</v>
      </c>
      <c r="AG94" s="4">
        <v>38.6</v>
      </c>
    </row>
    <row r="95" spans="1:33" ht="16.5" thickTop="1" thickBot="1" x14ac:dyDescent="0.3">
      <c r="A95" s="17"/>
      <c r="N95" s="17"/>
      <c r="O95" s="22"/>
      <c r="P95" s="22"/>
      <c r="Q95" s="22"/>
      <c r="AE95" s="3">
        <v>128</v>
      </c>
      <c r="AF95" s="4">
        <v>27.1472308221534</v>
      </c>
      <c r="AG95" s="4">
        <v>38.9</v>
      </c>
    </row>
    <row r="96" spans="1:33" ht="16.5" thickTop="1" thickBot="1" x14ac:dyDescent="0.3">
      <c r="A96" s="17"/>
      <c r="N96" s="17"/>
      <c r="O96" s="22"/>
      <c r="P96" s="22"/>
      <c r="Q96" s="22"/>
      <c r="AE96" s="3">
        <v>129</v>
      </c>
      <c r="AF96" s="4">
        <v>27.355693154454698</v>
      </c>
      <c r="AG96" s="4">
        <v>39.200000000000003</v>
      </c>
    </row>
    <row r="97" spans="1:33" ht="15" customHeight="1" thickTop="1" thickBot="1" x14ac:dyDescent="0.3">
      <c r="A97" s="17"/>
      <c r="N97" s="17"/>
      <c r="O97" s="22"/>
      <c r="P97" s="22"/>
      <c r="Q97" s="22"/>
      <c r="AE97" s="3">
        <v>130</v>
      </c>
      <c r="AF97" s="4">
        <v>27.5641554867561</v>
      </c>
      <c r="AG97" s="4">
        <v>39.5</v>
      </c>
    </row>
    <row r="98" spans="1:33" ht="16.5" thickTop="1" thickBot="1" x14ac:dyDescent="0.3">
      <c r="A98" s="17"/>
      <c r="N98" s="17"/>
      <c r="O98" s="22"/>
      <c r="P98" s="22"/>
      <c r="Q98" s="22"/>
      <c r="AE98" s="3">
        <v>131</v>
      </c>
      <c r="AF98" s="4">
        <v>27.772617819057398</v>
      </c>
      <c r="AG98" s="4">
        <v>39.799999999999997</v>
      </c>
    </row>
    <row r="99" spans="1:33" ht="16.5" thickTop="1" thickBot="1" x14ac:dyDescent="0.3">
      <c r="A99" s="17"/>
      <c r="N99" s="17"/>
      <c r="O99" s="22"/>
      <c r="P99" s="22"/>
      <c r="Q99" s="22"/>
      <c r="AE99" s="3">
        <v>132</v>
      </c>
      <c r="AF99" s="4">
        <v>27.9810801513587</v>
      </c>
      <c r="AG99" s="4">
        <v>40.1</v>
      </c>
    </row>
    <row r="100" spans="1:33" ht="16.5" thickTop="1" thickBot="1" x14ac:dyDescent="0.3">
      <c r="A100" s="17"/>
      <c r="N100" s="17"/>
      <c r="O100" s="22"/>
      <c r="P100" s="22"/>
      <c r="Q100" s="22"/>
      <c r="AE100" s="3">
        <v>133</v>
      </c>
      <c r="AF100" s="4">
        <v>28.189542483660102</v>
      </c>
      <c r="AG100" s="4">
        <v>40.4</v>
      </c>
    </row>
    <row r="101" spans="1:33" ht="16.5" thickTop="1" thickBot="1" x14ac:dyDescent="0.3">
      <c r="A101" s="17"/>
      <c r="N101" s="17"/>
      <c r="O101" s="22"/>
      <c r="P101" s="22"/>
      <c r="Q101" s="22"/>
      <c r="AE101" s="3">
        <v>134</v>
      </c>
      <c r="AF101" s="4">
        <v>28.3980048159614</v>
      </c>
      <c r="AG101" s="4">
        <v>40.700000000000003</v>
      </c>
    </row>
    <row r="102" spans="1:33" ht="16.5" thickTop="1" thickBot="1" x14ac:dyDescent="0.3">
      <c r="A102" s="17"/>
      <c r="N102" s="17"/>
      <c r="O102" s="22"/>
      <c r="P102" s="22"/>
      <c r="Q102" s="22"/>
      <c r="AE102" s="3">
        <v>140</v>
      </c>
      <c r="AF102" s="4">
        <v>29.6487788097695</v>
      </c>
      <c r="AG102" s="4">
        <v>42.5</v>
      </c>
    </row>
    <row r="103" spans="1:33" ht="16.5" thickTop="1" thickBot="1" x14ac:dyDescent="0.3">
      <c r="A103" s="17"/>
      <c r="N103" s="17"/>
      <c r="O103" s="22"/>
      <c r="P103" s="22"/>
      <c r="Q103" s="22"/>
      <c r="AE103" s="3">
        <v>141</v>
      </c>
      <c r="AF103" s="4">
        <v>29.857241142070801</v>
      </c>
      <c r="AG103" s="4">
        <v>42.8</v>
      </c>
    </row>
    <row r="104" spans="1:33" ht="16.5" thickTop="1" thickBot="1" x14ac:dyDescent="0.3">
      <c r="A104" s="17"/>
      <c r="N104" s="17"/>
      <c r="O104" s="22"/>
      <c r="P104" s="22"/>
      <c r="Q104" s="22"/>
      <c r="AE104" s="3">
        <v>142</v>
      </c>
      <c r="AF104" s="4">
        <v>30.065703474372199</v>
      </c>
      <c r="AG104" s="4">
        <v>43.1</v>
      </c>
    </row>
    <row r="105" spans="1:33" ht="16.5" thickTop="1" thickBot="1" x14ac:dyDescent="0.3">
      <c r="A105" s="17"/>
      <c r="N105" s="17"/>
      <c r="O105" s="22"/>
      <c r="P105" s="22"/>
      <c r="Q105" s="22"/>
      <c r="AE105" s="3">
        <v>143</v>
      </c>
      <c r="AF105" s="4">
        <v>30.274165806673501</v>
      </c>
      <c r="AG105" s="4">
        <v>43.4</v>
      </c>
    </row>
    <row r="106" spans="1:33" ht="16.5" thickTop="1" thickBot="1" x14ac:dyDescent="0.3">
      <c r="A106" s="17"/>
      <c r="N106" s="17"/>
      <c r="O106" s="22"/>
      <c r="P106" s="22"/>
      <c r="Q106" s="22"/>
      <c r="AE106" s="3">
        <v>144</v>
      </c>
      <c r="AF106" s="4">
        <v>30.4826281389748</v>
      </c>
      <c r="AG106" s="4">
        <v>43.7</v>
      </c>
    </row>
    <row r="107" spans="1:33" ht="16.5" thickTop="1" thickBot="1" x14ac:dyDescent="0.3">
      <c r="A107" s="17"/>
      <c r="N107" s="17"/>
      <c r="O107" s="22"/>
      <c r="P107" s="22"/>
      <c r="Q107" s="22"/>
      <c r="AE107" s="3">
        <v>145</v>
      </c>
      <c r="AF107" s="4">
        <v>30.691090471276201</v>
      </c>
      <c r="AG107" s="4">
        <v>44</v>
      </c>
    </row>
    <row r="108" spans="1:33" ht="32.25" customHeight="1" thickTop="1" thickBot="1" x14ac:dyDescent="0.3">
      <c r="A108" s="17"/>
      <c r="N108" s="17"/>
      <c r="O108" s="22"/>
      <c r="P108" s="22"/>
      <c r="Q108" s="22"/>
      <c r="AE108" s="3">
        <v>146</v>
      </c>
      <c r="AF108" s="4">
        <v>30.8995528035775</v>
      </c>
      <c r="AG108" s="4">
        <v>44.3</v>
      </c>
    </row>
    <row r="109" spans="1:33" ht="32.25" customHeight="1" thickTop="1" thickBot="1" x14ac:dyDescent="0.3">
      <c r="A109" s="17"/>
      <c r="N109" s="17"/>
      <c r="O109" s="22"/>
      <c r="P109" s="22"/>
      <c r="Q109" s="22"/>
      <c r="AE109" s="3">
        <v>147</v>
      </c>
      <c r="AF109" s="4">
        <v>31.108015135878901</v>
      </c>
      <c r="AG109" s="4">
        <v>44.6</v>
      </c>
    </row>
    <row r="110" spans="1:33" ht="16.5" thickTop="1" thickBot="1" x14ac:dyDescent="0.3">
      <c r="A110" s="17"/>
      <c r="N110" s="17"/>
      <c r="O110" s="22"/>
      <c r="P110" s="22"/>
      <c r="Q110" s="22"/>
      <c r="AE110" s="3">
        <v>148</v>
      </c>
      <c r="AF110" s="4">
        <v>31.316477468180199</v>
      </c>
      <c r="AG110" s="4">
        <v>44.9</v>
      </c>
    </row>
    <row r="111" spans="1:33" ht="16.5" thickTop="1" thickBot="1" x14ac:dyDescent="0.3">
      <c r="A111" s="17"/>
      <c r="N111" s="17"/>
      <c r="O111" s="22"/>
      <c r="P111" s="22"/>
      <c r="Q111" s="22"/>
      <c r="AE111" s="3">
        <v>149</v>
      </c>
      <c r="AF111" s="4">
        <v>31.524939800481601</v>
      </c>
      <c r="AG111" s="4">
        <v>45.2</v>
      </c>
    </row>
    <row r="112" spans="1:33" ht="16.5" thickTop="1" thickBot="1" x14ac:dyDescent="0.3">
      <c r="A112" s="17"/>
      <c r="N112" s="17"/>
      <c r="O112" s="22"/>
      <c r="P112" s="22"/>
      <c r="Q112" s="22"/>
      <c r="AE112" s="3">
        <v>154</v>
      </c>
      <c r="AF112" s="4">
        <v>32.567251461988299</v>
      </c>
      <c r="AG112" s="4">
        <v>46.7</v>
      </c>
    </row>
    <row r="113" spans="1:33" ht="16.5" thickTop="1" thickBot="1" x14ac:dyDescent="0.3">
      <c r="A113" s="17"/>
      <c r="N113" s="17"/>
      <c r="O113" s="22"/>
      <c r="P113" s="22"/>
      <c r="Q113" s="22"/>
      <c r="AE113" s="3">
        <v>155</v>
      </c>
      <c r="AF113" s="4">
        <v>32.775713794289601</v>
      </c>
      <c r="AG113" s="4">
        <v>47</v>
      </c>
    </row>
    <row r="114" spans="1:33" ht="16.5" thickTop="1" thickBot="1" x14ac:dyDescent="0.3">
      <c r="A114" s="17"/>
      <c r="N114" s="17"/>
      <c r="O114" s="22"/>
      <c r="P114" s="22"/>
      <c r="Q114" s="22"/>
      <c r="AE114" s="3">
        <v>156</v>
      </c>
      <c r="AF114" s="4">
        <v>32.984176126590903</v>
      </c>
      <c r="AG114" s="4">
        <v>47.3</v>
      </c>
    </row>
    <row r="115" spans="1:33" ht="16.5" thickTop="1" thickBot="1" x14ac:dyDescent="0.3">
      <c r="A115" s="17"/>
      <c r="N115" s="17"/>
      <c r="O115" s="22"/>
      <c r="P115" s="22"/>
      <c r="Q115" s="22"/>
      <c r="AE115" s="3">
        <v>157</v>
      </c>
      <c r="AF115" s="4">
        <v>33.192638458892297</v>
      </c>
      <c r="AG115" s="4">
        <v>47.6</v>
      </c>
    </row>
    <row r="116" spans="1:33" ht="16.5" thickTop="1" thickBot="1" x14ac:dyDescent="0.3">
      <c r="A116" s="17"/>
      <c r="N116" s="17"/>
      <c r="O116" s="22"/>
      <c r="P116" s="22"/>
      <c r="Q116" s="22"/>
      <c r="AE116" s="3">
        <v>158</v>
      </c>
      <c r="AF116" s="4">
        <v>33.401100791193599</v>
      </c>
      <c r="AG116" s="4">
        <v>47.9</v>
      </c>
    </row>
    <row r="117" spans="1:33" ht="16.5" thickTop="1" thickBot="1" x14ac:dyDescent="0.3">
      <c r="A117" s="17"/>
      <c r="N117" s="17"/>
      <c r="O117" s="22"/>
      <c r="P117" s="22"/>
      <c r="Q117" s="22"/>
      <c r="AE117" s="3">
        <v>160</v>
      </c>
      <c r="AF117" s="4">
        <v>33.818025455796302</v>
      </c>
      <c r="AG117" s="4">
        <v>48.5</v>
      </c>
    </row>
    <row r="118" spans="1:33" ht="16.5" thickTop="1" thickBot="1" x14ac:dyDescent="0.3">
      <c r="A118" s="17"/>
      <c r="N118" s="17"/>
      <c r="O118" s="22"/>
      <c r="P118" s="22"/>
      <c r="Q118" s="22"/>
      <c r="AE118" s="3">
        <v>162</v>
      </c>
      <c r="AF118" s="4">
        <v>34.234950120398999</v>
      </c>
      <c r="AG118" s="4">
        <v>49.1</v>
      </c>
    </row>
    <row r="119" spans="1:33" ht="16.5" thickTop="1" thickBot="1" x14ac:dyDescent="0.3">
      <c r="A119" s="17"/>
      <c r="N119" s="17"/>
      <c r="O119" s="22"/>
      <c r="P119" s="22"/>
      <c r="Q119" s="22"/>
      <c r="AE119" s="3">
        <v>163</v>
      </c>
      <c r="AF119" s="4">
        <v>34.443412452700301</v>
      </c>
      <c r="AG119" s="4">
        <v>49.4</v>
      </c>
    </row>
    <row r="120" spans="1:33" ht="16.5" thickTop="1" thickBot="1" x14ac:dyDescent="0.3">
      <c r="A120" s="17"/>
      <c r="N120" s="17"/>
      <c r="O120" s="22"/>
      <c r="P120" s="22"/>
      <c r="Q120" s="22"/>
      <c r="AE120" s="3">
        <v>165</v>
      </c>
      <c r="AF120" s="4">
        <v>34.860337117302997</v>
      </c>
      <c r="AG120" s="4">
        <v>50</v>
      </c>
    </row>
    <row r="121" spans="1:33" ht="16.5" thickTop="1" thickBot="1" x14ac:dyDescent="0.3">
      <c r="A121" s="17"/>
      <c r="N121" s="17"/>
      <c r="O121" s="22"/>
      <c r="P121" s="22"/>
      <c r="Q121" s="22"/>
      <c r="AE121" s="3">
        <v>166</v>
      </c>
      <c r="AF121" s="4">
        <v>35.068799449604398</v>
      </c>
      <c r="AG121" s="4">
        <v>50.3</v>
      </c>
    </row>
    <row r="122" spans="1:33" ht="16.5" thickTop="1" thickBot="1" x14ac:dyDescent="0.3">
      <c r="A122" s="17"/>
      <c r="N122" s="17"/>
      <c r="O122" s="22"/>
      <c r="P122" s="22"/>
      <c r="Q122" s="22"/>
      <c r="AE122" s="3">
        <v>167</v>
      </c>
      <c r="AF122" s="4">
        <v>35.2772617819057</v>
      </c>
      <c r="AG122" s="4">
        <v>50.6</v>
      </c>
    </row>
    <row r="123" spans="1:33" ht="16.5" thickTop="1" thickBot="1" x14ac:dyDescent="0.3">
      <c r="A123" s="17"/>
      <c r="N123" s="17"/>
      <c r="O123" s="22"/>
      <c r="P123" s="22"/>
      <c r="Q123" s="22"/>
      <c r="AE123" s="3">
        <v>168</v>
      </c>
      <c r="AF123" s="4">
        <v>35.485724114207002</v>
      </c>
      <c r="AG123" s="4">
        <v>50.9</v>
      </c>
    </row>
    <row r="124" spans="1:33" ht="16.5" thickTop="1" thickBot="1" x14ac:dyDescent="0.3">
      <c r="A124" s="17"/>
      <c r="N124" s="17"/>
      <c r="O124" s="22"/>
      <c r="P124" s="22"/>
      <c r="Q124" s="22"/>
      <c r="AE124" s="3">
        <v>169</v>
      </c>
      <c r="AF124" s="4">
        <v>35.694186446508397</v>
      </c>
      <c r="AG124" s="4">
        <v>51.2</v>
      </c>
    </row>
    <row r="125" spans="1:33" ht="16.5" thickTop="1" thickBot="1" x14ac:dyDescent="0.3">
      <c r="A125" s="17"/>
      <c r="N125" s="17"/>
      <c r="O125" s="22"/>
      <c r="P125" s="22"/>
      <c r="Q125" s="22"/>
      <c r="AE125" s="3">
        <v>170</v>
      </c>
      <c r="AF125" s="4">
        <v>35.902648778809699</v>
      </c>
      <c r="AG125" s="4">
        <v>51.5</v>
      </c>
    </row>
    <row r="126" spans="1:33" ht="16.5" thickTop="1" thickBot="1" x14ac:dyDescent="0.3">
      <c r="A126" s="17"/>
      <c r="N126" s="17"/>
      <c r="O126" s="22"/>
      <c r="P126" s="22"/>
      <c r="Q126" s="22"/>
      <c r="AE126" s="3">
        <v>176</v>
      </c>
      <c r="AF126" s="4">
        <v>37.153422772617802</v>
      </c>
      <c r="AG126" s="4">
        <v>53.3</v>
      </c>
    </row>
    <row r="127" spans="1:33" ht="16.5" thickTop="1" thickBot="1" x14ac:dyDescent="0.3">
      <c r="A127" s="17"/>
      <c r="N127" s="17"/>
      <c r="O127" s="22"/>
      <c r="P127" s="22"/>
      <c r="Q127" s="22"/>
      <c r="AE127" s="3">
        <v>177</v>
      </c>
      <c r="AF127" s="4">
        <v>37.361885104919097</v>
      </c>
      <c r="AG127" s="4">
        <v>53.6</v>
      </c>
    </row>
    <row r="128" spans="1:33" ht="16.5" thickTop="1" thickBot="1" x14ac:dyDescent="0.3">
      <c r="A128" s="17"/>
      <c r="N128" s="17"/>
      <c r="O128" s="22"/>
      <c r="P128" s="22"/>
      <c r="Q128" s="22"/>
      <c r="AE128" s="3">
        <v>178</v>
      </c>
      <c r="AF128" s="4">
        <v>37.570347437220498</v>
      </c>
      <c r="AG128" s="4">
        <v>53.9</v>
      </c>
    </row>
    <row r="129" spans="1:33" ht="16.5" thickTop="1" thickBot="1" x14ac:dyDescent="0.3">
      <c r="A129" s="17"/>
      <c r="N129" s="17"/>
      <c r="O129" s="22"/>
      <c r="P129" s="22"/>
      <c r="Q129" s="22"/>
      <c r="AE129" s="3">
        <v>179</v>
      </c>
      <c r="AF129" s="4">
        <v>37.7788097695218</v>
      </c>
      <c r="AG129" s="4">
        <v>54.2</v>
      </c>
    </row>
    <row r="130" spans="1:33" ht="16.5" thickTop="1" thickBot="1" x14ac:dyDescent="0.3">
      <c r="A130" s="17"/>
      <c r="N130" s="17"/>
      <c r="O130" s="22"/>
      <c r="P130" s="22"/>
      <c r="Q130" s="22"/>
      <c r="AE130" s="3">
        <v>180</v>
      </c>
      <c r="AF130" s="4">
        <v>37.987272101823102</v>
      </c>
      <c r="AG130" s="4">
        <v>54.5</v>
      </c>
    </row>
    <row r="131" spans="1:33" ht="16.5" thickTop="1" thickBot="1" x14ac:dyDescent="0.3">
      <c r="A131" s="17"/>
      <c r="N131" s="17"/>
      <c r="O131" s="22"/>
      <c r="P131" s="22"/>
      <c r="Q131" s="22"/>
      <c r="AE131" s="3">
        <v>181</v>
      </c>
      <c r="AF131" s="4">
        <v>38.195734434124503</v>
      </c>
      <c r="AG131" s="4">
        <v>54.8</v>
      </c>
    </row>
    <row r="132" spans="1:33" ht="16.5" thickTop="1" thickBot="1" x14ac:dyDescent="0.3">
      <c r="A132" s="17"/>
      <c r="N132" s="17"/>
      <c r="O132" s="22"/>
      <c r="P132" s="22"/>
      <c r="Q132" s="22"/>
      <c r="AE132" s="3">
        <v>187</v>
      </c>
      <c r="AF132" s="4">
        <v>39.4465084279325</v>
      </c>
      <c r="AG132" s="4">
        <v>56.6</v>
      </c>
    </row>
    <row r="133" spans="1:33" ht="29.25" customHeight="1" thickTop="1" thickBot="1" x14ac:dyDescent="0.3">
      <c r="A133" s="17"/>
      <c r="N133" s="17"/>
      <c r="O133" s="22"/>
      <c r="P133" s="22"/>
      <c r="Q133" s="22"/>
      <c r="AE133" s="3">
        <v>188</v>
      </c>
      <c r="AF133" s="4">
        <v>39.654970760233901</v>
      </c>
      <c r="AG133" s="4">
        <v>56.9</v>
      </c>
    </row>
    <row r="134" spans="1:33" ht="16.5" thickTop="1" thickBot="1" x14ac:dyDescent="0.3">
      <c r="A134" s="17"/>
      <c r="N134" s="17"/>
      <c r="O134" s="22"/>
      <c r="P134" s="22"/>
      <c r="Q134" s="22"/>
      <c r="AE134" s="3">
        <v>189</v>
      </c>
      <c r="AF134" s="4">
        <v>39.863433092535203</v>
      </c>
      <c r="AG134" s="4">
        <v>57.2</v>
      </c>
    </row>
    <row r="135" spans="1:33" ht="16.5" thickTop="1" thickBot="1" x14ac:dyDescent="0.3">
      <c r="A135" s="17"/>
      <c r="N135" s="17"/>
      <c r="O135" s="22"/>
      <c r="P135" s="22"/>
      <c r="Q135" s="22"/>
      <c r="AE135" s="3">
        <v>190</v>
      </c>
      <c r="AF135" s="4">
        <v>40.071895424836597</v>
      </c>
      <c r="AG135" s="4">
        <v>57.5</v>
      </c>
    </row>
    <row r="136" spans="1:33" ht="16.5" thickTop="1" thickBot="1" x14ac:dyDescent="0.3">
      <c r="A136" s="17"/>
      <c r="N136" s="17"/>
      <c r="O136" s="22"/>
      <c r="P136" s="22"/>
      <c r="Q136" s="22"/>
      <c r="AE136" s="3">
        <v>191</v>
      </c>
      <c r="AF136" s="4">
        <v>40.280357757137899</v>
      </c>
      <c r="AG136" s="4">
        <v>57.8</v>
      </c>
    </row>
    <row r="137" spans="1:33" ht="16.5" thickTop="1" thickBot="1" x14ac:dyDescent="0.3">
      <c r="A137" s="17"/>
      <c r="N137" s="17"/>
      <c r="O137" s="22"/>
      <c r="P137" s="22"/>
      <c r="Q137" s="22"/>
      <c r="AE137" s="3">
        <v>192</v>
      </c>
      <c r="AF137" s="4">
        <v>40.488820089439201</v>
      </c>
      <c r="AG137" s="4">
        <v>58.1</v>
      </c>
    </row>
    <row r="138" spans="1:33" ht="16.5" thickTop="1" thickBot="1" x14ac:dyDescent="0.3">
      <c r="A138" s="17"/>
      <c r="N138" s="17"/>
      <c r="O138" s="22"/>
      <c r="P138" s="22"/>
      <c r="Q138" s="22"/>
      <c r="AE138" s="3">
        <v>193</v>
      </c>
      <c r="AF138" s="4">
        <v>40.697282421740603</v>
      </c>
      <c r="AG138" s="4">
        <v>58.4</v>
      </c>
    </row>
    <row r="139" spans="1:33" ht="16.5" thickTop="1" thickBot="1" x14ac:dyDescent="0.3">
      <c r="A139" s="17"/>
      <c r="N139" s="17"/>
      <c r="O139" s="22"/>
      <c r="P139" s="22"/>
      <c r="Q139" s="22"/>
      <c r="AE139" s="3">
        <v>200</v>
      </c>
      <c r="AF139" s="4">
        <v>42.156518747850001</v>
      </c>
      <c r="AG139" s="4">
        <v>60.5</v>
      </c>
    </row>
    <row r="140" spans="1:33" ht="16.5" thickTop="1" thickBot="1" x14ac:dyDescent="0.3">
      <c r="A140" s="17"/>
      <c r="N140" s="17"/>
      <c r="O140" s="22"/>
      <c r="P140" s="22"/>
      <c r="Q140" s="22"/>
      <c r="AE140" s="3">
        <v>201</v>
      </c>
      <c r="AF140" s="4">
        <v>42.364981080151303</v>
      </c>
      <c r="AG140" s="4">
        <v>60.8</v>
      </c>
    </row>
    <row r="141" spans="1:33" ht="16.5" thickTop="1" thickBot="1" x14ac:dyDescent="0.3">
      <c r="A141" s="17"/>
      <c r="N141" s="17"/>
      <c r="O141" s="22"/>
      <c r="P141" s="22"/>
      <c r="Q141" s="22"/>
      <c r="AE141" s="3">
        <v>202</v>
      </c>
      <c r="AF141" s="4">
        <v>42.573443412452697</v>
      </c>
      <c r="AG141" s="4">
        <v>61.1</v>
      </c>
    </row>
    <row r="142" spans="1:33" ht="16.5" thickTop="1" thickBot="1" x14ac:dyDescent="0.3">
      <c r="A142" s="17"/>
      <c r="N142" s="17"/>
      <c r="O142" s="22"/>
      <c r="P142" s="22"/>
      <c r="Q142" s="22"/>
      <c r="AE142" s="3">
        <v>204</v>
      </c>
      <c r="AF142" s="4">
        <v>42.990368077055301</v>
      </c>
      <c r="AG142" s="4">
        <v>61.7</v>
      </c>
    </row>
    <row r="143" spans="1:33" ht="16.5" thickTop="1" thickBot="1" x14ac:dyDescent="0.3">
      <c r="A143" s="17"/>
      <c r="N143" s="17"/>
      <c r="O143" s="22"/>
      <c r="P143" s="22"/>
      <c r="Q143" s="22"/>
      <c r="AE143" s="3">
        <v>205</v>
      </c>
      <c r="AF143" s="4">
        <v>43.198830409356702</v>
      </c>
      <c r="AG143" s="4">
        <v>62</v>
      </c>
    </row>
    <row r="144" spans="1:33" ht="16.5" thickTop="1" thickBot="1" x14ac:dyDescent="0.3">
      <c r="A144" s="17"/>
      <c r="N144" s="17"/>
      <c r="O144" s="22"/>
      <c r="P144" s="22"/>
      <c r="Q144" s="22"/>
      <c r="AE144" s="3">
        <v>206</v>
      </c>
      <c r="AF144" s="4">
        <v>43.407292741657997</v>
      </c>
      <c r="AG144" s="4">
        <v>62.3</v>
      </c>
    </row>
    <row r="145" spans="1:33" ht="16.5" thickTop="1" thickBot="1" x14ac:dyDescent="0.3">
      <c r="A145" s="17"/>
      <c r="N145" s="17"/>
      <c r="O145" s="22"/>
      <c r="P145" s="22"/>
      <c r="Q145" s="22"/>
      <c r="AE145" s="3">
        <v>207</v>
      </c>
      <c r="AF145" s="4">
        <v>43.615755073959399</v>
      </c>
      <c r="AG145" s="4">
        <v>62.6</v>
      </c>
    </row>
    <row r="146" spans="1:33" ht="16.5" thickTop="1" thickBot="1" x14ac:dyDescent="0.3">
      <c r="A146" s="17"/>
      <c r="N146" s="17"/>
      <c r="O146" s="22"/>
      <c r="P146" s="22"/>
      <c r="Q146" s="22"/>
      <c r="AE146" s="3">
        <v>208</v>
      </c>
      <c r="AF146" s="4">
        <v>43.824217406260701</v>
      </c>
      <c r="AG146" s="4">
        <v>62.9</v>
      </c>
    </row>
    <row r="147" spans="1:33" ht="16.5" thickTop="1" thickBot="1" x14ac:dyDescent="0.3">
      <c r="A147" s="17"/>
      <c r="N147" s="17"/>
      <c r="O147" s="22"/>
      <c r="P147" s="22"/>
      <c r="Q147" s="22"/>
      <c r="AE147" s="3">
        <v>209</v>
      </c>
      <c r="AF147" s="4">
        <v>44.032679738562003</v>
      </c>
      <c r="AG147" s="4">
        <v>63.2</v>
      </c>
    </row>
    <row r="148" spans="1:33" ht="16.5" thickTop="1" thickBot="1" x14ac:dyDescent="0.3">
      <c r="A148" s="17"/>
      <c r="N148" s="17"/>
      <c r="O148" s="22"/>
      <c r="P148" s="22"/>
      <c r="Q148" s="22"/>
      <c r="AE148" s="3">
        <v>211</v>
      </c>
      <c r="AF148" s="4">
        <v>44.449604403164699</v>
      </c>
      <c r="AG148" s="4">
        <v>63.8</v>
      </c>
    </row>
    <row r="149" spans="1:33" ht="16.5" thickTop="1" thickBot="1" x14ac:dyDescent="0.3">
      <c r="A149" s="17"/>
      <c r="N149" s="17"/>
      <c r="O149" s="22"/>
      <c r="P149" s="22"/>
      <c r="Q149" s="22"/>
      <c r="AE149" s="3">
        <v>212</v>
      </c>
      <c r="AF149" s="4">
        <v>44.6580667354661</v>
      </c>
      <c r="AG149" s="4">
        <v>64.099999999999994</v>
      </c>
    </row>
    <row r="150" spans="1:33" ht="16.5" thickTop="1" thickBot="1" x14ac:dyDescent="0.3">
      <c r="A150" s="17"/>
      <c r="N150" s="17"/>
      <c r="O150" s="22"/>
      <c r="P150" s="22"/>
      <c r="Q150" s="22"/>
      <c r="AE150" s="3">
        <v>213</v>
      </c>
      <c r="AF150" s="4">
        <v>44.866529067767402</v>
      </c>
      <c r="AG150" s="4">
        <v>64.400000000000006</v>
      </c>
    </row>
    <row r="151" spans="1:33" ht="16.5" thickTop="1" thickBot="1" x14ac:dyDescent="0.3">
      <c r="A151" s="17"/>
      <c r="N151" s="17"/>
      <c r="O151" s="22"/>
      <c r="P151" s="22"/>
      <c r="Q151" s="22"/>
      <c r="AE151" s="3">
        <v>214</v>
      </c>
      <c r="AF151" s="4">
        <v>45.074991400068797</v>
      </c>
      <c r="AG151" s="4">
        <v>64.7</v>
      </c>
    </row>
    <row r="152" spans="1:33" ht="16.5" thickTop="1" thickBot="1" x14ac:dyDescent="0.3">
      <c r="A152" s="17"/>
      <c r="N152" s="17"/>
      <c r="O152" s="22"/>
      <c r="P152" s="22"/>
      <c r="Q152" s="22"/>
      <c r="AE152" s="3">
        <v>215</v>
      </c>
      <c r="AF152" s="4">
        <v>45.283453732370099</v>
      </c>
      <c r="AG152" s="4">
        <v>65</v>
      </c>
    </row>
    <row r="153" spans="1:33" ht="16.5" thickTop="1" thickBot="1" x14ac:dyDescent="0.3">
      <c r="A153" s="17"/>
      <c r="N153" s="17"/>
      <c r="O153" s="22"/>
      <c r="P153" s="22"/>
      <c r="Q153" s="22"/>
      <c r="AE153" s="3">
        <v>218</v>
      </c>
      <c r="AF153" s="4">
        <v>45.908840729274097</v>
      </c>
      <c r="AG153" s="4">
        <v>65.900000000000006</v>
      </c>
    </row>
    <row r="154" spans="1:33" ht="33" customHeight="1" thickTop="1" thickBot="1" x14ac:dyDescent="0.3">
      <c r="A154" s="17"/>
      <c r="N154" s="17"/>
      <c r="O154" s="22"/>
      <c r="P154" s="22"/>
      <c r="Q154" s="22"/>
      <c r="AE154" s="3">
        <v>219</v>
      </c>
      <c r="AF154" s="4">
        <v>46.117303061575498</v>
      </c>
      <c r="AG154" s="4">
        <v>66.2</v>
      </c>
    </row>
    <row r="155" spans="1:33" ht="16.5" thickTop="1" thickBot="1" x14ac:dyDescent="0.3">
      <c r="A155" s="17"/>
      <c r="N155" s="17"/>
      <c r="O155" s="22"/>
      <c r="P155" s="22"/>
      <c r="Q155" s="22"/>
      <c r="AE155" s="3">
        <v>220</v>
      </c>
      <c r="AF155" s="4">
        <v>46.3257653938768</v>
      </c>
      <c r="AG155" s="4">
        <v>66.5</v>
      </c>
    </row>
    <row r="156" spans="1:33" ht="33" customHeight="1" thickTop="1" thickBot="1" x14ac:dyDescent="0.3">
      <c r="A156" s="17"/>
      <c r="N156" s="17"/>
      <c r="O156" s="22"/>
      <c r="P156" s="22"/>
      <c r="Q156" s="22"/>
      <c r="AE156" s="3">
        <v>221</v>
      </c>
      <c r="AF156" s="4">
        <v>46.534227726178102</v>
      </c>
      <c r="AG156" s="4">
        <v>66.8</v>
      </c>
    </row>
    <row r="157" spans="1:33" ht="16.5" thickTop="1" thickBot="1" x14ac:dyDescent="0.3">
      <c r="A157" s="17"/>
      <c r="N157" s="17"/>
      <c r="O157" s="22"/>
      <c r="P157" s="22"/>
      <c r="Q157" s="22"/>
      <c r="AE157" s="3">
        <v>222</v>
      </c>
      <c r="AF157" s="4">
        <v>46.742690058479504</v>
      </c>
      <c r="AG157" s="4">
        <v>67.099999999999994</v>
      </c>
    </row>
    <row r="158" spans="1:33" ht="16.5" thickTop="1" thickBot="1" x14ac:dyDescent="0.3">
      <c r="A158" s="17"/>
      <c r="N158" s="17"/>
      <c r="O158" s="22"/>
      <c r="P158" s="22"/>
      <c r="Q158" s="22"/>
      <c r="AE158" s="3">
        <v>224</v>
      </c>
      <c r="AF158" s="4">
        <v>47.1596147230822</v>
      </c>
      <c r="AG158" s="4">
        <v>67.7</v>
      </c>
    </row>
    <row r="159" spans="1:33" ht="16.5" thickTop="1" thickBot="1" x14ac:dyDescent="0.3">
      <c r="A159" s="22"/>
      <c r="N159" s="22"/>
      <c r="O159" s="22"/>
      <c r="P159" s="22"/>
      <c r="Q159" s="22"/>
      <c r="AE159" s="3">
        <v>226</v>
      </c>
      <c r="AF159" s="4">
        <v>47.576539387684903</v>
      </c>
      <c r="AG159" s="4">
        <v>68.3</v>
      </c>
    </row>
    <row r="160" spans="1:33" ht="16.5" thickTop="1" thickBot="1" x14ac:dyDescent="0.3">
      <c r="A160" s="17"/>
      <c r="N160" s="17"/>
      <c r="O160" s="22"/>
      <c r="P160" s="22"/>
      <c r="Q160" s="22"/>
      <c r="AE160" s="3">
        <v>227</v>
      </c>
      <c r="AF160" s="4">
        <v>47.785001719986198</v>
      </c>
      <c r="AG160" s="4">
        <v>68.599999999999994</v>
      </c>
    </row>
    <row r="161" spans="1:33" ht="16.5" thickTop="1" thickBot="1" x14ac:dyDescent="0.3">
      <c r="A161" s="17"/>
      <c r="N161" s="17"/>
      <c r="O161" s="22"/>
      <c r="P161" s="22"/>
      <c r="Q161" s="22"/>
      <c r="AE161" s="3">
        <v>228</v>
      </c>
      <c r="AF161" s="4">
        <v>47.9934640522875</v>
      </c>
      <c r="AG161" s="4">
        <v>68.900000000000006</v>
      </c>
    </row>
    <row r="162" spans="1:33" ht="16.5" thickTop="1" thickBot="1" x14ac:dyDescent="0.3">
      <c r="A162" s="17"/>
      <c r="N162" s="17"/>
      <c r="O162" s="22"/>
      <c r="P162" s="22"/>
      <c r="Q162" s="22"/>
      <c r="AE162" s="3">
        <v>229</v>
      </c>
      <c r="AF162" s="4">
        <v>48.201926384588901</v>
      </c>
      <c r="AG162" s="4">
        <v>69.2</v>
      </c>
    </row>
    <row r="163" spans="1:33" ht="16.5" thickTop="1" thickBot="1" x14ac:dyDescent="0.3">
      <c r="A163" s="17"/>
      <c r="N163" s="17"/>
      <c r="O163" s="22"/>
      <c r="P163" s="22"/>
      <c r="Q163" s="22"/>
      <c r="AE163" s="3">
        <v>230</v>
      </c>
      <c r="AF163" s="4">
        <v>48.410388716890203</v>
      </c>
      <c r="AG163" s="4">
        <v>69.5</v>
      </c>
    </row>
    <row r="164" spans="1:33" ht="16.5" thickTop="1" thickBot="1" x14ac:dyDescent="0.3">
      <c r="A164" s="17"/>
      <c r="N164" s="17"/>
      <c r="O164" s="22"/>
      <c r="P164" s="22"/>
      <c r="Q164" s="22"/>
      <c r="AE164" s="3">
        <v>231</v>
      </c>
      <c r="AF164" s="4">
        <v>48.618851049191598</v>
      </c>
      <c r="AG164" s="4">
        <v>69.8</v>
      </c>
    </row>
    <row r="165" spans="1:33" ht="16.5" thickTop="1" thickBot="1" x14ac:dyDescent="0.3">
      <c r="A165" s="17"/>
      <c r="N165" s="17"/>
      <c r="O165" s="22"/>
      <c r="P165" s="22"/>
      <c r="Q165" s="22"/>
      <c r="AE165" s="3">
        <v>233</v>
      </c>
      <c r="AF165" s="4">
        <v>49.035775713794202</v>
      </c>
      <c r="AG165" s="4">
        <v>70.400000000000006</v>
      </c>
    </row>
    <row r="166" spans="1:33" ht="16.5" thickTop="1" thickBot="1" x14ac:dyDescent="0.3">
      <c r="A166" s="17"/>
      <c r="N166" s="17"/>
      <c r="O166" s="22"/>
      <c r="P166" s="22"/>
      <c r="Q166" s="22"/>
      <c r="AE166" s="3">
        <v>234</v>
      </c>
      <c r="AF166" s="4">
        <v>49.244238046095603</v>
      </c>
      <c r="AG166" s="4">
        <v>70.7</v>
      </c>
    </row>
    <row r="167" spans="1:33" ht="16.5" thickTop="1" thickBot="1" x14ac:dyDescent="0.3">
      <c r="A167" s="17"/>
      <c r="N167" s="17"/>
      <c r="O167" s="22"/>
      <c r="P167" s="22"/>
      <c r="Q167" s="22"/>
      <c r="AE167" s="3"/>
      <c r="AF167" s="4"/>
      <c r="AG167" s="4"/>
    </row>
    <row r="168" spans="1:33" ht="15" customHeight="1" thickTop="1" thickBot="1" x14ac:dyDescent="0.3">
      <c r="A168" s="17"/>
      <c r="N168" s="17"/>
      <c r="O168" s="22"/>
      <c r="P168" s="22"/>
      <c r="Q168" s="22"/>
      <c r="AE168" s="3">
        <v>238</v>
      </c>
      <c r="AF168" s="4">
        <v>50.078087375301003</v>
      </c>
      <c r="AG168" s="4">
        <v>71.900000000000006</v>
      </c>
    </row>
    <row r="169" spans="1:33" ht="16.5" thickTop="1" thickBot="1" x14ac:dyDescent="0.3">
      <c r="A169" s="17"/>
      <c r="N169" s="17"/>
      <c r="O169" s="22"/>
      <c r="P169" s="22"/>
      <c r="Q169" s="22"/>
      <c r="AE169" s="3">
        <v>240</v>
      </c>
      <c r="AF169" s="4">
        <v>50.4950120399036</v>
      </c>
      <c r="AG169" s="4">
        <v>72.5</v>
      </c>
    </row>
    <row r="170" spans="1:33" ht="16.5" thickTop="1" thickBot="1" x14ac:dyDescent="0.3">
      <c r="A170" s="17"/>
      <c r="I170" s="17"/>
      <c r="J170" s="17"/>
      <c r="K170" s="17"/>
      <c r="L170" s="17"/>
      <c r="M170" s="17"/>
      <c r="N170" s="17"/>
      <c r="O170" s="22"/>
      <c r="P170" s="22"/>
      <c r="Q170" s="22"/>
      <c r="AE170" s="3">
        <v>241</v>
      </c>
      <c r="AF170" s="4">
        <v>50.703474372205001</v>
      </c>
      <c r="AG170" s="4">
        <v>72.8</v>
      </c>
    </row>
    <row r="171" spans="1:33" ht="16.5" thickTop="1" thickBot="1" x14ac:dyDescent="0.3">
      <c r="A171" s="17"/>
      <c r="I171" s="17"/>
      <c r="J171" s="17"/>
      <c r="K171" s="17"/>
      <c r="L171" s="17"/>
      <c r="M171" s="17"/>
      <c r="N171" s="17"/>
      <c r="O171" s="22"/>
      <c r="P171" s="22"/>
      <c r="Q171" s="22"/>
      <c r="AE171" s="3">
        <v>242</v>
      </c>
      <c r="AF171" s="4">
        <v>50.911936704506303</v>
      </c>
      <c r="AG171" s="4">
        <v>73.099999999999994</v>
      </c>
    </row>
    <row r="172" spans="1:33" ht="16.5" thickTop="1" thickBot="1" x14ac:dyDescent="0.3">
      <c r="A172" s="17"/>
      <c r="I172" s="17"/>
      <c r="J172" s="17"/>
      <c r="K172" s="17"/>
      <c r="L172" s="17"/>
      <c r="M172" s="17"/>
      <c r="N172" s="17"/>
      <c r="O172" s="22"/>
      <c r="P172" s="22"/>
      <c r="Q172" s="22"/>
      <c r="AE172" s="3">
        <v>243</v>
      </c>
      <c r="AF172" s="4">
        <v>51.120399036807697</v>
      </c>
      <c r="AG172" s="4">
        <v>73.400000000000006</v>
      </c>
    </row>
    <row r="173" spans="1:33" ht="16.5" thickTop="1" thickBot="1" x14ac:dyDescent="0.3">
      <c r="A173" s="17"/>
      <c r="I173" s="17"/>
      <c r="J173" s="17"/>
      <c r="K173" s="17"/>
      <c r="L173" s="17"/>
      <c r="M173" s="17"/>
      <c r="N173" s="17"/>
      <c r="O173" s="22"/>
      <c r="P173" s="22"/>
      <c r="Q173" s="22"/>
      <c r="AE173" s="3">
        <v>244</v>
      </c>
      <c r="AF173" s="4">
        <v>51.328861369108999</v>
      </c>
      <c r="AG173" s="4">
        <v>73.7</v>
      </c>
    </row>
    <row r="174" spans="1:33" ht="16.5" thickTop="1" thickBot="1" x14ac:dyDescent="0.3">
      <c r="A174" s="17"/>
      <c r="I174" s="17"/>
      <c r="J174" s="17"/>
      <c r="K174" s="17"/>
      <c r="L174" s="17"/>
      <c r="M174" s="17"/>
      <c r="N174" s="17"/>
      <c r="O174" s="22"/>
      <c r="P174" s="22"/>
      <c r="Q174" s="22"/>
      <c r="AE174" s="3">
        <v>245</v>
      </c>
      <c r="AF174" s="4">
        <v>51.537323701410301</v>
      </c>
      <c r="AG174" s="4">
        <v>74</v>
      </c>
    </row>
    <row r="175" spans="1:33" ht="16.5" thickTop="1" thickBot="1" x14ac:dyDescent="0.3">
      <c r="A175" s="17"/>
      <c r="I175" s="17"/>
      <c r="J175" s="17"/>
      <c r="K175" s="17"/>
      <c r="L175" s="17"/>
      <c r="M175" s="17"/>
      <c r="N175" s="17"/>
      <c r="O175" s="22"/>
      <c r="P175" s="22"/>
      <c r="Q175" s="22"/>
      <c r="AE175" s="3">
        <v>246</v>
      </c>
      <c r="AF175" s="4">
        <v>51.745786033711703</v>
      </c>
      <c r="AG175" s="4">
        <v>74.3</v>
      </c>
    </row>
    <row r="176" spans="1:33" ht="16.5" thickTop="1" thickBot="1" x14ac:dyDescent="0.3">
      <c r="A176" s="17"/>
      <c r="I176" s="17"/>
      <c r="J176" s="17"/>
      <c r="K176" s="17"/>
      <c r="L176" s="17"/>
      <c r="M176" s="17"/>
      <c r="N176" s="17"/>
      <c r="O176" s="22"/>
      <c r="P176" s="22"/>
      <c r="Q176" s="22"/>
      <c r="AE176" s="3">
        <v>247</v>
      </c>
      <c r="AF176" s="4">
        <v>51.954248366012997</v>
      </c>
      <c r="AG176" s="4">
        <v>74.599999999999994</v>
      </c>
    </row>
    <row r="177" spans="1:33" ht="16.5" thickTop="1" thickBot="1" x14ac:dyDescent="0.3">
      <c r="A177" s="17"/>
      <c r="I177" s="17"/>
      <c r="J177" s="17"/>
      <c r="K177" s="17"/>
      <c r="L177" s="17"/>
      <c r="M177" s="17"/>
      <c r="N177" s="17"/>
      <c r="O177" s="22"/>
      <c r="P177" s="22"/>
      <c r="Q177" s="22"/>
      <c r="AE177" s="3">
        <v>248</v>
      </c>
      <c r="AF177" s="4">
        <v>52.162710698314399</v>
      </c>
      <c r="AG177" s="4">
        <v>74.900000000000006</v>
      </c>
    </row>
    <row r="178" spans="1:33" ht="16.5" thickTop="1" thickBot="1" x14ac:dyDescent="0.3">
      <c r="A178" s="17"/>
      <c r="I178" s="17"/>
      <c r="J178" s="17"/>
      <c r="K178" s="17"/>
      <c r="L178" s="17"/>
      <c r="M178" s="17"/>
      <c r="N178" s="17"/>
      <c r="O178" s="22"/>
      <c r="P178" s="22"/>
      <c r="Q178" s="22"/>
      <c r="AE178" s="3">
        <v>249</v>
      </c>
      <c r="AF178" s="4">
        <v>52.371173030615701</v>
      </c>
      <c r="AG178" s="4">
        <v>75.2</v>
      </c>
    </row>
    <row r="179" spans="1:33" ht="16.5" thickTop="1" thickBot="1" x14ac:dyDescent="0.3">
      <c r="A179" s="17"/>
      <c r="I179" s="17"/>
      <c r="J179" s="17"/>
      <c r="K179" s="17"/>
      <c r="L179" s="17"/>
      <c r="M179" s="17"/>
      <c r="N179" s="17"/>
      <c r="O179" s="22"/>
      <c r="P179" s="22"/>
      <c r="Q179" s="22"/>
      <c r="AE179" s="3">
        <v>266</v>
      </c>
      <c r="AF179" s="4">
        <v>55.915032679738502</v>
      </c>
      <c r="AG179" s="4">
        <v>80.3</v>
      </c>
    </row>
    <row r="180" spans="1:33" ht="16.5" thickTop="1" thickBot="1" x14ac:dyDescent="0.3">
      <c r="A180" s="17"/>
      <c r="I180" s="17"/>
      <c r="J180" s="17"/>
      <c r="K180" s="17"/>
      <c r="L180" s="17"/>
      <c r="M180" s="17"/>
      <c r="N180" s="17"/>
      <c r="O180" s="22"/>
      <c r="P180" s="22"/>
      <c r="Q180" s="22"/>
      <c r="AE180" s="3">
        <v>267</v>
      </c>
      <c r="AF180" s="4">
        <v>56.123495012039903</v>
      </c>
      <c r="AG180" s="4">
        <v>80.599999999999994</v>
      </c>
    </row>
    <row r="181" spans="1:33" ht="16.5" thickTop="1" thickBot="1" x14ac:dyDescent="0.3">
      <c r="A181" s="17"/>
      <c r="I181" s="17"/>
      <c r="J181" s="17"/>
      <c r="K181" s="17"/>
      <c r="L181" s="17"/>
      <c r="M181" s="17"/>
      <c r="N181" s="17"/>
      <c r="O181" s="22"/>
      <c r="P181" s="22"/>
      <c r="Q181" s="22"/>
      <c r="AE181" s="3">
        <v>268</v>
      </c>
      <c r="AF181" s="4">
        <v>56.331957344341198</v>
      </c>
      <c r="AG181" s="4">
        <v>80.900000000000006</v>
      </c>
    </row>
    <row r="182" spans="1:33" ht="16.5" thickTop="1" thickBot="1" x14ac:dyDescent="0.3">
      <c r="A182" s="17"/>
      <c r="I182" s="17"/>
      <c r="J182" s="17"/>
      <c r="K182" s="17"/>
      <c r="L182" s="17"/>
      <c r="M182" s="17"/>
      <c r="N182" s="17"/>
      <c r="O182" s="22"/>
      <c r="P182" s="22"/>
      <c r="Q182" s="22"/>
      <c r="AE182" s="3">
        <v>269</v>
      </c>
      <c r="AF182" s="4">
        <v>56.5404196766425</v>
      </c>
      <c r="AG182" s="4">
        <v>81.2</v>
      </c>
    </row>
    <row r="183" spans="1:33" ht="16.5" thickTop="1" thickBot="1" x14ac:dyDescent="0.3">
      <c r="A183" s="17"/>
      <c r="I183" s="17"/>
      <c r="J183" s="17"/>
      <c r="K183" s="17"/>
      <c r="L183" s="17"/>
      <c r="M183" s="17"/>
      <c r="N183" s="17"/>
      <c r="O183" s="22"/>
      <c r="P183" s="22"/>
      <c r="Q183" s="22"/>
      <c r="AE183" s="3">
        <v>270</v>
      </c>
      <c r="AF183" s="4">
        <v>56.748882008943902</v>
      </c>
      <c r="AG183" s="4">
        <v>81.5</v>
      </c>
    </row>
    <row r="184" spans="1:33" ht="16.5" thickTop="1" thickBot="1" x14ac:dyDescent="0.3">
      <c r="A184" s="17"/>
      <c r="I184" s="17"/>
      <c r="J184" s="17"/>
      <c r="K184" s="17"/>
      <c r="L184" s="17"/>
      <c r="M184" s="17"/>
      <c r="N184" s="17"/>
      <c r="O184" s="22"/>
      <c r="P184" s="22"/>
      <c r="Q184" s="22"/>
      <c r="AE184" s="3">
        <v>271</v>
      </c>
      <c r="AF184" s="4">
        <v>56.957344341245197</v>
      </c>
      <c r="AG184" s="4">
        <v>81.8</v>
      </c>
    </row>
    <row r="185" spans="1:33" ht="16.5" thickTop="1" thickBot="1" x14ac:dyDescent="0.3">
      <c r="A185" s="17"/>
      <c r="I185" s="17"/>
      <c r="J185" s="17"/>
      <c r="K185" s="17"/>
      <c r="L185" s="17"/>
      <c r="M185" s="17"/>
      <c r="N185" s="17"/>
      <c r="O185" s="22"/>
      <c r="P185" s="22"/>
      <c r="Q185" s="22"/>
      <c r="AE185" s="3">
        <v>272</v>
      </c>
      <c r="AF185" s="4">
        <v>57.165806673546598</v>
      </c>
      <c r="AG185" s="4">
        <v>82.1</v>
      </c>
    </row>
    <row r="186" spans="1:33" ht="16.5" thickTop="1" thickBot="1" x14ac:dyDescent="0.3">
      <c r="A186" s="17"/>
      <c r="I186" s="17"/>
      <c r="J186" s="17"/>
      <c r="K186" s="17"/>
      <c r="L186" s="17"/>
      <c r="M186" s="17"/>
      <c r="N186" s="17"/>
      <c r="O186" s="22"/>
      <c r="P186" s="22"/>
      <c r="Q186" s="22"/>
      <c r="AE186" s="3">
        <v>273</v>
      </c>
      <c r="AF186" s="4">
        <v>57.3742690058479</v>
      </c>
      <c r="AG186" s="4">
        <v>82.4</v>
      </c>
    </row>
    <row r="187" spans="1:33" ht="16.5" thickTop="1" thickBot="1" x14ac:dyDescent="0.3">
      <c r="A187" s="17"/>
      <c r="I187" s="17"/>
      <c r="J187" s="17"/>
      <c r="K187" s="17"/>
      <c r="L187" s="17"/>
      <c r="M187" s="17"/>
      <c r="N187" s="17"/>
      <c r="O187" s="22"/>
      <c r="P187" s="22"/>
      <c r="Q187" s="22"/>
      <c r="AE187" s="3">
        <v>274</v>
      </c>
      <c r="AF187" s="4">
        <v>57.582731338149301</v>
      </c>
      <c r="AG187" s="4">
        <v>82.7</v>
      </c>
    </row>
    <row r="188" spans="1:33" ht="16.5" thickTop="1" thickBot="1" x14ac:dyDescent="0.3">
      <c r="A188" s="17"/>
      <c r="I188" s="17"/>
      <c r="J188" s="17"/>
      <c r="K188" s="17"/>
      <c r="L188" s="17"/>
      <c r="M188" s="17"/>
      <c r="N188" s="17"/>
      <c r="O188" s="22"/>
      <c r="P188" s="22"/>
      <c r="Q188" s="22"/>
      <c r="AE188" s="3">
        <v>275</v>
      </c>
      <c r="AF188" s="4">
        <v>57.791193670450603</v>
      </c>
      <c r="AG188" s="4">
        <v>83</v>
      </c>
    </row>
    <row r="189" spans="1:33" ht="16.5" thickTop="1" thickBot="1" x14ac:dyDescent="0.3">
      <c r="A189" s="17"/>
      <c r="I189" s="17"/>
      <c r="J189" s="17"/>
      <c r="K189" s="17"/>
      <c r="L189" s="17"/>
      <c r="M189" s="17"/>
      <c r="N189" s="17"/>
      <c r="O189" s="22"/>
      <c r="P189" s="22"/>
      <c r="Q189" s="22"/>
      <c r="AE189" s="3">
        <v>276</v>
      </c>
      <c r="AF189" s="4">
        <v>57.999656002751898</v>
      </c>
      <c r="AG189" s="4">
        <v>83.3</v>
      </c>
    </row>
    <row r="190" spans="1:33" ht="16.5" thickTop="1" thickBot="1" x14ac:dyDescent="0.3">
      <c r="A190" s="17"/>
      <c r="I190" s="17"/>
      <c r="J190" s="17"/>
      <c r="K190" s="17"/>
      <c r="L190" s="17"/>
      <c r="M190" s="17"/>
      <c r="N190" s="17"/>
      <c r="O190" s="22"/>
      <c r="P190" s="22"/>
      <c r="Q190" s="22"/>
      <c r="AE190" s="3">
        <v>277</v>
      </c>
      <c r="AF190" s="4">
        <v>58.2081183350533</v>
      </c>
      <c r="AG190" s="4">
        <v>83.6</v>
      </c>
    </row>
    <row r="191" spans="1:33" ht="16.5" thickTop="1" thickBot="1" x14ac:dyDescent="0.3">
      <c r="A191" s="17"/>
      <c r="I191" s="17"/>
      <c r="J191" s="17"/>
      <c r="K191" s="17"/>
      <c r="L191" s="17"/>
      <c r="M191" s="17"/>
      <c r="N191" s="17"/>
      <c r="O191" s="22"/>
      <c r="P191" s="22"/>
      <c r="Q191" s="22"/>
      <c r="AE191" s="3">
        <v>278</v>
      </c>
      <c r="AF191" s="4">
        <v>58.416580667354602</v>
      </c>
      <c r="AG191" s="4">
        <v>83.9</v>
      </c>
    </row>
    <row r="192" spans="1:33" ht="16.5" thickTop="1" thickBot="1" x14ac:dyDescent="0.3">
      <c r="A192" s="17"/>
      <c r="I192" s="17"/>
      <c r="J192" s="17"/>
      <c r="K192" s="17"/>
      <c r="L192" s="17"/>
      <c r="M192" s="17"/>
      <c r="N192" s="17"/>
      <c r="O192" s="22"/>
      <c r="P192" s="22"/>
      <c r="Q192" s="22"/>
      <c r="AE192" s="3">
        <v>279</v>
      </c>
      <c r="AF192" s="4">
        <v>58.625042999656003</v>
      </c>
      <c r="AG192" s="4">
        <v>84.2</v>
      </c>
    </row>
    <row r="193" spans="1:33" ht="16.5" thickTop="1" thickBot="1" x14ac:dyDescent="0.3">
      <c r="A193" s="17"/>
      <c r="I193" s="17"/>
      <c r="J193" s="17"/>
      <c r="K193" s="17"/>
      <c r="L193" s="17"/>
      <c r="M193" s="17"/>
      <c r="N193" s="17"/>
      <c r="O193" s="22"/>
      <c r="P193" s="22"/>
      <c r="Q193" s="22"/>
      <c r="AE193" s="3">
        <v>280</v>
      </c>
      <c r="AF193" s="4">
        <v>58.833505331957298</v>
      </c>
      <c r="AG193" s="4">
        <v>84.5</v>
      </c>
    </row>
    <row r="194" spans="1:33" ht="16.5" thickTop="1" thickBot="1" x14ac:dyDescent="0.3">
      <c r="A194" s="17"/>
      <c r="I194" s="17"/>
      <c r="J194" s="17"/>
      <c r="K194" s="17"/>
      <c r="L194" s="17"/>
      <c r="M194" s="17"/>
      <c r="N194" s="17"/>
      <c r="O194" s="22"/>
      <c r="P194" s="22"/>
      <c r="Q194" s="22"/>
      <c r="AE194" s="3">
        <v>281</v>
      </c>
      <c r="AF194" s="4">
        <v>59.0419676642586</v>
      </c>
      <c r="AG194" s="4">
        <v>84.8</v>
      </c>
    </row>
    <row r="195" spans="1:33" ht="16.5" thickTop="1" thickBot="1" x14ac:dyDescent="0.3">
      <c r="A195" s="17"/>
      <c r="I195" s="17"/>
      <c r="J195" s="17"/>
      <c r="K195" s="17"/>
      <c r="L195" s="17"/>
      <c r="M195" s="17"/>
      <c r="N195" s="17"/>
      <c r="O195" s="22"/>
      <c r="P195" s="22"/>
      <c r="Q195" s="22"/>
      <c r="AE195" s="3">
        <v>282</v>
      </c>
      <c r="AF195" s="4">
        <v>59.250429996560001</v>
      </c>
      <c r="AG195" s="4">
        <v>85.1</v>
      </c>
    </row>
    <row r="196" spans="1:33" ht="16.5" thickTop="1" thickBot="1" x14ac:dyDescent="0.3">
      <c r="A196" s="17"/>
      <c r="I196" s="17"/>
      <c r="J196" s="17"/>
      <c r="K196" s="17"/>
      <c r="L196" s="17"/>
      <c r="M196" s="17"/>
      <c r="N196" s="17"/>
      <c r="O196" s="22"/>
      <c r="P196" s="22"/>
      <c r="Q196" s="22"/>
      <c r="AE196" s="3">
        <v>283</v>
      </c>
      <c r="AF196" s="4">
        <v>59.458892328861303</v>
      </c>
      <c r="AG196" s="4">
        <v>85.4</v>
      </c>
    </row>
    <row r="197" spans="1:33" ht="16.5" thickTop="1" thickBot="1" x14ac:dyDescent="0.3">
      <c r="A197" s="17"/>
      <c r="I197" s="17"/>
      <c r="J197" s="17"/>
      <c r="K197" s="17"/>
      <c r="L197" s="17"/>
      <c r="M197" s="17"/>
      <c r="N197" s="17"/>
      <c r="O197" s="22"/>
      <c r="P197" s="22"/>
      <c r="Q197" s="22"/>
      <c r="AE197" s="3">
        <v>284</v>
      </c>
      <c r="AF197" s="4">
        <v>59.667354661162697</v>
      </c>
      <c r="AG197" s="4">
        <v>85.7</v>
      </c>
    </row>
    <row r="198" spans="1:33" ht="16.5" thickTop="1" thickBot="1" x14ac:dyDescent="0.3">
      <c r="A198" s="17"/>
      <c r="I198" s="17"/>
      <c r="J198" s="17"/>
      <c r="K198" s="17"/>
      <c r="L198" s="17"/>
      <c r="M198" s="17"/>
      <c r="N198" s="17"/>
      <c r="O198" s="22"/>
      <c r="P198" s="22"/>
      <c r="Q198" s="22"/>
      <c r="AE198" s="3">
        <v>285</v>
      </c>
      <c r="AF198" s="4">
        <v>59.875816993463999</v>
      </c>
      <c r="AG198" s="4">
        <v>86</v>
      </c>
    </row>
    <row r="199" spans="1:33" ht="16.5" thickTop="1" thickBot="1" x14ac:dyDescent="0.3">
      <c r="A199" s="17"/>
      <c r="I199" s="17"/>
      <c r="J199" s="17"/>
      <c r="K199" s="17"/>
      <c r="L199" s="17"/>
      <c r="M199" s="17"/>
      <c r="N199" s="17"/>
      <c r="O199" s="22"/>
      <c r="P199" s="22"/>
      <c r="Q199" s="22"/>
      <c r="AE199" s="3">
        <v>286</v>
      </c>
      <c r="AF199" s="4">
        <v>60.084279325765401</v>
      </c>
      <c r="AG199" s="4">
        <v>86.3</v>
      </c>
    </row>
    <row r="200" spans="1:33" ht="16.5" thickTop="1" thickBot="1" x14ac:dyDescent="0.3">
      <c r="A200" s="17"/>
      <c r="I200" s="17"/>
      <c r="J200" s="17"/>
      <c r="K200" s="17"/>
      <c r="L200" s="17"/>
      <c r="M200" s="17"/>
      <c r="N200" s="17"/>
      <c r="O200" s="22"/>
      <c r="P200" s="22"/>
      <c r="Q200" s="22"/>
      <c r="AE200" s="3">
        <v>287</v>
      </c>
      <c r="AF200" s="4">
        <v>60.292741658066703</v>
      </c>
      <c r="AG200" s="4">
        <v>86.6</v>
      </c>
    </row>
    <row r="201" spans="1:33" ht="16.5" thickTop="1" thickBot="1" x14ac:dyDescent="0.3">
      <c r="A201" s="17"/>
      <c r="I201" s="17"/>
      <c r="J201" s="17"/>
      <c r="K201" s="17"/>
      <c r="L201" s="17"/>
      <c r="M201" s="17"/>
      <c r="N201" s="17"/>
      <c r="O201" s="22"/>
      <c r="P201" s="22"/>
      <c r="Q201" s="22"/>
      <c r="AE201" s="3">
        <v>288</v>
      </c>
      <c r="AF201" s="4">
        <v>60.501203990367998</v>
      </c>
      <c r="AG201" s="4">
        <v>86.9</v>
      </c>
    </row>
    <row r="202" spans="1:33" ht="16.5" thickTop="1" thickBot="1" x14ac:dyDescent="0.3">
      <c r="A202" s="17"/>
      <c r="I202" s="17"/>
      <c r="J202" s="17"/>
      <c r="K202" s="17"/>
      <c r="L202" s="17"/>
      <c r="M202" s="17"/>
      <c r="N202" s="17"/>
      <c r="O202" s="22"/>
      <c r="P202" s="22"/>
      <c r="Q202" s="22"/>
      <c r="AE202" s="3">
        <v>289</v>
      </c>
      <c r="AF202" s="4">
        <v>60.709666322669399</v>
      </c>
      <c r="AG202" s="4">
        <v>87.2</v>
      </c>
    </row>
    <row r="203" spans="1:33" ht="16.5" thickTop="1" thickBot="1" x14ac:dyDescent="0.3">
      <c r="A203" s="17"/>
      <c r="I203" s="17"/>
      <c r="J203" s="17"/>
      <c r="K203" s="17"/>
      <c r="L203" s="17"/>
      <c r="M203" s="17"/>
      <c r="N203" s="17"/>
      <c r="O203" s="22"/>
      <c r="P203" s="22"/>
      <c r="Q203" s="22"/>
      <c r="AE203" s="3">
        <v>290</v>
      </c>
      <c r="AF203" s="4">
        <v>60.918128654970701</v>
      </c>
      <c r="AG203" s="4">
        <v>87.5</v>
      </c>
    </row>
    <row r="204" spans="1:33" ht="16.5" thickTop="1" thickBot="1" x14ac:dyDescent="0.3">
      <c r="A204" s="17"/>
      <c r="I204" s="17"/>
      <c r="J204" s="17"/>
      <c r="K204" s="17"/>
      <c r="L204" s="17"/>
      <c r="M204" s="17"/>
      <c r="N204" s="17"/>
      <c r="O204" s="22"/>
      <c r="P204" s="22"/>
      <c r="Q204" s="22"/>
      <c r="AE204" s="3">
        <v>291</v>
      </c>
      <c r="AF204" s="4">
        <v>61.126590987272102</v>
      </c>
      <c r="AG204" s="4">
        <v>87.8</v>
      </c>
    </row>
    <row r="205" spans="1:33" ht="16.5" thickTop="1" thickBot="1" x14ac:dyDescent="0.3">
      <c r="A205" s="17"/>
      <c r="I205" s="17"/>
      <c r="J205" s="17"/>
      <c r="K205" s="17"/>
      <c r="L205" s="17"/>
      <c r="M205" s="17"/>
      <c r="N205" s="17"/>
      <c r="O205" s="22"/>
      <c r="P205" s="22"/>
      <c r="Q205" s="22"/>
      <c r="AE205" s="3">
        <v>292</v>
      </c>
      <c r="AF205" s="4">
        <v>61.335053319573397</v>
      </c>
      <c r="AG205" s="4">
        <v>88.1</v>
      </c>
    </row>
    <row r="206" spans="1:33" ht="16.5" thickTop="1" thickBot="1" x14ac:dyDescent="0.3">
      <c r="A206" s="17"/>
      <c r="I206" s="17"/>
      <c r="J206" s="17"/>
      <c r="K206" s="17"/>
      <c r="L206" s="17"/>
      <c r="M206" s="17"/>
      <c r="N206" s="17"/>
      <c r="O206" s="22"/>
      <c r="P206" s="22"/>
      <c r="Q206" s="22"/>
      <c r="AE206" s="3">
        <v>293</v>
      </c>
      <c r="AF206" s="4">
        <v>61.543515651874699</v>
      </c>
      <c r="AG206" s="4">
        <v>88.4</v>
      </c>
    </row>
    <row r="207" spans="1:33" ht="16.5" thickTop="1" thickBot="1" x14ac:dyDescent="0.3">
      <c r="A207" s="17"/>
      <c r="I207" s="17"/>
      <c r="J207" s="17"/>
      <c r="K207" s="17"/>
      <c r="L207" s="17"/>
      <c r="M207" s="17"/>
      <c r="N207" s="17"/>
      <c r="O207" s="22"/>
      <c r="P207" s="22"/>
      <c r="Q207" s="22"/>
      <c r="AE207" s="3">
        <v>294</v>
      </c>
      <c r="AF207" s="4">
        <v>61.751977984176101</v>
      </c>
      <c r="AG207" s="4">
        <v>88.7</v>
      </c>
    </row>
    <row r="208" spans="1:33" ht="16.5" thickTop="1" thickBot="1" x14ac:dyDescent="0.3">
      <c r="A208" s="17"/>
      <c r="I208" s="17"/>
      <c r="J208" s="17"/>
      <c r="K208" s="17"/>
      <c r="L208" s="17"/>
      <c r="M208" s="17"/>
      <c r="N208" s="17"/>
      <c r="O208" s="22"/>
      <c r="P208" s="22"/>
      <c r="Q208" s="22"/>
      <c r="AE208" s="3">
        <v>295</v>
      </c>
      <c r="AF208" s="4">
        <v>61.960440316477403</v>
      </c>
      <c r="AG208" s="4">
        <v>89</v>
      </c>
    </row>
    <row r="209" spans="1:33" ht="16.5" thickTop="1" thickBot="1" x14ac:dyDescent="0.3">
      <c r="A209" s="17"/>
      <c r="I209" s="17"/>
      <c r="J209" s="17"/>
      <c r="K209" s="17"/>
      <c r="L209" s="17"/>
      <c r="M209" s="17"/>
      <c r="N209" s="17"/>
      <c r="O209" s="22"/>
      <c r="P209" s="22"/>
      <c r="Q209" s="22"/>
      <c r="AE209" s="3">
        <v>296</v>
      </c>
      <c r="AF209" s="4">
        <v>62.168902648778797</v>
      </c>
      <c r="AG209" s="4">
        <v>89.3</v>
      </c>
    </row>
    <row r="210" spans="1:33" ht="16.5" thickTop="1" thickBot="1" x14ac:dyDescent="0.3">
      <c r="A210" s="17"/>
      <c r="I210" s="17"/>
      <c r="J210" s="17"/>
      <c r="K210" s="17"/>
      <c r="L210" s="17"/>
      <c r="M210" s="17"/>
      <c r="N210" s="17"/>
      <c r="O210" s="22"/>
      <c r="P210" s="22"/>
      <c r="Q210" s="22"/>
      <c r="AE210" s="3">
        <v>297</v>
      </c>
      <c r="AF210" s="4">
        <v>62.377364981080099</v>
      </c>
      <c r="AG210" s="4">
        <v>89.6</v>
      </c>
    </row>
    <row r="211" spans="1:33" ht="16.5" thickTop="1" thickBot="1" x14ac:dyDescent="0.3">
      <c r="A211" s="17"/>
      <c r="I211" s="17"/>
      <c r="J211" s="17"/>
      <c r="K211" s="17"/>
      <c r="L211" s="17"/>
      <c r="M211" s="17"/>
      <c r="N211" s="17"/>
      <c r="O211" s="22"/>
      <c r="P211" s="22"/>
      <c r="Q211" s="22"/>
      <c r="AE211" s="3">
        <v>298</v>
      </c>
      <c r="AF211" s="4">
        <v>62.5858273133815</v>
      </c>
      <c r="AG211" s="4">
        <v>89.9</v>
      </c>
    </row>
    <row r="212" spans="1:33" ht="16.5" thickTop="1" thickBot="1" x14ac:dyDescent="0.3">
      <c r="A212" s="17"/>
      <c r="I212" s="17"/>
      <c r="J212" s="17"/>
      <c r="K212" s="17"/>
      <c r="L212" s="17"/>
      <c r="M212" s="17"/>
      <c r="N212" s="17"/>
      <c r="O212" s="22"/>
      <c r="P212" s="22"/>
      <c r="Q212" s="22"/>
      <c r="AE212" s="3">
        <v>299</v>
      </c>
      <c r="AF212" s="4">
        <v>62.794289645682802</v>
      </c>
      <c r="AG212" s="4">
        <v>90.2</v>
      </c>
    </row>
    <row r="213" spans="1:33" ht="16.5" thickTop="1" thickBot="1" x14ac:dyDescent="0.3">
      <c r="A213" s="17"/>
      <c r="I213" s="17"/>
      <c r="J213" s="17"/>
      <c r="K213" s="17"/>
      <c r="L213" s="17"/>
      <c r="M213" s="17"/>
      <c r="N213" s="17"/>
      <c r="O213" s="22"/>
      <c r="P213" s="22"/>
      <c r="Q213" s="22"/>
      <c r="AE213" s="3">
        <v>300</v>
      </c>
      <c r="AF213" s="4">
        <v>63.002751977984097</v>
      </c>
      <c r="AG213" s="4">
        <v>90.5</v>
      </c>
    </row>
    <row r="214" spans="1:33" ht="16.5" thickTop="1" thickBot="1" x14ac:dyDescent="0.3">
      <c r="A214" s="17"/>
      <c r="I214" s="17"/>
      <c r="J214" s="17"/>
      <c r="K214" s="17"/>
      <c r="L214" s="17"/>
      <c r="M214" s="17"/>
      <c r="N214" s="17"/>
      <c r="O214" s="22"/>
      <c r="P214" s="22"/>
      <c r="Q214" s="22"/>
      <c r="AE214" s="3">
        <v>301</v>
      </c>
      <c r="AF214" s="4">
        <v>63.211214310285499</v>
      </c>
      <c r="AG214" s="4">
        <v>90.8</v>
      </c>
    </row>
    <row r="215" spans="1:33" ht="16.5" thickTop="1" thickBot="1" x14ac:dyDescent="0.3">
      <c r="A215" s="17"/>
      <c r="I215" s="17"/>
      <c r="J215" s="17"/>
      <c r="K215" s="17"/>
      <c r="L215" s="17"/>
      <c r="M215" s="17"/>
      <c r="N215" s="17"/>
      <c r="O215" s="22"/>
      <c r="P215" s="22"/>
      <c r="Q215" s="22"/>
      <c r="AE215" s="3">
        <v>302</v>
      </c>
      <c r="AF215" s="4">
        <v>63.419676642586801</v>
      </c>
      <c r="AG215" s="4">
        <v>91.1</v>
      </c>
    </row>
    <row r="216" spans="1:33" ht="16.5" thickTop="1" thickBot="1" x14ac:dyDescent="0.3">
      <c r="A216" s="17"/>
      <c r="I216" s="17"/>
      <c r="J216" s="17"/>
      <c r="K216" s="17"/>
      <c r="L216" s="17"/>
      <c r="M216" s="17"/>
      <c r="N216" s="17"/>
      <c r="O216" s="22"/>
      <c r="P216" s="22"/>
      <c r="Q216" s="22"/>
      <c r="AE216" s="3">
        <v>303</v>
      </c>
      <c r="AF216" s="4">
        <v>63.628138974888202</v>
      </c>
      <c r="AG216" s="4">
        <v>91.4</v>
      </c>
    </row>
    <row r="217" spans="1:33" ht="16.5" thickTop="1" thickBot="1" x14ac:dyDescent="0.3">
      <c r="A217" s="17"/>
      <c r="I217" s="17"/>
      <c r="J217" s="17"/>
      <c r="K217" s="17"/>
      <c r="L217" s="17"/>
      <c r="M217" s="17"/>
      <c r="N217" s="17"/>
      <c r="O217" s="22"/>
      <c r="P217" s="22"/>
      <c r="Q217" s="22"/>
      <c r="AE217" s="3">
        <v>304</v>
      </c>
      <c r="AF217" s="4">
        <v>63.836601307189497</v>
      </c>
      <c r="AG217" s="4">
        <v>91.7</v>
      </c>
    </row>
    <row r="218" spans="1:33" ht="16.5" thickTop="1" thickBot="1" x14ac:dyDescent="0.3">
      <c r="A218" s="17"/>
      <c r="I218" s="17"/>
      <c r="J218" s="17"/>
      <c r="K218" s="17"/>
      <c r="L218" s="17"/>
      <c r="M218" s="17"/>
      <c r="N218" s="17"/>
      <c r="O218" s="22"/>
      <c r="P218" s="22"/>
      <c r="Q218" s="22"/>
      <c r="AE218" s="3">
        <v>305</v>
      </c>
      <c r="AF218" s="4">
        <v>64.045063639490806</v>
      </c>
      <c r="AG218" s="4">
        <v>92</v>
      </c>
    </row>
    <row r="219" spans="1:33" ht="16.5" thickTop="1" thickBot="1" x14ac:dyDescent="0.3">
      <c r="A219" s="17"/>
      <c r="I219" s="17"/>
      <c r="J219" s="17"/>
      <c r="K219" s="17"/>
      <c r="L219" s="17"/>
      <c r="M219" s="17"/>
      <c r="N219" s="17"/>
      <c r="O219" s="22"/>
      <c r="P219" s="22"/>
      <c r="Q219" s="22"/>
      <c r="AE219" s="3">
        <v>306</v>
      </c>
      <c r="AF219" s="4">
        <v>64.2535259717922</v>
      </c>
      <c r="AG219" s="4">
        <v>92.3</v>
      </c>
    </row>
    <row r="220" spans="1:33" ht="16.5" thickTop="1" thickBot="1" x14ac:dyDescent="0.3">
      <c r="A220" s="17"/>
      <c r="I220" s="17"/>
      <c r="J220" s="17"/>
      <c r="K220" s="17"/>
      <c r="L220" s="17"/>
      <c r="M220" s="17"/>
      <c r="N220" s="17"/>
      <c r="O220" s="22"/>
      <c r="P220" s="22"/>
      <c r="Q220" s="22"/>
      <c r="AE220" s="3">
        <v>307</v>
      </c>
      <c r="AF220" s="4">
        <v>64.461988304093495</v>
      </c>
      <c r="AG220" s="4">
        <v>92.6</v>
      </c>
    </row>
    <row r="221" spans="1:33" ht="16.5" thickTop="1" thickBot="1" x14ac:dyDescent="0.3">
      <c r="A221" s="17"/>
      <c r="I221" s="17"/>
      <c r="J221" s="17"/>
      <c r="K221" s="17"/>
      <c r="L221" s="17"/>
      <c r="M221" s="17"/>
      <c r="N221" s="17"/>
      <c r="O221" s="22"/>
      <c r="P221" s="22"/>
      <c r="Q221" s="22"/>
      <c r="AE221" s="3">
        <v>308</v>
      </c>
      <c r="AF221" s="4">
        <v>64.670450636394904</v>
      </c>
      <c r="AG221" s="4">
        <v>92.9</v>
      </c>
    </row>
    <row r="222" spans="1:33" ht="16.5" thickTop="1" thickBot="1" x14ac:dyDescent="0.3">
      <c r="A222" s="17"/>
      <c r="I222" s="17"/>
      <c r="J222" s="17"/>
      <c r="K222" s="17"/>
      <c r="L222" s="17"/>
      <c r="M222" s="17"/>
      <c r="N222" s="17"/>
      <c r="O222" s="22"/>
      <c r="P222" s="22"/>
      <c r="Q222" s="22"/>
      <c r="AE222" s="3">
        <v>309</v>
      </c>
      <c r="AF222" s="4">
        <v>64.878912968696199</v>
      </c>
      <c r="AG222" s="4">
        <v>93.2</v>
      </c>
    </row>
    <row r="223" spans="1:33" ht="16.5" thickTop="1" thickBot="1" x14ac:dyDescent="0.3">
      <c r="A223" s="17"/>
      <c r="I223" s="17"/>
      <c r="J223" s="17"/>
      <c r="K223" s="17"/>
      <c r="L223" s="17"/>
      <c r="M223" s="17"/>
      <c r="N223" s="17"/>
      <c r="O223" s="22"/>
      <c r="P223" s="22"/>
      <c r="Q223" s="22"/>
      <c r="AE223" s="3">
        <v>310</v>
      </c>
      <c r="AF223" s="4">
        <v>65.087375300997607</v>
      </c>
      <c r="AG223" s="4">
        <v>93.5</v>
      </c>
    </row>
    <row r="224" spans="1:33" ht="16.5" thickTop="1" thickBot="1" x14ac:dyDescent="0.3">
      <c r="A224" s="17"/>
      <c r="I224" s="17"/>
      <c r="J224" s="17"/>
      <c r="K224" s="17"/>
      <c r="L224" s="17"/>
      <c r="M224" s="17"/>
      <c r="N224" s="17"/>
      <c r="O224" s="22"/>
      <c r="P224" s="22"/>
      <c r="Q224" s="22"/>
      <c r="AE224" s="3">
        <v>311</v>
      </c>
      <c r="AF224" s="4">
        <v>65.295837633298902</v>
      </c>
      <c r="AG224" s="4">
        <v>93.8</v>
      </c>
    </row>
    <row r="225" spans="1:33" ht="16.5" thickTop="1" thickBot="1" x14ac:dyDescent="0.3">
      <c r="A225" s="17"/>
      <c r="I225" s="17"/>
      <c r="J225" s="17"/>
      <c r="K225" s="17"/>
      <c r="L225" s="17"/>
      <c r="M225" s="17"/>
      <c r="N225" s="17"/>
      <c r="O225" s="22"/>
      <c r="P225" s="22"/>
      <c r="Q225" s="22"/>
      <c r="AE225" s="3">
        <v>312</v>
      </c>
      <c r="AF225" s="4">
        <v>65.504299965600197</v>
      </c>
      <c r="AG225" s="4">
        <v>94.1</v>
      </c>
    </row>
    <row r="226" spans="1:33" ht="16.5" thickTop="1" thickBot="1" x14ac:dyDescent="0.3">
      <c r="A226" s="17"/>
      <c r="I226" s="17"/>
      <c r="J226" s="17"/>
      <c r="K226" s="17"/>
      <c r="L226" s="17"/>
      <c r="M226" s="17"/>
      <c r="N226" s="17"/>
      <c r="O226" s="22"/>
      <c r="P226" s="22"/>
      <c r="Q226" s="22"/>
      <c r="AE226" s="3">
        <v>313</v>
      </c>
      <c r="AF226" s="4">
        <v>65.712762297901605</v>
      </c>
      <c r="AG226" s="4">
        <v>94.4</v>
      </c>
    </row>
    <row r="227" spans="1:33" ht="16.5" thickTop="1" thickBot="1" x14ac:dyDescent="0.3">
      <c r="A227" s="17"/>
      <c r="I227" s="17"/>
      <c r="J227" s="17"/>
      <c r="K227" s="17"/>
      <c r="L227" s="17"/>
      <c r="M227" s="17"/>
      <c r="N227" s="17"/>
      <c r="O227" s="22"/>
      <c r="P227" s="22"/>
      <c r="Q227" s="22"/>
      <c r="AE227" s="3">
        <v>314</v>
      </c>
      <c r="AF227" s="4">
        <v>65.9212246302029</v>
      </c>
      <c r="AG227" s="4">
        <v>94.7</v>
      </c>
    </row>
    <row r="228" spans="1:33" ht="16.5" thickTop="1" thickBot="1" x14ac:dyDescent="0.3">
      <c r="A228" s="17"/>
      <c r="I228" s="17"/>
      <c r="J228" s="17"/>
      <c r="K228" s="17"/>
      <c r="L228" s="17"/>
      <c r="M228" s="17"/>
      <c r="N228" s="17"/>
      <c r="O228" s="22"/>
      <c r="P228" s="22"/>
      <c r="Q228" s="22"/>
      <c r="AE228" s="3">
        <v>315</v>
      </c>
      <c r="AF228" s="4">
        <v>66.129686962504394</v>
      </c>
      <c r="AG228" s="4">
        <v>95</v>
      </c>
    </row>
    <row r="229" spans="1:33" ht="16.5" thickTop="1" thickBot="1" x14ac:dyDescent="0.3">
      <c r="A229" s="17"/>
      <c r="I229" s="17"/>
      <c r="J229" s="17"/>
      <c r="K229" s="17"/>
      <c r="L229" s="17"/>
      <c r="M229" s="17"/>
      <c r="N229" s="17"/>
      <c r="O229" s="22"/>
      <c r="P229" s="22"/>
      <c r="Q229" s="22"/>
      <c r="AE229" s="3">
        <v>316</v>
      </c>
      <c r="AF229" s="4">
        <v>66.338149294805604</v>
      </c>
      <c r="AG229" s="4">
        <v>95.3</v>
      </c>
    </row>
    <row r="230" spans="1:33" ht="16.5" thickTop="1" thickBot="1" x14ac:dyDescent="0.3">
      <c r="A230" s="17"/>
      <c r="I230" s="17"/>
      <c r="J230" s="17"/>
      <c r="K230" s="17"/>
      <c r="L230" s="17"/>
      <c r="M230" s="17"/>
      <c r="N230" s="17"/>
      <c r="O230" s="22"/>
      <c r="P230" s="22"/>
      <c r="Q230" s="22"/>
      <c r="AE230" s="3">
        <v>317</v>
      </c>
      <c r="AF230" s="4">
        <v>66.546611627106898</v>
      </c>
      <c r="AG230" s="4">
        <v>95.6</v>
      </c>
    </row>
    <row r="231" spans="1:33" ht="16.5" thickTop="1" thickBot="1" x14ac:dyDescent="0.3">
      <c r="A231" s="17"/>
      <c r="I231" s="17"/>
      <c r="J231" s="17"/>
      <c r="K231" s="17"/>
      <c r="L231" s="17"/>
      <c r="M231" s="17"/>
      <c r="N231" s="17"/>
      <c r="O231" s="22"/>
      <c r="P231" s="22"/>
      <c r="Q231" s="22"/>
      <c r="AE231" s="3">
        <v>318</v>
      </c>
      <c r="AF231" s="4">
        <v>66.755073959408307</v>
      </c>
      <c r="AG231" s="4">
        <v>95.9</v>
      </c>
    </row>
    <row r="232" spans="1:33" ht="16.5" thickTop="1" thickBot="1" x14ac:dyDescent="0.3">
      <c r="A232" s="17"/>
      <c r="I232" s="17"/>
      <c r="J232" s="17"/>
      <c r="K232" s="17"/>
      <c r="L232" s="17"/>
      <c r="M232" s="17"/>
      <c r="N232" s="17"/>
      <c r="O232" s="22"/>
      <c r="P232" s="22"/>
      <c r="Q232" s="22"/>
      <c r="AE232" s="3">
        <v>319</v>
      </c>
      <c r="AF232" s="4">
        <v>66.963536291709602</v>
      </c>
      <c r="AG232" s="4">
        <v>96.2</v>
      </c>
    </row>
    <row r="233" spans="1:33" ht="16.5" thickTop="1" thickBot="1" x14ac:dyDescent="0.3">
      <c r="A233" s="17"/>
      <c r="I233" s="17"/>
      <c r="J233" s="17"/>
      <c r="K233" s="17"/>
      <c r="L233" s="17"/>
      <c r="M233" s="17"/>
      <c r="N233" s="17"/>
      <c r="O233" s="22"/>
      <c r="P233" s="22"/>
      <c r="Q233" s="22"/>
      <c r="AE233" s="3">
        <v>320</v>
      </c>
      <c r="AF233" s="4">
        <v>67.171998624011096</v>
      </c>
      <c r="AG233" s="4">
        <v>96.5</v>
      </c>
    </row>
    <row r="234" spans="1:33" ht="16.5" thickTop="1" thickBot="1" x14ac:dyDescent="0.3">
      <c r="A234" s="17"/>
      <c r="I234" s="17"/>
      <c r="J234" s="17"/>
      <c r="K234" s="17"/>
      <c r="L234" s="17"/>
      <c r="M234" s="17"/>
      <c r="N234" s="17"/>
      <c r="O234" s="22"/>
      <c r="P234" s="22"/>
      <c r="Q234" s="22"/>
      <c r="AE234" s="3">
        <v>321</v>
      </c>
      <c r="AF234" s="4">
        <v>67.380460956312305</v>
      </c>
      <c r="AG234" s="4">
        <v>96.8</v>
      </c>
    </row>
    <row r="235" spans="1:33" ht="16.5" thickTop="1" thickBot="1" x14ac:dyDescent="0.3">
      <c r="A235" s="17"/>
      <c r="I235" s="17"/>
      <c r="J235" s="17"/>
      <c r="K235" s="17"/>
      <c r="L235" s="17"/>
      <c r="M235" s="17"/>
      <c r="N235" s="17"/>
      <c r="O235" s="22"/>
      <c r="P235" s="22"/>
      <c r="Q235" s="22"/>
      <c r="AE235" s="3">
        <v>322</v>
      </c>
      <c r="AF235" s="4">
        <v>67.588923288613699</v>
      </c>
      <c r="AG235" s="4">
        <v>97.1</v>
      </c>
    </row>
    <row r="236" spans="1:33" ht="16.5" thickTop="1" thickBot="1" x14ac:dyDescent="0.3">
      <c r="A236" s="17"/>
      <c r="I236" s="17"/>
      <c r="J236" s="17"/>
      <c r="K236" s="17"/>
      <c r="L236" s="17"/>
      <c r="M236" s="17"/>
      <c r="N236" s="17"/>
      <c r="O236" s="22"/>
      <c r="P236" s="22"/>
      <c r="Q236" s="22"/>
      <c r="AE236" s="3">
        <v>323</v>
      </c>
      <c r="AF236" s="4">
        <v>67.797385620915094</v>
      </c>
      <c r="AG236" s="4">
        <v>97.4</v>
      </c>
    </row>
    <row r="237" spans="1:33" ht="16.5" thickTop="1" thickBot="1" x14ac:dyDescent="0.3">
      <c r="A237" s="17"/>
      <c r="I237" s="17"/>
      <c r="J237" s="17"/>
      <c r="K237" s="17"/>
      <c r="L237" s="17"/>
      <c r="M237" s="17"/>
      <c r="N237" s="17"/>
      <c r="O237" s="22"/>
      <c r="P237" s="22"/>
      <c r="Q237" s="22"/>
      <c r="AE237" s="3">
        <v>324</v>
      </c>
      <c r="AF237" s="4">
        <v>68.005847953216303</v>
      </c>
      <c r="AG237" s="4">
        <v>97.7</v>
      </c>
    </row>
    <row r="238" spans="1:33" ht="16.5" thickTop="1" thickBot="1" x14ac:dyDescent="0.3">
      <c r="A238" s="17"/>
      <c r="I238" s="17"/>
      <c r="J238" s="17"/>
      <c r="K238" s="17"/>
      <c r="L238" s="17"/>
      <c r="M238" s="17"/>
      <c r="N238" s="17"/>
      <c r="O238" s="22"/>
      <c r="P238" s="22"/>
      <c r="Q238" s="22"/>
      <c r="AE238" s="3">
        <v>325</v>
      </c>
      <c r="AF238" s="4">
        <v>68.214310285517698</v>
      </c>
      <c r="AG238" s="4">
        <v>98</v>
      </c>
    </row>
    <row r="239" spans="1:33" ht="16.5" thickTop="1" thickBot="1" x14ac:dyDescent="0.3">
      <c r="A239" s="17"/>
      <c r="I239" s="17"/>
      <c r="J239" s="17"/>
      <c r="K239" s="17"/>
      <c r="L239" s="17"/>
      <c r="M239" s="17"/>
      <c r="N239" s="17"/>
      <c r="O239" s="22"/>
      <c r="P239" s="22"/>
      <c r="Q239" s="22"/>
      <c r="AE239" s="3">
        <v>326</v>
      </c>
      <c r="AF239" s="4">
        <v>68.422772617819007</v>
      </c>
      <c r="AG239" s="4">
        <v>98.3</v>
      </c>
    </row>
    <row r="240" spans="1:33" ht="16.5" thickTop="1" thickBot="1" x14ac:dyDescent="0.3">
      <c r="A240" s="17"/>
      <c r="I240" s="17"/>
      <c r="J240" s="17"/>
      <c r="K240" s="17"/>
      <c r="L240" s="17"/>
      <c r="M240" s="17"/>
      <c r="N240" s="17"/>
      <c r="O240" s="22"/>
      <c r="P240" s="22"/>
      <c r="Q240" s="22"/>
      <c r="AE240" s="3">
        <v>327</v>
      </c>
      <c r="AF240" s="4">
        <v>68.631234950120302</v>
      </c>
      <c r="AG240" s="4">
        <v>98.6</v>
      </c>
    </row>
    <row r="241" spans="1:33" ht="16.5" thickTop="1" thickBot="1" x14ac:dyDescent="0.3">
      <c r="A241" s="17"/>
      <c r="I241" s="17"/>
      <c r="J241" s="17"/>
      <c r="K241" s="17"/>
      <c r="L241" s="17"/>
      <c r="M241" s="17"/>
      <c r="N241" s="17"/>
      <c r="O241" s="22"/>
      <c r="P241" s="22"/>
      <c r="Q241" s="22"/>
      <c r="AE241" s="3">
        <v>328</v>
      </c>
      <c r="AF241" s="4">
        <v>68.839697282421696</v>
      </c>
      <c r="AG241" s="4">
        <v>98.9</v>
      </c>
    </row>
    <row r="242" spans="1:33" ht="16.5" thickTop="1" thickBot="1" x14ac:dyDescent="0.3">
      <c r="A242" s="17"/>
      <c r="I242" s="17"/>
      <c r="J242" s="17"/>
      <c r="K242" s="17"/>
      <c r="L242" s="17"/>
      <c r="M242" s="17"/>
      <c r="N242" s="17"/>
      <c r="O242" s="22"/>
      <c r="P242" s="22"/>
      <c r="Q242" s="22"/>
      <c r="AE242" s="3">
        <v>329</v>
      </c>
      <c r="AF242" s="4">
        <v>69.048159614723005</v>
      </c>
      <c r="AG242" s="4">
        <v>99.2</v>
      </c>
    </row>
    <row r="243" spans="1:33" ht="16.5" thickTop="1" thickBot="1" x14ac:dyDescent="0.3">
      <c r="A243" s="17"/>
      <c r="I243" s="17"/>
      <c r="J243" s="17"/>
      <c r="K243" s="17"/>
      <c r="L243" s="17"/>
      <c r="M243" s="17"/>
      <c r="N243" s="17"/>
      <c r="O243" s="22"/>
      <c r="P243" s="22"/>
      <c r="Q243" s="22"/>
      <c r="AE243" s="3">
        <v>330</v>
      </c>
      <c r="AF243" s="4">
        <v>69.256621947024399</v>
      </c>
      <c r="AG243" s="4">
        <v>99.5</v>
      </c>
    </row>
    <row r="244" spans="1:33" ht="16.5" thickTop="1" thickBot="1" x14ac:dyDescent="0.3">
      <c r="A244" s="17"/>
      <c r="I244" s="17"/>
      <c r="J244" s="17"/>
      <c r="K244" s="17"/>
      <c r="L244" s="17"/>
      <c r="M244" s="17"/>
      <c r="N244" s="17"/>
      <c r="O244" s="22"/>
      <c r="P244" s="22"/>
      <c r="Q244" s="22"/>
      <c r="AE244" s="3">
        <v>331</v>
      </c>
      <c r="AF244" s="4">
        <v>69.465084279325694</v>
      </c>
      <c r="AG244" s="4">
        <v>99.8</v>
      </c>
    </row>
    <row r="245" spans="1:33" ht="16.5" thickTop="1" thickBot="1" x14ac:dyDescent="0.3">
      <c r="A245" s="17"/>
      <c r="I245" s="17"/>
      <c r="J245" s="17"/>
      <c r="K245" s="17"/>
      <c r="L245" s="17"/>
      <c r="M245" s="17"/>
      <c r="N245" s="17"/>
      <c r="O245" s="22"/>
      <c r="P245" s="22"/>
      <c r="Q245" s="22"/>
      <c r="AE245" s="3">
        <v>332</v>
      </c>
      <c r="AF245" s="4">
        <v>69.673546611627003</v>
      </c>
      <c r="AG245" s="4">
        <v>100.1</v>
      </c>
    </row>
    <row r="246" spans="1:33" ht="16.5" thickTop="1" thickBot="1" x14ac:dyDescent="0.3">
      <c r="A246" s="17"/>
      <c r="I246" s="17"/>
      <c r="J246" s="17"/>
      <c r="K246" s="17"/>
      <c r="L246" s="17"/>
      <c r="M246" s="17"/>
      <c r="N246" s="17"/>
      <c r="O246" s="22"/>
      <c r="P246" s="22"/>
      <c r="Q246" s="22"/>
      <c r="AE246" s="3">
        <v>333</v>
      </c>
      <c r="AF246" s="4">
        <v>69.882008943928398</v>
      </c>
      <c r="AG246" s="4">
        <v>100.4</v>
      </c>
    </row>
    <row r="247" spans="1:33" ht="16.5" thickTop="1" thickBot="1" x14ac:dyDescent="0.3">
      <c r="A247" s="17"/>
      <c r="I247" s="17"/>
      <c r="J247" s="17"/>
      <c r="K247" s="17"/>
      <c r="L247" s="17"/>
      <c r="M247" s="17"/>
      <c r="N247" s="17"/>
      <c r="O247" s="22"/>
      <c r="P247" s="22"/>
      <c r="Q247" s="22"/>
      <c r="AE247" s="3">
        <v>334</v>
      </c>
      <c r="AF247" s="4">
        <v>70.090471276229707</v>
      </c>
      <c r="AG247" s="4">
        <v>100.7</v>
      </c>
    </row>
    <row r="248" spans="1:33" ht="16.5" thickTop="1" thickBot="1" x14ac:dyDescent="0.3">
      <c r="A248" s="17"/>
      <c r="I248" s="17"/>
      <c r="J248" s="17"/>
      <c r="K248" s="17"/>
      <c r="L248" s="17"/>
      <c r="M248" s="17"/>
      <c r="N248" s="17"/>
      <c r="O248" s="22"/>
      <c r="P248" s="22"/>
      <c r="Q248" s="22"/>
      <c r="AE248" s="3">
        <v>335</v>
      </c>
      <c r="AF248" s="4">
        <v>70.298933608531101</v>
      </c>
      <c r="AG248" s="4">
        <v>101</v>
      </c>
    </row>
    <row r="249" spans="1:33" ht="16.5" thickTop="1" thickBot="1" x14ac:dyDescent="0.3">
      <c r="A249" s="17"/>
      <c r="I249" s="17"/>
      <c r="J249" s="17"/>
      <c r="K249" s="17"/>
      <c r="L249" s="17"/>
      <c r="M249" s="17"/>
      <c r="N249" s="17"/>
      <c r="O249" s="22"/>
      <c r="P249" s="22"/>
      <c r="Q249" s="22"/>
      <c r="AE249" s="3">
        <v>336</v>
      </c>
      <c r="AF249" s="4">
        <v>70.507395940832396</v>
      </c>
      <c r="AG249" s="4">
        <v>101.3</v>
      </c>
    </row>
    <row r="250" spans="1:33" ht="16.5" thickTop="1" thickBot="1" x14ac:dyDescent="0.3">
      <c r="A250" s="17"/>
      <c r="I250" s="17"/>
      <c r="J250" s="17"/>
      <c r="K250" s="17"/>
      <c r="L250" s="17"/>
      <c r="M250" s="17"/>
      <c r="N250" s="17"/>
      <c r="O250" s="22"/>
      <c r="P250" s="22"/>
      <c r="Q250" s="22"/>
      <c r="AE250" s="3">
        <v>337</v>
      </c>
      <c r="AF250" s="4">
        <v>70.715858273133705</v>
      </c>
      <c r="AG250" s="4">
        <v>101.6</v>
      </c>
    </row>
    <row r="251" spans="1:33" ht="16.5" thickTop="1" thickBot="1" x14ac:dyDescent="0.3">
      <c r="A251" s="17"/>
      <c r="I251" s="17"/>
      <c r="J251" s="17"/>
      <c r="K251" s="17"/>
      <c r="L251" s="17"/>
      <c r="M251" s="17"/>
      <c r="N251" s="17"/>
      <c r="O251" s="22"/>
      <c r="P251" s="22"/>
      <c r="Q251" s="22"/>
      <c r="AE251" s="3">
        <v>338</v>
      </c>
      <c r="AF251" s="4">
        <v>70.924320605435099</v>
      </c>
      <c r="AG251" s="4">
        <v>101.9</v>
      </c>
    </row>
    <row r="252" spans="1:33" ht="16.5" thickTop="1" thickBot="1" x14ac:dyDescent="0.3">
      <c r="A252" s="17"/>
      <c r="I252" s="17"/>
      <c r="J252" s="17"/>
      <c r="K252" s="17"/>
      <c r="L252" s="17"/>
      <c r="M252" s="17"/>
      <c r="N252" s="17"/>
      <c r="O252" s="22"/>
      <c r="P252" s="22"/>
      <c r="Q252" s="22"/>
      <c r="AE252" s="3">
        <v>339</v>
      </c>
      <c r="AF252" s="4">
        <v>71.132782937736394</v>
      </c>
      <c r="AG252" s="4">
        <v>102.2</v>
      </c>
    </row>
    <row r="253" spans="1:33" ht="16.5" thickTop="1" thickBot="1" x14ac:dyDescent="0.3">
      <c r="A253" s="17"/>
      <c r="I253" s="17"/>
      <c r="J253" s="17"/>
      <c r="K253" s="17"/>
      <c r="L253" s="17"/>
      <c r="M253" s="17"/>
      <c r="N253" s="17"/>
      <c r="O253" s="22"/>
      <c r="P253" s="22"/>
      <c r="Q253" s="22"/>
      <c r="AE253" s="3">
        <v>340</v>
      </c>
      <c r="AF253" s="4">
        <v>71.341245270037803</v>
      </c>
      <c r="AG253" s="4">
        <v>102.5</v>
      </c>
    </row>
    <row r="254" spans="1:33" ht="16.5" thickTop="1" thickBot="1" x14ac:dyDescent="0.3">
      <c r="A254" s="17"/>
      <c r="I254" s="17"/>
      <c r="J254" s="17"/>
      <c r="K254" s="17"/>
      <c r="L254" s="17"/>
      <c r="M254" s="17"/>
      <c r="N254" s="17"/>
      <c r="O254" s="22"/>
      <c r="P254" s="22"/>
      <c r="Q254" s="22"/>
      <c r="AE254" s="3">
        <v>341</v>
      </c>
      <c r="AF254" s="4">
        <v>71.549707602339097</v>
      </c>
      <c r="AG254" s="4">
        <v>102.8</v>
      </c>
    </row>
    <row r="255" spans="1:33" ht="16.5" thickTop="1" thickBot="1" x14ac:dyDescent="0.3">
      <c r="A255" s="17"/>
      <c r="I255" s="17"/>
      <c r="J255" s="17"/>
      <c r="K255" s="17"/>
      <c r="L255" s="17"/>
      <c r="M255" s="17"/>
      <c r="N255" s="17"/>
      <c r="O255" s="22"/>
      <c r="P255" s="22"/>
      <c r="Q255" s="22"/>
      <c r="AE255" s="3">
        <v>342</v>
      </c>
      <c r="AF255" s="4">
        <v>71.758169934640506</v>
      </c>
      <c r="AG255" s="4">
        <v>103.1</v>
      </c>
    </row>
    <row r="256" spans="1:33" ht="16.5" thickTop="1" thickBot="1" x14ac:dyDescent="0.3">
      <c r="A256" s="17"/>
      <c r="I256" s="17"/>
      <c r="J256" s="17"/>
      <c r="K256" s="17"/>
      <c r="L256" s="17"/>
      <c r="M256" s="17"/>
      <c r="N256" s="17"/>
      <c r="O256" s="22"/>
      <c r="P256" s="22"/>
      <c r="Q256" s="22"/>
      <c r="AE256" s="3">
        <v>343</v>
      </c>
      <c r="AF256" s="4">
        <v>71.966632266941801</v>
      </c>
      <c r="AG256" s="4">
        <v>103.4</v>
      </c>
    </row>
    <row r="257" spans="1:33" ht="16.5" thickTop="1" thickBot="1" x14ac:dyDescent="0.3">
      <c r="A257" s="17"/>
      <c r="I257" s="17"/>
      <c r="J257" s="17"/>
      <c r="K257" s="17"/>
      <c r="L257" s="17"/>
      <c r="M257" s="17"/>
      <c r="N257" s="17"/>
      <c r="O257" s="22"/>
      <c r="P257" s="22"/>
      <c r="Q257" s="22"/>
      <c r="AE257" s="3">
        <v>344</v>
      </c>
      <c r="AF257" s="4">
        <v>72.175094599243096</v>
      </c>
      <c r="AG257" s="4">
        <v>103.7</v>
      </c>
    </row>
    <row r="258" spans="1:33" ht="16.5" thickTop="1" thickBot="1" x14ac:dyDescent="0.3">
      <c r="A258" s="17"/>
      <c r="I258" s="17"/>
      <c r="J258" s="17"/>
      <c r="K258" s="17"/>
      <c r="L258" s="17"/>
      <c r="M258" s="17"/>
      <c r="N258" s="17"/>
      <c r="O258" s="22"/>
      <c r="P258" s="22"/>
      <c r="Q258" s="22"/>
      <c r="AE258" s="3">
        <v>345</v>
      </c>
      <c r="AF258" s="4">
        <v>72.383556931544504</v>
      </c>
      <c r="AG258" s="4">
        <v>104</v>
      </c>
    </row>
    <row r="259" spans="1:33" ht="16.5" thickTop="1" thickBot="1" x14ac:dyDescent="0.3">
      <c r="A259" s="17"/>
      <c r="I259" s="17"/>
      <c r="J259" s="17"/>
      <c r="K259" s="17"/>
      <c r="L259" s="17"/>
      <c r="M259" s="17"/>
      <c r="N259" s="17"/>
      <c r="O259" s="22"/>
      <c r="P259" s="22"/>
      <c r="Q259" s="22"/>
      <c r="AE259" s="3">
        <v>346</v>
      </c>
      <c r="AF259" s="4">
        <v>72.592019263845799</v>
      </c>
      <c r="AG259" s="4">
        <v>104.3</v>
      </c>
    </row>
    <row r="260" spans="1:33" ht="16.5" thickTop="1" thickBot="1" x14ac:dyDescent="0.3">
      <c r="A260" s="17"/>
      <c r="I260" s="17"/>
      <c r="J260" s="17"/>
      <c r="K260" s="17"/>
      <c r="L260" s="17"/>
      <c r="M260" s="17"/>
      <c r="N260" s="17"/>
      <c r="O260" s="22"/>
      <c r="P260" s="22"/>
      <c r="Q260" s="22"/>
      <c r="AE260" s="3">
        <v>347</v>
      </c>
      <c r="AF260" s="4">
        <v>72.800481596147193</v>
      </c>
      <c r="AG260" s="4">
        <v>104.6</v>
      </c>
    </row>
    <row r="261" spans="1:33" ht="16.5" thickTop="1" thickBot="1" x14ac:dyDescent="0.3">
      <c r="A261" s="17"/>
      <c r="I261" s="17"/>
      <c r="J261" s="17"/>
      <c r="K261" s="17"/>
      <c r="L261" s="17"/>
      <c r="M261" s="17"/>
      <c r="N261" s="17"/>
      <c r="O261" s="22"/>
      <c r="P261" s="22"/>
      <c r="Q261" s="22"/>
      <c r="AE261" s="3">
        <v>348</v>
      </c>
      <c r="AF261" s="4">
        <v>73.008943928448502</v>
      </c>
      <c r="AG261" s="4">
        <v>104.9</v>
      </c>
    </row>
    <row r="262" spans="1:33" ht="16.5" thickTop="1" thickBot="1" x14ac:dyDescent="0.3">
      <c r="A262" s="17"/>
      <c r="I262" s="17"/>
      <c r="J262" s="17"/>
      <c r="K262" s="17"/>
      <c r="L262" s="17"/>
      <c r="M262" s="17"/>
      <c r="N262" s="17"/>
      <c r="O262" s="22"/>
      <c r="P262" s="22"/>
      <c r="Q262" s="22"/>
      <c r="AE262" s="3">
        <v>349</v>
      </c>
      <c r="AF262" s="4">
        <v>73.217406260749897</v>
      </c>
      <c r="AG262" s="4">
        <v>105.2</v>
      </c>
    </row>
    <row r="263" spans="1:33" ht="16.5" thickTop="1" thickBot="1" x14ac:dyDescent="0.3">
      <c r="A263" s="17"/>
      <c r="I263" s="17"/>
      <c r="J263" s="17"/>
      <c r="K263" s="17"/>
      <c r="L263" s="17"/>
      <c r="M263" s="17"/>
      <c r="N263" s="17"/>
      <c r="O263" s="22"/>
      <c r="P263" s="22"/>
      <c r="Q263" s="22"/>
      <c r="AE263" s="3">
        <v>350</v>
      </c>
      <c r="AF263" s="4">
        <v>73.425868593051206</v>
      </c>
      <c r="AG263" s="4">
        <v>105.5</v>
      </c>
    </row>
    <row r="264" spans="1:33" ht="16.5" thickTop="1" thickBot="1" x14ac:dyDescent="0.3">
      <c r="A264" s="17"/>
      <c r="I264" s="17"/>
      <c r="J264" s="17"/>
      <c r="K264" s="17"/>
      <c r="L264" s="17"/>
      <c r="M264" s="17"/>
      <c r="N264" s="17"/>
      <c r="O264" s="22"/>
      <c r="P264" s="22"/>
      <c r="Q264" s="22"/>
      <c r="AE264" s="3">
        <v>351</v>
      </c>
      <c r="AF264" s="4">
        <v>73.634330925352501</v>
      </c>
      <c r="AG264" s="4">
        <v>105.8</v>
      </c>
    </row>
    <row r="265" spans="1:33" ht="16.5" thickTop="1" thickBot="1" x14ac:dyDescent="0.3">
      <c r="A265" s="17"/>
      <c r="I265" s="17"/>
      <c r="J265" s="17"/>
      <c r="K265" s="17"/>
      <c r="L265" s="17"/>
      <c r="M265" s="17"/>
      <c r="N265" s="17"/>
      <c r="O265" s="22"/>
      <c r="P265" s="22"/>
      <c r="Q265" s="22"/>
      <c r="AE265" s="3">
        <v>352</v>
      </c>
      <c r="AF265" s="4">
        <v>73.842793257653895</v>
      </c>
      <c r="AG265" s="4">
        <v>106.1</v>
      </c>
    </row>
    <row r="266" spans="1:33" ht="16.5" thickTop="1" thickBot="1" x14ac:dyDescent="0.3">
      <c r="A266" s="17"/>
      <c r="I266" s="17"/>
      <c r="J266" s="17"/>
      <c r="K266" s="17"/>
      <c r="L266" s="17"/>
      <c r="M266" s="17"/>
      <c r="N266" s="17"/>
      <c r="O266" s="22"/>
      <c r="P266" s="22"/>
      <c r="Q266" s="22"/>
      <c r="AE266" s="3">
        <v>353</v>
      </c>
      <c r="AF266" s="4">
        <v>74.051255589955204</v>
      </c>
      <c r="AG266" s="4">
        <v>106.4</v>
      </c>
    </row>
    <row r="267" spans="1:33" ht="16.5" thickTop="1" thickBot="1" x14ac:dyDescent="0.3">
      <c r="A267" s="17"/>
      <c r="I267" s="17"/>
      <c r="J267" s="17"/>
      <c r="K267" s="17"/>
      <c r="L267" s="17"/>
      <c r="M267" s="17"/>
      <c r="N267" s="17"/>
      <c r="O267" s="22"/>
      <c r="P267" s="22"/>
      <c r="Q267" s="22"/>
      <c r="AE267" s="3">
        <v>354</v>
      </c>
      <c r="AF267" s="4">
        <v>74.259717922256598</v>
      </c>
      <c r="AG267" s="4">
        <v>106.7</v>
      </c>
    </row>
    <row r="268" spans="1:33" ht="16.5" thickTop="1" thickBot="1" x14ac:dyDescent="0.3">
      <c r="A268" s="17"/>
      <c r="I268" s="17"/>
      <c r="J268" s="17"/>
      <c r="K268" s="17"/>
      <c r="L268" s="17"/>
      <c r="M268" s="17"/>
      <c r="N268" s="17"/>
      <c r="O268" s="22"/>
      <c r="P268" s="22"/>
      <c r="Q268" s="22"/>
      <c r="AE268" s="3">
        <v>355</v>
      </c>
      <c r="AF268" s="4">
        <v>74.468180254557893</v>
      </c>
      <c r="AG268" s="4">
        <v>107</v>
      </c>
    </row>
    <row r="269" spans="1:33" ht="16.5" thickTop="1" thickBot="1" x14ac:dyDescent="0.3">
      <c r="A269" s="17"/>
      <c r="I269" s="17"/>
      <c r="J269" s="17"/>
      <c r="K269" s="17"/>
      <c r="L269" s="17"/>
      <c r="M269" s="17"/>
      <c r="N269" s="17"/>
      <c r="O269" s="22"/>
      <c r="P269" s="22"/>
      <c r="Q269" s="22"/>
      <c r="AE269" s="3">
        <v>356</v>
      </c>
      <c r="AF269" s="4">
        <v>74.676642586859202</v>
      </c>
      <c r="AG269" s="4">
        <v>107.3</v>
      </c>
    </row>
    <row r="270" spans="1:33" ht="16.5" thickTop="1" thickBot="1" x14ac:dyDescent="0.3">
      <c r="A270" s="17"/>
      <c r="I270" s="17"/>
      <c r="J270" s="17"/>
      <c r="K270" s="17"/>
      <c r="L270" s="17"/>
      <c r="M270" s="17"/>
      <c r="N270" s="17"/>
      <c r="O270" s="22"/>
      <c r="P270" s="22"/>
      <c r="Q270" s="22"/>
      <c r="AE270" s="3">
        <v>357</v>
      </c>
      <c r="AF270" s="4">
        <v>74.885104919160597</v>
      </c>
      <c r="AG270" s="4">
        <v>107.6</v>
      </c>
    </row>
    <row r="271" spans="1:33" ht="16.5" thickTop="1" thickBot="1" x14ac:dyDescent="0.3">
      <c r="A271" s="17"/>
      <c r="I271" s="17"/>
      <c r="J271" s="17"/>
      <c r="K271" s="17"/>
      <c r="L271" s="17"/>
      <c r="M271" s="17"/>
      <c r="N271" s="17"/>
      <c r="O271" s="22"/>
      <c r="P271" s="22"/>
      <c r="Q271" s="22"/>
      <c r="AE271" s="3">
        <v>358</v>
      </c>
      <c r="AF271" s="4">
        <v>75.093567251461906</v>
      </c>
      <c r="AG271" s="4">
        <v>107.9</v>
      </c>
    </row>
    <row r="272" spans="1:33" ht="16.5" thickTop="1" thickBot="1" x14ac:dyDescent="0.3">
      <c r="A272" s="17"/>
      <c r="I272" s="17"/>
      <c r="J272" s="17"/>
      <c r="K272" s="17"/>
      <c r="L272" s="17"/>
      <c r="M272" s="17"/>
      <c r="N272" s="17"/>
      <c r="O272" s="22"/>
      <c r="P272" s="22"/>
      <c r="Q272" s="22"/>
      <c r="AE272" s="3">
        <v>359</v>
      </c>
      <c r="AF272" s="4">
        <v>75.3020295837633</v>
      </c>
      <c r="AG272" s="4">
        <v>108.2</v>
      </c>
    </row>
    <row r="273" spans="1:33" ht="16.5" thickTop="1" thickBot="1" x14ac:dyDescent="0.3">
      <c r="A273" s="17"/>
      <c r="I273" s="17"/>
      <c r="J273" s="17"/>
      <c r="K273" s="17"/>
      <c r="L273" s="17"/>
      <c r="M273" s="17"/>
      <c r="N273" s="17"/>
      <c r="O273" s="22"/>
      <c r="P273" s="22"/>
      <c r="Q273" s="22"/>
      <c r="AE273" s="3">
        <v>360</v>
      </c>
      <c r="AF273" s="4">
        <v>75.510491916064595</v>
      </c>
      <c r="AG273" s="4">
        <v>108.5</v>
      </c>
    </row>
    <row r="274" spans="1:33" ht="16.5" thickTop="1" thickBot="1" x14ac:dyDescent="0.3">
      <c r="A274" s="17"/>
      <c r="I274" s="17"/>
      <c r="J274" s="17"/>
      <c r="K274" s="17"/>
      <c r="L274" s="17"/>
      <c r="M274" s="17"/>
      <c r="N274" s="17"/>
      <c r="O274" s="22"/>
      <c r="P274" s="22"/>
      <c r="Q274" s="22"/>
      <c r="AE274" s="3">
        <v>361</v>
      </c>
      <c r="AF274" s="4">
        <v>75.718954248365904</v>
      </c>
      <c r="AG274" s="4">
        <v>108.8</v>
      </c>
    </row>
    <row r="275" spans="1:33" ht="16.5" thickTop="1" thickBot="1" x14ac:dyDescent="0.3">
      <c r="A275" s="17"/>
      <c r="I275" s="17"/>
      <c r="J275" s="17"/>
      <c r="K275" s="17"/>
      <c r="L275" s="17"/>
      <c r="M275" s="17"/>
      <c r="N275" s="17"/>
      <c r="O275" s="22"/>
      <c r="P275" s="22"/>
      <c r="Q275" s="22"/>
      <c r="AE275" s="3">
        <v>362</v>
      </c>
      <c r="AF275" s="4">
        <v>75.927416580667298</v>
      </c>
      <c r="AG275" s="4">
        <v>109.1</v>
      </c>
    </row>
    <row r="276" spans="1:33" ht="16.5" thickTop="1" thickBot="1" x14ac:dyDescent="0.3">
      <c r="A276" s="17"/>
      <c r="I276" s="17"/>
      <c r="J276" s="17"/>
      <c r="K276" s="17"/>
      <c r="L276" s="17"/>
      <c r="M276" s="17"/>
      <c r="N276" s="17"/>
      <c r="O276" s="22"/>
      <c r="P276" s="22"/>
      <c r="Q276" s="22"/>
      <c r="AE276" s="3">
        <v>363</v>
      </c>
      <c r="AF276" s="4">
        <v>76.135878912968593</v>
      </c>
      <c r="AG276" s="4">
        <v>109.4</v>
      </c>
    </row>
    <row r="277" spans="1:33" ht="16.5" thickTop="1" thickBot="1" x14ac:dyDescent="0.3">
      <c r="A277" s="17"/>
      <c r="I277" s="17"/>
      <c r="J277" s="17"/>
      <c r="K277" s="17"/>
      <c r="L277" s="17"/>
      <c r="M277" s="17"/>
      <c r="N277" s="17"/>
      <c r="O277" s="22"/>
      <c r="P277" s="22"/>
      <c r="Q277" s="22"/>
      <c r="AE277" s="3">
        <v>364</v>
      </c>
      <c r="AF277" s="4">
        <v>76.344341245270002</v>
      </c>
      <c r="AG277" s="4">
        <v>109.7</v>
      </c>
    </row>
    <row r="278" spans="1:33" ht="16.5" thickTop="1" thickBot="1" x14ac:dyDescent="0.3">
      <c r="A278" s="17"/>
      <c r="I278" s="17"/>
      <c r="J278" s="17"/>
      <c r="K278" s="17"/>
      <c r="L278" s="17"/>
      <c r="M278" s="17"/>
      <c r="N278" s="17"/>
      <c r="O278" s="22"/>
      <c r="P278" s="22"/>
      <c r="Q278" s="22"/>
      <c r="AE278" s="3">
        <v>365</v>
      </c>
      <c r="AF278" s="4">
        <v>76.552803577571297</v>
      </c>
      <c r="AG278" s="4">
        <v>110</v>
      </c>
    </row>
    <row r="279" spans="1:33" ht="16.5" thickTop="1" thickBot="1" x14ac:dyDescent="0.3">
      <c r="A279" s="17"/>
      <c r="I279" s="17"/>
      <c r="J279" s="17"/>
      <c r="K279" s="17"/>
      <c r="L279" s="17"/>
      <c r="M279" s="17"/>
      <c r="N279" s="17"/>
      <c r="O279" s="22"/>
      <c r="P279" s="22"/>
      <c r="Q279" s="22"/>
      <c r="AE279" s="3">
        <v>366</v>
      </c>
      <c r="AF279" s="4">
        <v>76.761265909872606</v>
      </c>
      <c r="AG279" s="4">
        <v>110.3</v>
      </c>
    </row>
    <row r="280" spans="1:33" ht="16.5" thickTop="1" thickBot="1" x14ac:dyDescent="0.3">
      <c r="A280" s="17"/>
      <c r="I280" s="17"/>
      <c r="J280" s="17"/>
      <c r="K280" s="17"/>
      <c r="L280" s="17"/>
      <c r="M280" s="17"/>
      <c r="N280" s="17"/>
      <c r="O280" s="22"/>
      <c r="P280" s="22"/>
      <c r="Q280" s="22"/>
      <c r="AE280" s="3">
        <v>367</v>
      </c>
      <c r="AF280" s="4">
        <v>76.969728242174</v>
      </c>
      <c r="AG280" s="4">
        <v>110.6</v>
      </c>
    </row>
    <row r="281" spans="1:33" ht="16.5" thickTop="1" thickBot="1" x14ac:dyDescent="0.3">
      <c r="A281" s="17"/>
      <c r="I281" s="17"/>
      <c r="J281" s="17"/>
      <c r="K281" s="17"/>
      <c r="L281" s="17"/>
      <c r="M281" s="17"/>
      <c r="N281" s="17"/>
      <c r="O281" s="22"/>
      <c r="P281" s="22"/>
      <c r="Q281" s="22"/>
      <c r="AE281" s="3">
        <v>368</v>
      </c>
      <c r="AF281" s="4">
        <v>77.178190574475295</v>
      </c>
      <c r="AG281" s="4">
        <v>110.9</v>
      </c>
    </row>
    <row r="282" spans="1:33" ht="16.5" thickTop="1" thickBot="1" x14ac:dyDescent="0.3">
      <c r="A282" s="17"/>
      <c r="I282" s="17"/>
      <c r="J282" s="17"/>
      <c r="K282" s="17"/>
      <c r="L282" s="17"/>
      <c r="M282" s="17"/>
      <c r="N282" s="17"/>
      <c r="O282" s="22"/>
      <c r="P282" s="22"/>
      <c r="Q282" s="22"/>
      <c r="AE282" s="3">
        <v>369</v>
      </c>
      <c r="AF282" s="4">
        <v>77.386652906776703</v>
      </c>
      <c r="AG282" s="4">
        <v>111.2</v>
      </c>
    </row>
    <row r="283" spans="1:33" ht="16.5" thickTop="1" thickBot="1" x14ac:dyDescent="0.3">
      <c r="A283" s="17"/>
      <c r="I283" s="17"/>
      <c r="J283" s="17"/>
      <c r="K283" s="17"/>
      <c r="L283" s="17"/>
      <c r="M283" s="17"/>
      <c r="N283" s="17"/>
      <c r="O283" s="22"/>
      <c r="P283" s="22"/>
      <c r="Q283" s="22"/>
      <c r="AE283" s="3">
        <v>370</v>
      </c>
      <c r="AF283" s="4">
        <v>77.595115239077998</v>
      </c>
      <c r="AG283" s="4">
        <v>111.5</v>
      </c>
    </row>
    <row r="284" spans="1:33" ht="16.5" thickTop="1" thickBot="1" x14ac:dyDescent="0.3">
      <c r="A284" s="17"/>
      <c r="I284" s="17"/>
      <c r="J284" s="17"/>
      <c r="K284" s="17"/>
      <c r="L284" s="17"/>
      <c r="M284" s="17"/>
      <c r="N284" s="17"/>
      <c r="O284" s="22"/>
      <c r="P284" s="22"/>
      <c r="Q284" s="22"/>
      <c r="AE284" s="3">
        <v>371</v>
      </c>
      <c r="AF284" s="4">
        <v>77.803577571379407</v>
      </c>
      <c r="AG284" s="4">
        <v>111.8</v>
      </c>
    </row>
    <row r="285" spans="1:33" ht="16.5" thickTop="1" thickBot="1" x14ac:dyDescent="0.3">
      <c r="A285" s="17"/>
      <c r="I285" s="17"/>
      <c r="J285" s="17"/>
      <c r="K285" s="17"/>
      <c r="L285" s="17"/>
      <c r="M285" s="17"/>
      <c r="N285" s="17"/>
      <c r="O285" s="22"/>
      <c r="P285" s="22"/>
      <c r="Q285" s="22"/>
      <c r="AE285" s="3">
        <v>372</v>
      </c>
      <c r="AF285" s="4">
        <v>78.012039903680702</v>
      </c>
      <c r="AG285" s="4">
        <v>112.1</v>
      </c>
    </row>
    <row r="286" spans="1:33" ht="16.5" thickTop="1" thickBot="1" x14ac:dyDescent="0.3">
      <c r="A286" s="17"/>
      <c r="I286" s="17"/>
      <c r="J286" s="17"/>
      <c r="K286" s="17"/>
      <c r="L286" s="17"/>
      <c r="M286" s="17"/>
      <c r="N286" s="17"/>
      <c r="O286" s="22"/>
      <c r="P286" s="22"/>
      <c r="Q286" s="22"/>
      <c r="AE286" s="3">
        <v>373</v>
      </c>
      <c r="AF286" s="4">
        <v>78.220502235981996</v>
      </c>
      <c r="AG286" s="4">
        <v>112.4</v>
      </c>
    </row>
    <row r="287" spans="1:33" ht="16.5" thickTop="1" thickBot="1" x14ac:dyDescent="0.3">
      <c r="A287" s="17"/>
      <c r="I287" s="17"/>
      <c r="J287" s="17"/>
      <c r="K287" s="17"/>
      <c r="L287" s="17"/>
      <c r="M287" s="17"/>
      <c r="N287" s="17"/>
      <c r="O287" s="22"/>
      <c r="P287" s="22"/>
      <c r="Q287" s="22"/>
      <c r="AE287" s="3">
        <v>374</v>
      </c>
      <c r="AF287" s="4">
        <v>78.428964568283405</v>
      </c>
      <c r="AG287" s="4">
        <v>112.7</v>
      </c>
    </row>
    <row r="288" spans="1:33" ht="16.5" thickTop="1" thickBot="1" x14ac:dyDescent="0.3">
      <c r="A288" s="17"/>
      <c r="I288" s="17"/>
      <c r="J288" s="17"/>
      <c r="K288" s="17"/>
      <c r="L288" s="17"/>
      <c r="M288" s="17"/>
      <c r="N288" s="17"/>
      <c r="O288" s="22"/>
      <c r="P288" s="22"/>
      <c r="Q288" s="22"/>
      <c r="AE288" s="3">
        <v>375</v>
      </c>
      <c r="AF288" s="4">
        <v>78.6374269005847</v>
      </c>
      <c r="AG288" s="4">
        <v>113</v>
      </c>
    </row>
    <row r="289" spans="1:33" ht="16.5" thickTop="1" thickBot="1" x14ac:dyDescent="0.3">
      <c r="A289" s="17"/>
      <c r="I289" s="17"/>
      <c r="J289" s="17"/>
      <c r="K289" s="17"/>
      <c r="L289" s="17"/>
      <c r="M289" s="17"/>
      <c r="N289" s="17"/>
      <c r="O289" s="22"/>
      <c r="P289" s="22"/>
      <c r="Q289" s="22"/>
      <c r="AE289" s="3">
        <v>376</v>
      </c>
      <c r="AF289" s="4">
        <v>78.845889232886094</v>
      </c>
      <c r="AG289" s="4">
        <v>113.3</v>
      </c>
    </row>
    <row r="290" spans="1:33" ht="16.5" thickTop="1" thickBot="1" x14ac:dyDescent="0.3">
      <c r="A290" s="17"/>
      <c r="I290" s="17"/>
      <c r="J290" s="17"/>
      <c r="K290" s="17"/>
      <c r="L290" s="17"/>
      <c r="M290" s="17"/>
      <c r="N290" s="17"/>
      <c r="O290" s="22"/>
      <c r="P290" s="22"/>
      <c r="Q290" s="22"/>
      <c r="AE290" s="3">
        <v>377</v>
      </c>
      <c r="AF290" s="4">
        <v>79.054351565187403</v>
      </c>
      <c r="AG290" s="4">
        <v>113.6</v>
      </c>
    </row>
    <row r="291" spans="1:33" ht="16.5" thickTop="1" thickBot="1" x14ac:dyDescent="0.3">
      <c r="A291" s="17"/>
      <c r="I291" s="17"/>
      <c r="J291" s="17"/>
      <c r="K291" s="17"/>
      <c r="L291" s="17"/>
      <c r="M291" s="17"/>
      <c r="N291" s="17"/>
      <c r="O291" s="22"/>
      <c r="P291" s="22"/>
      <c r="Q291" s="22"/>
      <c r="AE291" s="3">
        <v>378</v>
      </c>
      <c r="AF291" s="4">
        <v>79.262813897488797</v>
      </c>
      <c r="AG291" s="4">
        <v>113.9</v>
      </c>
    </row>
    <row r="292" spans="1:33" ht="16.5" thickTop="1" thickBot="1" x14ac:dyDescent="0.3">
      <c r="A292" s="17"/>
      <c r="I292" s="17"/>
      <c r="J292" s="17"/>
      <c r="K292" s="17"/>
      <c r="L292" s="17"/>
      <c r="M292" s="17"/>
      <c r="N292" s="17"/>
      <c r="O292" s="22"/>
      <c r="P292" s="22"/>
      <c r="Q292" s="22"/>
      <c r="AE292" s="3">
        <v>379</v>
      </c>
      <c r="AF292" s="4">
        <v>79.471276229790107</v>
      </c>
      <c r="AG292" s="4">
        <v>114.2</v>
      </c>
    </row>
    <row r="293" spans="1:33" ht="16.5" thickTop="1" thickBot="1" x14ac:dyDescent="0.3">
      <c r="A293" s="17"/>
      <c r="I293" s="17"/>
      <c r="J293" s="17"/>
      <c r="K293" s="17"/>
      <c r="L293" s="17"/>
      <c r="M293" s="17"/>
      <c r="N293" s="17"/>
      <c r="O293" s="22"/>
      <c r="P293" s="22"/>
      <c r="Q293" s="22"/>
      <c r="AE293" s="3">
        <v>380</v>
      </c>
      <c r="AF293" s="4">
        <v>79.679738562091401</v>
      </c>
      <c r="AG293" s="4">
        <v>114.5</v>
      </c>
    </row>
    <row r="294" spans="1:33" ht="16.5" thickTop="1" thickBot="1" x14ac:dyDescent="0.3">
      <c r="A294" s="17"/>
      <c r="I294" s="17"/>
      <c r="J294" s="17"/>
      <c r="K294" s="17"/>
      <c r="L294" s="17"/>
      <c r="M294" s="17"/>
      <c r="N294" s="17"/>
      <c r="O294" s="22"/>
      <c r="P294" s="22"/>
      <c r="Q294" s="22"/>
      <c r="AE294" s="3">
        <v>381</v>
      </c>
      <c r="AF294" s="4">
        <v>79.888200894392796</v>
      </c>
      <c r="AG294" s="4">
        <v>114.8</v>
      </c>
    </row>
    <row r="295" spans="1:33" ht="16.5" thickTop="1" thickBot="1" x14ac:dyDescent="0.3">
      <c r="A295" s="17"/>
      <c r="I295" s="17"/>
      <c r="J295" s="17"/>
      <c r="K295" s="17"/>
      <c r="L295" s="17"/>
      <c r="M295" s="17"/>
      <c r="N295" s="17"/>
      <c r="O295" s="22"/>
      <c r="P295" s="22"/>
      <c r="Q295" s="22"/>
      <c r="AE295" s="3">
        <v>382</v>
      </c>
      <c r="AF295" s="4">
        <v>80.096663226694105</v>
      </c>
      <c r="AG295" s="4">
        <v>115.1</v>
      </c>
    </row>
    <row r="296" spans="1:33" ht="16.5" thickTop="1" thickBot="1" x14ac:dyDescent="0.3">
      <c r="A296" s="17"/>
      <c r="I296" s="17"/>
      <c r="J296" s="17"/>
      <c r="K296" s="17"/>
      <c r="L296" s="17"/>
      <c r="M296" s="17"/>
      <c r="N296" s="17"/>
      <c r="O296" s="22"/>
      <c r="P296" s="22"/>
      <c r="Q296" s="22"/>
      <c r="AE296" s="3">
        <v>383</v>
      </c>
      <c r="AF296" s="4">
        <v>80.305125558995499</v>
      </c>
      <c r="AG296" s="4">
        <v>115.4</v>
      </c>
    </row>
    <row r="297" spans="1:33" ht="16.5" thickTop="1" thickBot="1" x14ac:dyDescent="0.3">
      <c r="A297" s="17"/>
      <c r="I297" s="17"/>
      <c r="J297" s="17"/>
      <c r="K297" s="17"/>
      <c r="L297" s="17"/>
      <c r="M297" s="17"/>
      <c r="N297" s="17"/>
      <c r="O297" s="22"/>
      <c r="P297" s="22"/>
      <c r="Q297" s="22"/>
      <c r="AE297" s="3">
        <v>384</v>
      </c>
      <c r="AF297" s="4">
        <v>80.513587891296794</v>
      </c>
      <c r="AG297" s="4">
        <v>115.7</v>
      </c>
    </row>
    <row r="298" spans="1:33" ht="16.5" thickTop="1" thickBot="1" x14ac:dyDescent="0.3">
      <c r="A298" s="17"/>
      <c r="I298" s="17"/>
      <c r="J298" s="17"/>
      <c r="K298" s="17"/>
      <c r="L298" s="17"/>
      <c r="M298" s="17"/>
      <c r="N298" s="17"/>
      <c r="O298" s="22"/>
      <c r="P298" s="22"/>
      <c r="Q298" s="22"/>
      <c r="AE298" s="3">
        <v>385</v>
      </c>
      <c r="AF298" s="4">
        <v>80.722050223598103</v>
      </c>
      <c r="AG298" s="4">
        <v>116</v>
      </c>
    </row>
    <row r="299" spans="1:33" ht="24" thickTop="1" thickBot="1" x14ac:dyDescent="0.3">
      <c r="A299" s="17"/>
      <c r="B299" s="24"/>
      <c r="C299" s="24"/>
      <c r="D299" s="19" t="s">
        <v>179</v>
      </c>
      <c r="E299" s="17"/>
      <c r="F299" s="22"/>
      <c r="G299" s="17"/>
      <c r="H299" s="17"/>
      <c r="I299" s="17"/>
      <c r="J299" s="17"/>
      <c r="K299" s="17"/>
      <c r="L299" s="17"/>
      <c r="M299" s="17"/>
      <c r="N299" s="17"/>
      <c r="O299" s="22"/>
      <c r="P299" s="22"/>
      <c r="Q299" s="22"/>
      <c r="AE299" s="3">
        <v>386</v>
      </c>
      <c r="AF299" s="4">
        <v>80.930512555899497</v>
      </c>
      <c r="AG299" s="4">
        <v>116.3</v>
      </c>
    </row>
    <row r="300" spans="1:33" ht="16.5" thickTop="1" thickBot="1" x14ac:dyDescent="0.3">
      <c r="A300" s="17"/>
      <c r="B300" s="24"/>
      <c r="C300" s="24"/>
      <c r="D300" s="20" t="s">
        <v>180</v>
      </c>
      <c r="E300" s="17"/>
      <c r="F300" s="22"/>
      <c r="G300" s="17"/>
      <c r="H300" s="17"/>
      <c r="I300" s="17"/>
      <c r="J300" s="17"/>
      <c r="K300" s="17"/>
      <c r="L300" s="17"/>
      <c r="M300" s="17"/>
      <c r="N300" s="17"/>
      <c r="O300" s="22"/>
      <c r="P300" s="22"/>
      <c r="Q300" s="22"/>
      <c r="AE300" s="3">
        <v>387</v>
      </c>
      <c r="AF300" s="4">
        <v>81.138974888200806</v>
      </c>
      <c r="AG300" s="4">
        <v>116.6</v>
      </c>
    </row>
    <row r="301" spans="1:33" ht="16.5" thickTop="1" thickBot="1" x14ac:dyDescent="0.3">
      <c r="A301" s="17"/>
      <c r="B301" s="24"/>
      <c r="C301" s="24"/>
      <c r="D301" s="20" t="s">
        <v>181</v>
      </c>
      <c r="E301" s="17"/>
      <c r="F301" s="22"/>
      <c r="G301" s="17"/>
      <c r="H301" s="17"/>
      <c r="I301" s="17"/>
      <c r="J301" s="17"/>
      <c r="K301" s="17"/>
      <c r="L301" s="17"/>
      <c r="M301" s="17"/>
      <c r="N301" s="17"/>
      <c r="O301" s="22"/>
      <c r="P301" s="22"/>
      <c r="Q301" s="22"/>
      <c r="AE301" s="3">
        <v>388</v>
      </c>
      <c r="AF301" s="4">
        <v>81.347437220502201</v>
      </c>
      <c r="AG301" s="4">
        <v>116.9</v>
      </c>
    </row>
    <row r="302" spans="1:33" ht="16.5" thickTop="1" thickBot="1" x14ac:dyDescent="0.3">
      <c r="A302" s="17"/>
      <c r="B302" s="24"/>
      <c r="C302" s="24"/>
      <c r="D302" s="20" t="s">
        <v>182</v>
      </c>
      <c r="E302" s="17"/>
      <c r="F302" s="22"/>
      <c r="G302" s="17"/>
      <c r="H302" s="17"/>
      <c r="I302" s="17"/>
      <c r="J302" s="17"/>
      <c r="K302" s="17"/>
      <c r="L302" s="17"/>
      <c r="M302" s="17"/>
      <c r="N302" s="17"/>
      <c r="O302" s="22"/>
      <c r="P302" s="22"/>
      <c r="Q302" s="22"/>
      <c r="AE302" s="3">
        <v>389</v>
      </c>
      <c r="AF302" s="4">
        <v>81.555899552803496</v>
      </c>
      <c r="AG302" s="4">
        <v>117.2</v>
      </c>
    </row>
    <row r="303" spans="1:33" ht="16.5" thickTop="1" thickBot="1" x14ac:dyDescent="0.3">
      <c r="A303" s="17"/>
      <c r="B303" s="24"/>
      <c r="C303" s="24"/>
      <c r="D303" s="20" t="s">
        <v>183</v>
      </c>
      <c r="E303" s="17"/>
      <c r="F303" s="22"/>
      <c r="G303" s="17"/>
      <c r="H303" s="17"/>
      <c r="I303" s="17"/>
      <c r="J303" s="17"/>
      <c r="K303" s="17"/>
      <c r="L303" s="17"/>
      <c r="M303" s="17"/>
      <c r="N303" s="17"/>
      <c r="O303" s="22"/>
      <c r="P303" s="22"/>
      <c r="Q303" s="22"/>
      <c r="AE303" s="3">
        <v>390</v>
      </c>
      <c r="AF303" s="4">
        <v>81.764361885104805</v>
      </c>
      <c r="AG303" s="4">
        <v>117.5</v>
      </c>
    </row>
    <row r="304" spans="1:33" ht="16.5" thickTop="1" thickBot="1" x14ac:dyDescent="0.3">
      <c r="A304" s="17"/>
      <c r="B304" s="24"/>
      <c r="C304" s="24"/>
      <c r="D304" s="20" t="s">
        <v>184</v>
      </c>
      <c r="E304" s="17"/>
      <c r="F304" s="22"/>
      <c r="G304" s="17"/>
      <c r="H304" s="17"/>
      <c r="I304" s="17"/>
      <c r="J304" s="17"/>
      <c r="K304" s="17"/>
      <c r="L304" s="17"/>
      <c r="M304" s="17"/>
      <c r="N304" s="17"/>
      <c r="O304" s="22"/>
      <c r="P304" s="22"/>
      <c r="Q304" s="22"/>
      <c r="AE304" s="3">
        <v>391</v>
      </c>
      <c r="AF304" s="4">
        <v>81.972824217406199</v>
      </c>
      <c r="AG304" s="4">
        <v>117.8</v>
      </c>
    </row>
    <row r="305" spans="1:33" ht="16.5" thickTop="1" thickBot="1" x14ac:dyDescent="0.3">
      <c r="A305" s="17"/>
      <c r="B305" s="24"/>
      <c r="C305" s="24"/>
      <c r="D305" s="20" t="s">
        <v>185</v>
      </c>
      <c r="E305" s="17"/>
      <c r="F305" s="22"/>
      <c r="G305" s="17"/>
      <c r="H305" s="17"/>
      <c r="I305" s="17"/>
      <c r="J305" s="17"/>
      <c r="K305" s="17"/>
      <c r="L305" s="17"/>
      <c r="M305" s="17"/>
      <c r="N305" s="17"/>
      <c r="O305" s="22"/>
      <c r="P305" s="22"/>
      <c r="Q305" s="22"/>
      <c r="AE305" s="3">
        <v>392</v>
      </c>
      <c r="AF305" s="4">
        <v>82.181286549707494</v>
      </c>
      <c r="AG305" s="4">
        <v>118.1</v>
      </c>
    </row>
    <row r="306" spans="1:33" ht="16.5" thickTop="1" thickBot="1" x14ac:dyDescent="0.3">
      <c r="A306" s="17"/>
      <c r="B306" s="24"/>
      <c r="C306" s="24"/>
      <c r="D306" s="20" t="s">
        <v>186</v>
      </c>
      <c r="E306" s="17"/>
      <c r="F306" s="22"/>
      <c r="G306" s="17"/>
      <c r="H306" s="17"/>
      <c r="I306" s="17"/>
      <c r="J306" s="17"/>
      <c r="K306" s="17"/>
      <c r="L306" s="17"/>
      <c r="M306" s="17"/>
      <c r="N306" s="17"/>
      <c r="O306" s="22"/>
      <c r="P306" s="22"/>
      <c r="Q306" s="22"/>
      <c r="AE306" s="3">
        <v>393</v>
      </c>
      <c r="AF306" s="4">
        <v>82.389748882008902</v>
      </c>
      <c r="AG306" s="4">
        <v>118.4</v>
      </c>
    </row>
    <row r="307" spans="1:33" ht="16.5" thickTop="1" thickBot="1" x14ac:dyDescent="0.3">
      <c r="A307" s="17"/>
      <c r="B307" s="24"/>
      <c r="C307" s="24"/>
      <c r="D307" s="21" t="s">
        <v>187</v>
      </c>
      <c r="E307" s="17"/>
      <c r="F307" s="22"/>
      <c r="G307" s="17"/>
      <c r="H307" s="17"/>
      <c r="I307" s="17"/>
      <c r="J307" s="17"/>
      <c r="K307" s="17"/>
      <c r="L307" s="17"/>
      <c r="M307" s="17"/>
      <c r="N307" s="17"/>
      <c r="O307" s="22"/>
      <c r="P307" s="22"/>
      <c r="Q307" s="22"/>
      <c r="AE307" s="3">
        <v>394</v>
      </c>
      <c r="AF307" s="4">
        <v>82.598211214310197</v>
      </c>
      <c r="AG307" s="4">
        <v>118.7</v>
      </c>
    </row>
    <row r="308" spans="1:33" ht="16.5" thickTop="1" thickBot="1" x14ac:dyDescent="0.3">
      <c r="A308" s="17"/>
      <c r="B308" s="24"/>
      <c r="C308" s="24"/>
      <c r="D308" s="20" t="s">
        <v>188</v>
      </c>
      <c r="E308" s="17"/>
      <c r="F308" s="22"/>
      <c r="G308" s="17"/>
      <c r="H308" s="17"/>
      <c r="I308" s="17"/>
      <c r="J308" s="17"/>
      <c r="K308" s="17"/>
      <c r="L308" s="17"/>
      <c r="M308" s="17"/>
      <c r="N308" s="17"/>
      <c r="O308" s="22"/>
      <c r="P308" s="22"/>
      <c r="Q308" s="22"/>
      <c r="AE308" s="3">
        <v>395</v>
      </c>
      <c r="AF308" s="4">
        <v>82.806673546611606</v>
      </c>
      <c r="AG308" s="4">
        <v>119</v>
      </c>
    </row>
    <row r="309" spans="1:33" ht="16.5" thickTop="1" thickBot="1" x14ac:dyDescent="0.3">
      <c r="A309" s="17"/>
      <c r="B309" s="24"/>
      <c r="C309" s="24"/>
      <c r="D309" s="20" t="s">
        <v>189</v>
      </c>
      <c r="E309" s="17"/>
      <c r="F309" s="22"/>
      <c r="G309" s="17"/>
      <c r="H309" s="17"/>
      <c r="I309" s="17"/>
      <c r="J309" s="17"/>
      <c r="K309" s="17"/>
      <c r="L309" s="17"/>
      <c r="M309" s="17"/>
      <c r="N309" s="17"/>
      <c r="O309" s="22"/>
      <c r="P309" s="22"/>
      <c r="Q309" s="22"/>
      <c r="AE309" s="3">
        <v>396</v>
      </c>
      <c r="AF309" s="4">
        <v>83.015135878912901</v>
      </c>
      <c r="AG309" s="4">
        <v>119.3</v>
      </c>
    </row>
    <row r="310" spans="1:33" ht="16.5" thickTop="1" thickBot="1" x14ac:dyDescent="0.3">
      <c r="A310" s="17"/>
      <c r="B310" s="24"/>
      <c r="C310" s="24"/>
      <c r="D310" s="20" t="s">
        <v>190</v>
      </c>
      <c r="E310" s="17"/>
      <c r="F310" s="22"/>
      <c r="G310" s="17"/>
      <c r="H310" s="17"/>
      <c r="I310" s="17"/>
      <c r="J310" s="17"/>
      <c r="K310" s="17"/>
      <c r="L310" s="17"/>
      <c r="M310" s="17"/>
      <c r="N310" s="17"/>
      <c r="O310" s="22"/>
      <c r="P310" s="22"/>
      <c r="Q310" s="22"/>
      <c r="AE310" s="3">
        <v>397</v>
      </c>
      <c r="AF310" s="4">
        <v>83.223598211214195</v>
      </c>
      <c r="AG310" s="4">
        <v>119.6</v>
      </c>
    </row>
    <row r="311" spans="1:33" ht="16.5" thickTop="1" thickBot="1" x14ac:dyDescent="0.3">
      <c r="A311" s="17"/>
      <c r="B311" s="24"/>
      <c r="C311" s="24"/>
      <c r="D311" s="20" t="s">
        <v>191</v>
      </c>
      <c r="E311" s="17"/>
      <c r="F311" s="22"/>
      <c r="G311" s="17"/>
      <c r="H311" s="17"/>
      <c r="I311" s="17"/>
      <c r="J311" s="17"/>
      <c r="K311" s="17"/>
      <c r="L311" s="17"/>
      <c r="M311" s="17"/>
      <c r="N311" s="17"/>
      <c r="O311" s="22"/>
      <c r="P311" s="22"/>
      <c r="Q311" s="22"/>
      <c r="AE311" s="3">
        <v>398</v>
      </c>
      <c r="AF311" s="4">
        <v>83.432060543515604</v>
      </c>
      <c r="AG311" s="4">
        <v>119.9</v>
      </c>
    </row>
    <row r="312" spans="1:33" ht="16.5" thickTop="1" thickBot="1" x14ac:dyDescent="0.3">
      <c r="A312" s="17"/>
      <c r="B312" s="24"/>
      <c r="C312" s="24"/>
      <c r="D312" s="21" t="s">
        <v>192</v>
      </c>
      <c r="E312" s="17"/>
      <c r="F312" s="22"/>
      <c r="G312" s="17"/>
      <c r="H312" s="17"/>
      <c r="I312" s="17"/>
      <c r="J312" s="17"/>
      <c r="K312" s="17"/>
      <c r="L312" s="17"/>
      <c r="M312" s="17"/>
      <c r="N312" s="17"/>
      <c r="O312" s="22"/>
      <c r="P312" s="22"/>
      <c r="Q312" s="22"/>
      <c r="AE312" s="3">
        <v>399</v>
      </c>
      <c r="AF312" s="4">
        <v>83.640522875816899</v>
      </c>
      <c r="AG312" s="4">
        <v>120.2</v>
      </c>
    </row>
    <row r="313" spans="1:33" ht="16.5" thickTop="1" thickBot="1" x14ac:dyDescent="0.3">
      <c r="A313" s="17"/>
      <c r="B313" s="24"/>
      <c r="C313" s="24"/>
      <c r="D313" s="21" t="s">
        <v>193</v>
      </c>
      <c r="E313" s="17"/>
      <c r="F313" s="22"/>
      <c r="G313" s="17"/>
      <c r="H313" s="17"/>
      <c r="I313" s="17"/>
      <c r="J313" s="17"/>
      <c r="K313" s="17"/>
      <c r="L313" s="17"/>
      <c r="M313" s="17"/>
      <c r="N313" s="17"/>
      <c r="O313" s="22"/>
      <c r="P313" s="22"/>
      <c r="Q313" s="22"/>
      <c r="AE313" s="3">
        <v>400</v>
      </c>
      <c r="AF313" s="4">
        <v>83.848985208118293</v>
      </c>
      <c r="AG313" s="4">
        <v>120.5</v>
      </c>
    </row>
    <row r="314" spans="1:33" ht="16.5" thickTop="1" thickBot="1" x14ac:dyDescent="0.3">
      <c r="A314" s="17"/>
      <c r="B314" s="24"/>
      <c r="C314" s="24"/>
      <c r="D314" s="21" t="s">
        <v>194</v>
      </c>
      <c r="E314" s="17"/>
      <c r="F314" s="22"/>
      <c r="G314" s="17"/>
      <c r="H314" s="17"/>
      <c r="I314" s="17"/>
      <c r="J314" s="17"/>
      <c r="K314" s="17"/>
      <c r="L314" s="17"/>
      <c r="M314" s="17"/>
      <c r="N314" s="17"/>
      <c r="O314" s="22"/>
      <c r="P314" s="22"/>
      <c r="Q314" s="22"/>
      <c r="AE314" s="3">
        <v>401</v>
      </c>
      <c r="AF314" s="4">
        <v>84.057447540419602</v>
      </c>
      <c r="AG314" s="4">
        <v>120.8</v>
      </c>
    </row>
    <row r="315" spans="1:33" ht="16.5" thickTop="1" thickBot="1" x14ac:dyDescent="0.3">
      <c r="A315" s="17"/>
      <c r="B315" s="24"/>
      <c r="C315" s="24"/>
      <c r="D315" s="20" t="s">
        <v>195</v>
      </c>
      <c r="E315" s="17"/>
      <c r="F315" s="22"/>
      <c r="G315" s="17"/>
      <c r="H315" s="17"/>
      <c r="I315" s="17"/>
      <c r="J315" s="17"/>
      <c r="K315" s="17"/>
      <c r="L315" s="17"/>
      <c r="M315" s="17"/>
      <c r="N315" s="17"/>
      <c r="O315" s="22"/>
      <c r="P315" s="22"/>
      <c r="Q315" s="22"/>
      <c r="AE315" s="3">
        <v>402</v>
      </c>
      <c r="AF315" s="4">
        <v>84.265909872720997</v>
      </c>
      <c r="AG315" s="4">
        <v>121.1</v>
      </c>
    </row>
    <row r="316" spans="1:33" ht="16.5" thickTop="1" thickBot="1" x14ac:dyDescent="0.3">
      <c r="A316" s="17"/>
      <c r="B316" s="24"/>
      <c r="C316" s="24"/>
      <c r="D316" s="21" t="s">
        <v>196</v>
      </c>
      <c r="E316" s="17"/>
      <c r="F316" s="22"/>
      <c r="G316" s="17"/>
      <c r="H316" s="17"/>
      <c r="I316" s="17"/>
      <c r="J316" s="17"/>
      <c r="K316" s="17"/>
      <c r="L316" s="17"/>
      <c r="M316" s="17"/>
      <c r="N316" s="17"/>
      <c r="O316" s="22"/>
      <c r="P316" s="22"/>
      <c r="Q316" s="22"/>
      <c r="AE316" s="3">
        <v>403</v>
      </c>
      <c r="AF316" s="4">
        <v>84.474372205022306</v>
      </c>
      <c r="AG316" s="4">
        <v>121.4</v>
      </c>
    </row>
    <row r="317" spans="1:33" ht="16.5" thickTop="1" thickBot="1" x14ac:dyDescent="0.3">
      <c r="A317" s="17"/>
      <c r="B317" s="24"/>
      <c r="C317" s="24"/>
      <c r="D317" s="21" t="s">
        <v>197</v>
      </c>
      <c r="E317" s="17"/>
      <c r="F317" s="22"/>
      <c r="G317" s="17"/>
      <c r="H317" s="17"/>
      <c r="I317" s="17"/>
      <c r="J317" s="17"/>
      <c r="K317" s="17"/>
      <c r="L317" s="17"/>
      <c r="M317" s="17"/>
      <c r="N317" s="17"/>
      <c r="O317" s="22"/>
      <c r="P317" s="22"/>
      <c r="Q317" s="22"/>
      <c r="AE317" s="3">
        <v>404</v>
      </c>
      <c r="AF317" s="4">
        <v>84.6828345373236</v>
      </c>
      <c r="AG317" s="4">
        <v>121.7</v>
      </c>
    </row>
    <row r="318" spans="1:33" ht="16.5" thickTop="1" thickBot="1" x14ac:dyDescent="0.3">
      <c r="A318" s="17"/>
      <c r="B318" s="24"/>
      <c r="C318" s="24"/>
      <c r="D318" s="21" t="s">
        <v>198</v>
      </c>
      <c r="E318" s="17"/>
      <c r="F318" s="22"/>
      <c r="G318" s="17"/>
      <c r="H318" s="17"/>
      <c r="I318" s="17"/>
      <c r="J318" s="17"/>
      <c r="K318" s="17"/>
      <c r="L318" s="17"/>
      <c r="M318" s="17"/>
      <c r="N318" s="17"/>
      <c r="O318" s="22"/>
      <c r="P318" s="22"/>
      <c r="Q318" s="22"/>
      <c r="AE318" s="3">
        <v>405</v>
      </c>
      <c r="AF318" s="4">
        <v>84.891296869624995</v>
      </c>
      <c r="AG318" s="4">
        <v>122</v>
      </c>
    </row>
    <row r="319" spans="1:33" ht="16.5" thickTop="1" thickBot="1" x14ac:dyDescent="0.3">
      <c r="A319" s="17"/>
      <c r="B319" s="24"/>
      <c r="C319" s="24"/>
      <c r="D319" s="21" t="s">
        <v>199</v>
      </c>
      <c r="E319" s="17"/>
      <c r="F319" s="22"/>
      <c r="G319" s="17"/>
      <c r="H319" s="17"/>
      <c r="I319" s="17"/>
      <c r="J319" s="17"/>
      <c r="K319" s="17"/>
      <c r="L319" s="17"/>
      <c r="M319" s="17"/>
      <c r="N319" s="17"/>
      <c r="O319" s="22"/>
      <c r="P319" s="22"/>
      <c r="Q319" s="22"/>
      <c r="AE319" s="3">
        <v>406</v>
      </c>
      <c r="AF319" s="4">
        <v>85.099759201926304</v>
      </c>
      <c r="AG319" s="4">
        <v>122.3</v>
      </c>
    </row>
    <row r="320" spans="1:33" ht="24" thickTop="1" thickBot="1" x14ac:dyDescent="0.3">
      <c r="A320" s="17"/>
      <c r="B320" s="24"/>
      <c r="C320" s="24"/>
      <c r="D320" s="19" t="s">
        <v>200</v>
      </c>
      <c r="E320" s="17"/>
      <c r="F320" s="22"/>
      <c r="G320" s="17"/>
      <c r="H320" s="17"/>
      <c r="I320" s="17"/>
      <c r="J320" s="17"/>
      <c r="K320" s="17"/>
      <c r="L320" s="17"/>
      <c r="M320" s="17"/>
      <c r="N320" s="17"/>
      <c r="O320" s="22"/>
      <c r="P320" s="22"/>
      <c r="Q320" s="22"/>
      <c r="AE320" s="3">
        <v>407</v>
      </c>
      <c r="AF320" s="4">
        <v>85.308221534227698</v>
      </c>
      <c r="AG320" s="4">
        <v>122.6</v>
      </c>
    </row>
    <row r="321" spans="1:33" ht="16.5" thickTop="1" thickBot="1" x14ac:dyDescent="0.3">
      <c r="A321" s="17"/>
      <c r="B321" s="24"/>
      <c r="C321" s="24"/>
      <c r="D321" s="20"/>
      <c r="E321" s="17"/>
      <c r="F321" s="22"/>
      <c r="G321" s="17"/>
      <c r="H321" s="17"/>
      <c r="I321" s="17"/>
      <c r="J321" s="17"/>
      <c r="K321" s="17"/>
      <c r="L321" s="17"/>
      <c r="M321" s="17"/>
      <c r="N321" s="17"/>
      <c r="O321" s="22"/>
      <c r="P321" s="22"/>
      <c r="Q321" s="22"/>
      <c r="AE321" s="3">
        <v>408</v>
      </c>
      <c r="AF321" s="4">
        <v>85.516683866528993</v>
      </c>
      <c r="AG321" s="4">
        <v>122.9</v>
      </c>
    </row>
    <row r="322" spans="1:33" ht="24" thickTop="1" thickBot="1" x14ac:dyDescent="0.3">
      <c r="A322" s="17"/>
      <c r="B322" s="24"/>
      <c r="C322" s="24"/>
      <c r="D322" s="19"/>
      <c r="E322" s="17"/>
      <c r="F322" s="22"/>
      <c r="G322" s="17"/>
      <c r="H322" s="17"/>
      <c r="I322" s="17"/>
      <c r="J322" s="17"/>
      <c r="K322" s="17"/>
      <c r="L322" s="17"/>
      <c r="M322" s="17"/>
      <c r="N322" s="17"/>
      <c r="O322" s="22"/>
      <c r="P322" s="22"/>
      <c r="Q322" s="22"/>
      <c r="AE322" s="3">
        <v>409</v>
      </c>
      <c r="AF322" s="4">
        <v>85.725146198830302</v>
      </c>
      <c r="AG322" s="4">
        <v>123.2</v>
      </c>
    </row>
    <row r="323" spans="1:33" ht="24" thickTop="1" thickBot="1" x14ac:dyDescent="0.3">
      <c r="A323" s="17"/>
      <c r="B323" s="24"/>
      <c r="C323" s="24"/>
      <c r="D323" s="19" t="s">
        <v>201</v>
      </c>
      <c r="E323" s="17"/>
      <c r="F323" s="22"/>
      <c r="G323" s="17"/>
      <c r="H323" s="17"/>
      <c r="I323" s="17"/>
      <c r="J323" s="17"/>
      <c r="K323" s="17"/>
      <c r="L323" s="17"/>
      <c r="M323" s="17"/>
      <c r="N323" s="17"/>
      <c r="O323" s="22"/>
      <c r="P323" s="22"/>
      <c r="Q323" s="22"/>
      <c r="AE323" s="3">
        <v>410</v>
      </c>
      <c r="AF323" s="4">
        <v>85.933608531131696</v>
      </c>
      <c r="AG323" s="4">
        <v>123.5</v>
      </c>
    </row>
    <row r="324" spans="1:33" ht="16.5" thickTop="1" thickBot="1" x14ac:dyDescent="0.3">
      <c r="A324" s="17"/>
      <c r="B324" s="24"/>
      <c r="C324" s="24"/>
      <c r="D324" s="18"/>
      <c r="E324" s="17"/>
      <c r="F324" s="22"/>
      <c r="G324" s="17"/>
      <c r="H324" s="17"/>
      <c r="I324" s="17"/>
      <c r="J324" s="17"/>
      <c r="K324" s="17"/>
      <c r="L324" s="17"/>
      <c r="M324" s="17"/>
      <c r="N324" s="17"/>
      <c r="O324" s="22"/>
      <c r="P324" s="22"/>
      <c r="Q324" s="22"/>
      <c r="AE324" s="3">
        <v>411</v>
      </c>
      <c r="AF324" s="4">
        <v>86.142070863433005</v>
      </c>
      <c r="AG324" s="4">
        <v>123.8</v>
      </c>
    </row>
    <row r="325" spans="1:33" ht="16.5" thickTop="1" thickBot="1" x14ac:dyDescent="0.3">
      <c r="A325" s="17"/>
      <c r="B325" s="24"/>
      <c r="C325" s="24"/>
      <c r="D325" s="23" t="s">
        <v>202</v>
      </c>
      <c r="E325" s="17"/>
      <c r="F325" s="22"/>
      <c r="G325" s="17"/>
      <c r="H325" s="17"/>
      <c r="I325" s="17"/>
      <c r="J325" s="17"/>
      <c r="K325" s="17"/>
      <c r="L325" s="17"/>
      <c r="M325" s="17"/>
      <c r="N325" s="17"/>
      <c r="O325" s="22"/>
      <c r="P325" s="22"/>
      <c r="Q325" s="22"/>
      <c r="AE325" s="3">
        <v>412</v>
      </c>
      <c r="AF325" s="4">
        <v>86.3505331957344</v>
      </c>
      <c r="AG325" s="4">
        <v>124.1</v>
      </c>
    </row>
    <row r="326" spans="1:33" ht="16.5" thickTop="1" thickBot="1" x14ac:dyDescent="0.3">
      <c r="A326" s="17"/>
      <c r="B326" s="24"/>
      <c r="C326" s="24"/>
      <c r="D326" s="23"/>
      <c r="E326" s="17"/>
      <c r="F326" s="22"/>
      <c r="G326" s="17"/>
      <c r="H326" s="17"/>
      <c r="I326" s="17"/>
      <c r="J326" s="17"/>
      <c r="K326" s="17"/>
      <c r="L326" s="17"/>
      <c r="M326" s="17"/>
      <c r="N326" s="17"/>
      <c r="O326" s="22"/>
      <c r="P326" s="22"/>
      <c r="Q326" s="22"/>
      <c r="AE326" s="3">
        <v>413</v>
      </c>
      <c r="AF326" s="4">
        <v>86.558995528035695</v>
      </c>
      <c r="AG326" s="4">
        <v>124.4</v>
      </c>
    </row>
    <row r="327" spans="1:33" ht="16.5" thickTop="1" thickBot="1" x14ac:dyDescent="0.3">
      <c r="A327" s="17"/>
      <c r="B327" s="24"/>
      <c r="C327" s="24"/>
      <c r="D327" s="17"/>
      <c r="E327" s="17"/>
      <c r="F327" s="22"/>
      <c r="G327" s="17"/>
      <c r="H327" s="17"/>
      <c r="I327" s="17"/>
      <c r="J327" s="17"/>
      <c r="K327" s="17"/>
      <c r="L327" s="17"/>
      <c r="M327" s="17"/>
      <c r="N327" s="17"/>
      <c r="O327" s="22"/>
      <c r="P327" s="22"/>
      <c r="Q327" s="22"/>
      <c r="AE327" s="3">
        <v>414</v>
      </c>
      <c r="AF327" s="4">
        <v>86.767457860337004</v>
      </c>
      <c r="AG327" s="4">
        <v>124.7</v>
      </c>
    </row>
    <row r="328" spans="1:33" ht="16.5" thickTop="1" thickBot="1" x14ac:dyDescent="0.3">
      <c r="A328" s="17"/>
      <c r="B328" s="24"/>
      <c r="C328" s="24"/>
      <c r="D328" s="17"/>
      <c r="E328" s="17"/>
      <c r="F328" s="22"/>
      <c r="G328" s="17"/>
      <c r="H328" s="17"/>
      <c r="I328" s="17"/>
      <c r="J328" s="17"/>
      <c r="K328" s="17"/>
      <c r="L328" s="17"/>
      <c r="M328" s="17"/>
      <c r="N328" s="17"/>
      <c r="O328" s="22"/>
      <c r="P328" s="22"/>
      <c r="Q328" s="22"/>
      <c r="AE328" s="3">
        <v>415</v>
      </c>
      <c r="AF328" s="4">
        <v>86.975920192638398</v>
      </c>
      <c r="AG328" s="4">
        <v>125</v>
      </c>
    </row>
    <row r="329" spans="1:33" ht="16.5" thickTop="1" thickBot="1" x14ac:dyDescent="0.3">
      <c r="A329" s="17"/>
      <c r="B329" s="24"/>
      <c r="C329" s="24"/>
      <c r="D329" s="17"/>
      <c r="E329" s="17"/>
      <c r="F329" s="22"/>
      <c r="G329" s="17"/>
      <c r="H329" s="17"/>
      <c r="I329" s="17"/>
      <c r="J329" s="17"/>
      <c r="K329" s="17"/>
      <c r="L329" s="17"/>
      <c r="M329" s="17"/>
      <c r="N329" s="17"/>
      <c r="O329" s="22"/>
      <c r="P329" s="22"/>
      <c r="Q329" s="22"/>
      <c r="AE329" s="3">
        <v>416</v>
      </c>
      <c r="AF329" s="4">
        <v>87.184382524939707</v>
      </c>
      <c r="AG329" s="4">
        <v>125.3</v>
      </c>
    </row>
    <row r="330" spans="1:33" ht="16.5" thickTop="1" thickBot="1" x14ac:dyDescent="0.3">
      <c r="A330" s="17"/>
      <c r="B330" s="24"/>
      <c r="C330" s="24"/>
      <c r="D330" s="17"/>
      <c r="E330" s="17"/>
      <c r="F330" s="22"/>
      <c r="G330" s="17"/>
      <c r="H330" s="17"/>
      <c r="I330" s="17"/>
      <c r="J330" s="17"/>
      <c r="K330" s="17"/>
      <c r="L330" s="17"/>
      <c r="M330" s="17"/>
      <c r="N330" s="17"/>
      <c r="O330" s="22"/>
      <c r="P330" s="22"/>
      <c r="Q330" s="22"/>
      <c r="AE330" s="3">
        <v>417</v>
      </c>
      <c r="AF330" s="4">
        <v>87.392844857241101</v>
      </c>
      <c r="AG330" s="4">
        <v>125.6</v>
      </c>
    </row>
    <row r="331" spans="1:33" ht="16.5" thickTop="1" thickBot="1" x14ac:dyDescent="0.3">
      <c r="A331" s="17"/>
      <c r="B331" s="24"/>
      <c r="C331" s="24"/>
      <c r="D331" s="17"/>
      <c r="E331" s="17"/>
      <c r="F331" s="22"/>
      <c r="G331" s="17"/>
      <c r="H331" s="17"/>
      <c r="I331" s="17"/>
      <c r="J331" s="17"/>
      <c r="K331" s="17"/>
      <c r="L331" s="17"/>
      <c r="M331" s="17"/>
      <c r="N331" s="17"/>
      <c r="O331" s="22"/>
      <c r="P331" s="22"/>
      <c r="Q331" s="22"/>
      <c r="AE331" s="3">
        <v>418</v>
      </c>
      <c r="AF331" s="4">
        <v>87.601307189542396</v>
      </c>
      <c r="AG331" s="4">
        <v>125.9</v>
      </c>
    </row>
    <row r="332" spans="1:33" ht="16.5" thickTop="1" thickBot="1" x14ac:dyDescent="0.3">
      <c r="A332" s="17"/>
      <c r="B332" s="24"/>
      <c r="C332" s="24"/>
      <c r="D332" s="17"/>
      <c r="E332" s="17"/>
      <c r="F332" s="22"/>
      <c r="G332" s="17"/>
      <c r="H332" s="17"/>
      <c r="I332" s="17"/>
      <c r="J332" s="17"/>
      <c r="K332" s="17"/>
      <c r="L332" s="17"/>
      <c r="M332" s="17"/>
      <c r="N332" s="17"/>
      <c r="O332" s="22"/>
      <c r="P332" s="22"/>
      <c r="Q332" s="22"/>
      <c r="AE332" s="3">
        <v>419</v>
      </c>
      <c r="AF332" s="4">
        <v>87.809769521843705</v>
      </c>
      <c r="AG332" s="4">
        <v>126.2</v>
      </c>
    </row>
    <row r="333" spans="1:33" ht="16.5" thickTop="1" thickBot="1" x14ac:dyDescent="0.3">
      <c r="A333" s="17"/>
      <c r="B333" s="24"/>
      <c r="C333" s="24"/>
      <c r="D333" s="17"/>
      <c r="E333" s="17"/>
      <c r="F333" s="22"/>
      <c r="G333" s="17"/>
      <c r="H333" s="17"/>
      <c r="I333" s="17"/>
      <c r="J333" s="17"/>
      <c r="K333" s="17"/>
      <c r="L333" s="17"/>
      <c r="M333" s="17"/>
      <c r="N333" s="17"/>
      <c r="O333" s="22"/>
      <c r="P333" s="22"/>
      <c r="Q333" s="22"/>
      <c r="AE333" s="3">
        <v>420</v>
      </c>
      <c r="AF333" s="4">
        <v>88.0182318541451</v>
      </c>
      <c r="AG333" s="4">
        <v>126.5</v>
      </c>
    </row>
    <row r="334" spans="1:33" ht="16.5" thickTop="1" thickBot="1" x14ac:dyDescent="0.3">
      <c r="A334" s="17"/>
      <c r="B334" s="24"/>
      <c r="C334" s="24"/>
      <c r="D334" s="17"/>
      <c r="E334" s="17"/>
      <c r="F334" s="22"/>
      <c r="G334" s="17"/>
      <c r="H334" s="17"/>
      <c r="I334" s="17"/>
      <c r="J334" s="17"/>
      <c r="K334" s="17"/>
      <c r="L334" s="17"/>
      <c r="M334" s="17"/>
      <c r="N334" s="17"/>
      <c r="O334" s="22"/>
      <c r="P334" s="22"/>
      <c r="Q334" s="22"/>
      <c r="AE334" s="3">
        <v>421</v>
      </c>
      <c r="AF334" s="4">
        <v>88.226694186446394</v>
      </c>
      <c r="AG334" s="4">
        <v>126.8</v>
      </c>
    </row>
    <row r="335" spans="1:33" ht="16.5" thickTop="1" thickBot="1" x14ac:dyDescent="0.3">
      <c r="A335" s="17"/>
      <c r="B335" s="24"/>
      <c r="C335" s="24"/>
      <c r="D335" s="17"/>
      <c r="E335" s="17"/>
      <c r="F335" s="22"/>
      <c r="G335" s="17"/>
      <c r="H335" s="17"/>
      <c r="I335" s="17"/>
      <c r="J335" s="17"/>
      <c r="K335" s="17"/>
      <c r="L335" s="17"/>
      <c r="M335" s="17"/>
      <c r="N335" s="17"/>
      <c r="O335" s="22"/>
      <c r="P335" s="22"/>
      <c r="Q335" s="22"/>
      <c r="AE335" s="3">
        <v>422</v>
      </c>
      <c r="AF335" s="4">
        <v>88.435156518747803</v>
      </c>
      <c r="AG335" s="4">
        <v>127.1</v>
      </c>
    </row>
    <row r="336" spans="1:33" ht="16.5" thickTop="1" thickBot="1" x14ac:dyDescent="0.3">
      <c r="A336" s="17"/>
      <c r="B336" s="24"/>
      <c r="C336" s="24"/>
      <c r="D336" s="17"/>
      <c r="E336" s="17"/>
      <c r="F336" s="22"/>
      <c r="G336" s="17"/>
      <c r="H336" s="17"/>
      <c r="I336" s="17"/>
      <c r="J336" s="17"/>
      <c r="K336" s="17"/>
      <c r="L336" s="17"/>
      <c r="M336" s="17"/>
      <c r="N336" s="17"/>
      <c r="O336" s="22"/>
      <c r="P336" s="22"/>
      <c r="Q336" s="22"/>
      <c r="AE336" s="3">
        <v>423</v>
      </c>
      <c r="AF336" s="4">
        <v>88.643618851049098</v>
      </c>
      <c r="AG336" s="4">
        <v>127.4</v>
      </c>
    </row>
    <row r="337" spans="1:33" ht="16.5" thickTop="1" thickBot="1" x14ac:dyDescent="0.3">
      <c r="A337" s="17"/>
      <c r="B337" s="24"/>
      <c r="C337" s="24"/>
      <c r="D337" s="17"/>
      <c r="E337" s="17"/>
      <c r="F337" s="22"/>
      <c r="G337" s="17"/>
      <c r="H337" s="17"/>
      <c r="I337" s="17"/>
      <c r="J337" s="17"/>
      <c r="K337" s="17"/>
      <c r="L337" s="17"/>
      <c r="M337" s="17"/>
      <c r="N337" s="17"/>
      <c r="O337" s="22"/>
      <c r="P337" s="22"/>
      <c r="Q337" s="22"/>
      <c r="AE337" s="3">
        <v>424</v>
      </c>
      <c r="AF337" s="4">
        <v>88.852081183350506</v>
      </c>
      <c r="AG337" s="4">
        <v>127.7</v>
      </c>
    </row>
    <row r="338" spans="1:33" ht="16.5" thickTop="1" thickBot="1" x14ac:dyDescent="0.3">
      <c r="A338" s="17"/>
      <c r="B338" s="24"/>
      <c r="C338" s="24"/>
      <c r="D338" s="17"/>
      <c r="E338" s="17"/>
      <c r="F338" s="22"/>
      <c r="G338" s="17"/>
      <c r="H338" s="17"/>
      <c r="I338" s="17"/>
      <c r="J338" s="17"/>
      <c r="K338" s="17"/>
      <c r="L338" s="17"/>
      <c r="M338" s="17"/>
      <c r="N338" s="17"/>
      <c r="O338" s="22"/>
      <c r="P338" s="22"/>
      <c r="Q338" s="22"/>
      <c r="AE338" s="3">
        <v>425</v>
      </c>
      <c r="AF338" s="4">
        <v>89.060543515651801</v>
      </c>
      <c r="AG338" s="4">
        <v>128</v>
      </c>
    </row>
    <row r="339" spans="1:33" ht="16.5" thickTop="1" thickBot="1" x14ac:dyDescent="0.3">
      <c r="A339" s="17"/>
      <c r="B339" s="24"/>
      <c r="C339" s="24"/>
      <c r="D339" s="17"/>
      <c r="E339" s="17"/>
      <c r="F339" s="22"/>
      <c r="G339" s="17"/>
      <c r="H339" s="17"/>
      <c r="I339" s="17"/>
      <c r="J339" s="17"/>
      <c r="K339" s="17"/>
      <c r="L339" s="17"/>
      <c r="M339" s="17"/>
      <c r="N339" s="17"/>
      <c r="O339" s="22"/>
      <c r="P339" s="22"/>
      <c r="Q339" s="22"/>
      <c r="AE339" s="3">
        <v>426</v>
      </c>
      <c r="AF339" s="4">
        <v>89.269005847953096</v>
      </c>
      <c r="AG339" s="4">
        <v>128.30000000000001</v>
      </c>
    </row>
    <row r="340" spans="1:33" ht="16.5" thickTop="1" thickBot="1" x14ac:dyDescent="0.3">
      <c r="A340" s="17"/>
      <c r="B340" s="24"/>
      <c r="C340" s="24"/>
      <c r="D340" s="17"/>
      <c r="E340" s="17"/>
      <c r="F340" s="22"/>
      <c r="G340" s="17"/>
      <c r="H340" s="17"/>
      <c r="I340" s="17"/>
      <c r="J340" s="17"/>
      <c r="K340" s="17"/>
      <c r="L340" s="17"/>
      <c r="M340" s="17"/>
      <c r="N340" s="17"/>
      <c r="O340" s="22"/>
      <c r="P340" s="22"/>
      <c r="Q340" s="22"/>
      <c r="AE340" s="3">
        <v>427</v>
      </c>
      <c r="AF340" s="4">
        <v>89.477468180254505</v>
      </c>
      <c r="AG340" s="4">
        <v>128.6</v>
      </c>
    </row>
    <row r="341" spans="1:33" ht="16.5" thickTop="1" thickBot="1" x14ac:dyDescent="0.3">
      <c r="A341" s="17"/>
      <c r="B341" s="24"/>
      <c r="C341" s="24"/>
      <c r="D341" s="17"/>
      <c r="E341" s="17"/>
      <c r="F341" s="22"/>
      <c r="G341" s="17"/>
      <c r="H341" s="17"/>
      <c r="I341" s="17"/>
      <c r="J341" s="17"/>
      <c r="K341" s="17"/>
      <c r="L341" s="17"/>
      <c r="M341" s="17"/>
      <c r="N341" s="17"/>
      <c r="O341" s="22"/>
      <c r="P341" s="22"/>
      <c r="Q341" s="22"/>
      <c r="AE341" s="3">
        <v>428</v>
      </c>
      <c r="AF341" s="4">
        <v>89.6859305125558</v>
      </c>
      <c r="AG341" s="4">
        <v>128.9</v>
      </c>
    </row>
    <row r="342" spans="1:33" ht="16.5" thickTop="1" thickBot="1" x14ac:dyDescent="0.3">
      <c r="A342" s="17"/>
      <c r="B342" s="24"/>
      <c r="C342" s="24"/>
      <c r="D342" s="17"/>
      <c r="E342" s="17"/>
      <c r="F342" s="22"/>
      <c r="G342" s="17"/>
      <c r="H342" s="17"/>
      <c r="I342" s="17"/>
      <c r="J342" s="17"/>
      <c r="K342" s="17"/>
      <c r="L342" s="17"/>
      <c r="M342" s="17"/>
      <c r="N342" s="17"/>
      <c r="O342" s="22"/>
      <c r="P342" s="22"/>
      <c r="Q342" s="22"/>
      <c r="AE342" s="3">
        <v>429</v>
      </c>
      <c r="AF342" s="4">
        <v>89.894392844857194</v>
      </c>
      <c r="AG342" s="4">
        <v>129.19999999999999</v>
      </c>
    </row>
    <row r="343" spans="1:33" ht="16.5" thickTop="1" thickBot="1" x14ac:dyDescent="0.3">
      <c r="A343" s="17"/>
      <c r="B343" s="24"/>
      <c r="C343" s="24"/>
      <c r="D343" s="17"/>
      <c r="E343" s="17"/>
      <c r="F343" s="22"/>
      <c r="G343" s="17"/>
      <c r="H343" s="17"/>
      <c r="I343" s="17"/>
      <c r="J343" s="17"/>
      <c r="K343" s="17"/>
      <c r="L343" s="17"/>
      <c r="M343" s="17"/>
      <c r="N343" s="17"/>
      <c r="O343" s="22"/>
      <c r="P343" s="22"/>
      <c r="Q343" s="22"/>
      <c r="AE343" s="3">
        <v>430</v>
      </c>
      <c r="AF343" s="4">
        <v>90.102855177158503</v>
      </c>
      <c r="AG343" s="4">
        <v>129.5</v>
      </c>
    </row>
    <row r="344" spans="1:33" ht="16.5" thickTop="1" thickBot="1" x14ac:dyDescent="0.3">
      <c r="A344" s="17"/>
      <c r="B344" s="24"/>
      <c r="C344" s="24"/>
      <c r="D344" s="17"/>
      <c r="E344" s="17"/>
      <c r="F344" s="22"/>
      <c r="G344" s="17"/>
      <c r="H344" s="17"/>
      <c r="I344" s="17"/>
      <c r="J344" s="17"/>
      <c r="K344" s="17"/>
      <c r="L344" s="17"/>
      <c r="M344" s="17"/>
      <c r="N344" s="17"/>
      <c r="O344" s="22"/>
      <c r="P344" s="22"/>
      <c r="Q344" s="22"/>
      <c r="AE344" s="3">
        <v>431</v>
      </c>
      <c r="AF344" s="4">
        <v>90.311317509459897</v>
      </c>
      <c r="AG344" s="4">
        <v>129.80000000000001</v>
      </c>
    </row>
    <row r="345" spans="1:33" ht="16.5" thickTop="1" thickBot="1" x14ac:dyDescent="0.3">
      <c r="A345" s="17"/>
      <c r="B345" s="24"/>
      <c r="C345" s="24"/>
      <c r="D345" s="17"/>
      <c r="E345" s="17"/>
      <c r="F345" s="22"/>
      <c r="G345" s="17"/>
      <c r="H345" s="17"/>
      <c r="I345" s="17"/>
      <c r="J345" s="17"/>
      <c r="K345" s="17"/>
      <c r="L345" s="17"/>
      <c r="M345" s="17"/>
      <c r="N345" s="17"/>
      <c r="O345" s="22"/>
      <c r="P345" s="22"/>
      <c r="Q345" s="22"/>
      <c r="AE345" s="3">
        <v>432</v>
      </c>
      <c r="AF345" s="4">
        <v>90.519779841761206</v>
      </c>
      <c r="AG345" s="4">
        <v>130.1</v>
      </c>
    </row>
    <row r="346" spans="1:33" ht="16.5" thickTop="1" thickBot="1" x14ac:dyDescent="0.3">
      <c r="A346" s="17"/>
      <c r="B346" s="24"/>
      <c r="C346" s="24"/>
      <c r="D346" s="17"/>
      <c r="E346" s="17"/>
      <c r="F346" s="22"/>
      <c r="G346" s="17"/>
      <c r="H346" s="17"/>
      <c r="I346" s="17"/>
      <c r="J346" s="17"/>
      <c r="K346" s="17"/>
      <c r="L346" s="17"/>
      <c r="M346" s="17"/>
      <c r="N346" s="17"/>
      <c r="O346" s="22"/>
      <c r="P346" s="22"/>
      <c r="Q346" s="22"/>
      <c r="AE346" s="3">
        <v>433</v>
      </c>
      <c r="AF346" s="4">
        <v>90.728242174062501</v>
      </c>
      <c r="AG346" s="4">
        <v>130.4</v>
      </c>
    </row>
    <row r="347" spans="1:33" ht="16.5" thickTop="1" thickBot="1" x14ac:dyDescent="0.3">
      <c r="A347" s="17"/>
      <c r="B347" s="24"/>
      <c r="C347" s="24"/>
      <c r="D347" s="17"/>
      <c r="E347" s="17"/>
      <c r="F347" s="22"/>
      <c r="G347" s="17"/>
      <c r="H347" s="17"/>
      <c r="I347" s="17"/>
      <c r="J347" s="17"/>
      <c r="K347" s="17"/>
      <c r="L347" s="17"/>
      <c r="M347" s="17"/>
      <c r="N347" s="17"/>
      <c r="O347" s="22"/>
      <c r="P347" s="22"/>
      <c r="Q347" s="22"/>
      <c r="AE347" s="3">
        <v>434</v>
      </c>
      <c r="AF347" s="4">
        <v>90.936704506363895</v>
      </c>
      <c r="AG347" s="4">
        <v>130.69999999999999</v>
      </c>
    </row>
    <row r="348" spans="1:33" ht="16.5" thickTop="1" thickBot="1" x14ac:dyDescent="0.3">
      <c r="A348" s="17"/>
      <c r="B348" s="24"/>
      <c r="C348" s="24"/>
      <c r="D348" s="17"/>
      <c r="E348" s="17"/>
      <c r="F348" s="22"/>
      <c r="G348" s="17"/>
      <c r="H348" s="17"/>
      <c r="I348" s="17"/>
      <c r="J348" s="17"/>
      <c r="K348" s="17"/>
      <c r="L348" s="17"/>
      <c r="M348" s="17"/>
      <c r="N348" s="17"/>
      <c r="O348" s="22"/>
      <c r="P348" s="22"/>
      <c r="Q348" s="22"/>
      <c r="AE348" s="3">
        <v>435</v>
      </c>
      <c r="AF348" s="4">
        <v>91.145166838665205</v>
      </c>
      <c r="AG348" s="4">
        <v>131</v>
      </c>
    </row>
    <row r="349" spans="1:33" ht="16.5" thickTop="1" thickBot="1" x14ac:dyDescent="0.3">
      <c r="A349" s="17"/>
      <c r="B349" s="24"/>
      <c r="C349" s="24"/>
      <c r="D349" s="17"/>
      <c r="E349" s="17"/>
      <c r="F349" s="22"/>
      <c r="G349" s="17"/>
      <c r="H349" s="17"/>
      <c r="I349" s="17"/>
      <c r="J349" s="17"/>
      <c r="K349" s="17"/>
      <c r="L349" s="17"/>
      <c r="M349" s="17"/>
      <c r="N349" s="17"/>
      <c r="O349" s="22"/>
      <c r="P349" s="22"/>
      <c r="Q349" s="22"/>
      <c r="AE349" s="3">
        <v>436</v>
      </c>
      <c r="AF349" s="4">
        <v>91.353629170966599</v>
      </c>
      <c r="AG349" s="4">
        <v>131.30000000000001</v>
      </c>
    </row>
    <row r="350" spans="1:33" ht="16.5" thickTop="1" thickBot="1" x14ac:dyDescent="0.3">
      <c r="A350" s="17"/>
      <c r="B350" s="24"/>
      <c r="C350" s="24"/>
      <c r="D350" s="17"/>
      <c r="E350" s="17"/>
      <c r="F350" s="22"/>
      <c r="G350" s="17"/>
      <c r="H350" s="17"/>
      <c r="I350" s="17"/>
      <c r="J350" s="17"/>
      <c r="K350" s="17"/>
      <c r="L350" s="17"/>
      <c r="M350" s="17"/>
      <c r="N350" s="17"/>
      <c r="O350" s="22"/>
      <c r="P350" s="22"/>
      <c r="Q350" s="22"/>
      <c r="AE350" s="3">
        <v>437</v>
      </c>
      <c r="AF350" s="4">
        <v>91.562091503267894</v>
      </c>
      <c r="AG350" s="4">
        <v>131.6</v>
      </c>
    </row>
    <row r="351" spans="1:33" ht="16.5" thickTop="1" thickBot="1" x14ac:dyDescent="0.3">
      <c r="A351" s="17"/>
      <c r="B351" s="24"/>
      <c r="C351" s="24"/>
      <c r="D351" s="17"/>
      <c r="E351" s="17"/>
      <c r="F351" s="22"/>
      <c r="G351" s="17"/>
      <c r="H351" s="17"/>
      <c r="I351" s="17"/>
      <c r="J351" s="17"/>
      <c r="K351" s="17"/>
      <c r="L351" s="17"/>
      <c r="M351" s="17"/>
      <c r="N351" s="17"/>
      <c r="O351" s="22"/>
      <c r="P351" s="22"/>
      <c r="Q351" s="22"/>
      <c r="AE351" s="3">
        <v>438</v>
      </c>
      <c r="AF351" s="4">
        <v>91.770553835569203</v>
      </c>
      <c r="AG351" s="4">
        <v>131.9</v>
      </c>
    </row>
    <row r="352" spans="1:33" ht="16.5" thickTop="1" thickBot="1" x14ac:dyDescent="0.3">
      <c r="A352" s="17"/>
      <c r="B352" s="24"/>
      <c r="C352" s="24"/>
      <c r="D352" s="17"/>
      <c r="E352" s="17"/>
      <c r="F352" s="22"/>
      <c r="G352" s="17"/>
      <c r="H352" s="17"/>
      <c r="I352" s="17"/>
      <c r="J352" s="17"/>
      <c r="K352" s="17"/>
      <c r="L352" s="17"/>
      <c r="M352" s="17"/>
      <c r="N352" s="17"/>
      <c r="O352" s="22"/>
      <c r="P352" s="22"/>
      <c r="Q352" s="22"/>
      <c r="AE352" s="3">
        <v>439</v>
      </c>
      <c r="AF352" s="4">
        <v>91.979016167870597</v>
      </c>
      <c r="AG352" s="4">
        <v>132.19999999999999</v>
      </c>
    </row>
    <row r="353" spans="1:33" ht="16.5" thickTop="1" thickBot="1" x14ac:dyDescent="0.3">
      <c r="A353" s="17"/>
      <c r="B353" s="24"/>
      <c r="C353" s="24"/>
      <c r="D353" s="17"/>
      <c r="E353" s="17"/>
      <c r="F353" s="22"/>
      <c r="G353" s="17"/>
      <c r="H353" s="17"/>
      <c r="I353" s="17"/>
      <c r="J353" s="17"/>
      <c r="K353" s="17"/>
      <c r="L353" s="17"/>
      <c r="M353" s="17"/>
      <c r="N353" s="17"/>
      <c r="O353" s="22"/>
      <c r="P353" s="22"/>
      <c r="Q353" s="22"/>
      <c r="AE353" s="3">
        <v>440</v>
      </c>
      <c r="AF353" s="4">
        <v>92.187478500171906</v>
      </c>
      <c r="AG353" s="4">
        <v>132.5</v>
      </c>
    </row>
    <row r="354" spans="1:33" ht="16.5" thickTop="1" thickBot="1" x14ac:dyDescent="0.3">
      <c r="A354" s="17"/>
      <c r="B354" s="24"/>
      <c r="C354" s="24"/>
      <c r="D354" s="17"/>
      <c r="E354" s="17"/>
      <c r="F354" s="22"/>
      <c r="G354" s="17"/>
      <c r="H354" s="17"/>
      <c r="I354" s="17"/>
      <c r="J354" s="17"/>
      <c r="K354" s="17"/>
      <c r="L354" s="17"/>
      <c r="M354" s="17"/>
      <c r="N354" s="17"/>
      <c r="O354" s="22"/>
      <c r="P354" s="22"/>
      <c r="Q354" s="22"/>
      <c r="AE354" s="3">
        <v>441</v>
      </c>
      <c r="AF354" s="4">
        <v>92.3959408324733</v>
      </c>
      <c r="AG354" s="4">
        <v>132.80000000000001</v>
      </c>
    </row>
    <row r="355" spans="1:33" ht="16.5" thickTop="1" thickBot="1" x14ac:dyDescent="0.3">
      <c r="A355" s="17"/>
      <c r="B355" s="24"/>
      <c r="C355" s="24"/>
      <c r="D355" s="17"/>
      <c r="E355" s="17"/>
      <c r="F355" s="22"/>
      <c r="G355" s="17"/>
      <c r="H355" s="17"/>
      <c r="I355" s="17"/>
      <c r="J355" s="17"/>
      <c r="K355" s="17"/>
      <c r="L355" s="17"/>
      <c r="M355" s="17"/>
      <c r="N355" s="17"/>
      <c r="O355" s="22"/>
      <c r="P355" s="22"/>
      <c r="Q355" s="22"/>
      <c r="AE355" s="3">
        <v>442</v>
      </c>
      <c r="AF355" s="4">
        <v>92.604403164774595</v>
      </c>
      <c r="AG355" s="4">
        <v>133.1</v>
      </c>
    </row>
    <row r="356" spans="1:33" ht="16.5" thickTop="1" thickBot="1" x14ac:dyDescent="0.3">
      <c r="A356" s="17"/>
      <c r="B356" s="24"/>
      <c r="C356" s="24"/>
      <c r="D356" s="17"/>
      <c r="E356" s="17"/>
      <c r="F356" s="22"/>
      <c r="G356" s="17"/>
      <c r="H356" s="17"/>
      <c r="I356" s="17"/>
      <c r="J356" s="17"/>
      <c r="K356" s="17"/>
      <c r="L356" s="17"/>
      <c r="M356" s="17"/>
      <c r="N356" s="17"/>
      <c r="O356" s="22"/>
      <c r="P356" s="22"/>
      <c r="Q356" s="22"/>
      <c r="AE356" s="3">
        <v>443</v>
      </c>
      <c r="AF356" s="4">
        <v>92.812865497075904</v>
      </c>
      <c r="AG356" s="4">
        <v>133.4</v>
      </c>
    </row>
    <row r="357" spans="1:33" ht="16.5" thickTop="1" thickBot="1" x14ac:dyDescent="0.3">
      <c r="A357" s="17"/>
      <c r="B357" s="24"/>
      <c r="C357" s="24"/>
      <c r="D357" s="17"/>
      <c r="E357" s="17"/>
      <c r="F357" s="22"/>
      <c r="G357" s="17"/>
      <c r="H357" s="17"/>
      <c r="I357" s="17"/>
      <c r="J357" s="17"/>
      <c r="K357" s="17"/>
      <c r="L357" s="17"/>
      <c r="M357" s="17"/>
      <c r="N357" s="17"/>
      <c r="O357" s="22"/>
      <c r="P357" s="22"/>
      <c r="Q357" s="22"/>
      <c r="AE357" s="3">
        <v>444</v>
      </c>
      <c r="AF357" s="4">
        <v>93.021327829377299</v>
      </c>
      <c r="AG357" s="4">
        <v>133.69999999999999</v>
      </c>
    </row>
    <row r="358" spans="1:33" ht="16.5" thickTop="1" thickBot="1" x14ac:dyDescent="0.3">
      <c r="A358" s="17"/>
      <c r="B358" s="24"/>
      <c r="C358" s="24"/>
      <c r="D358" s="17"/>
      <c r="E358" s="17"/>
      <c r="F358" s="22"/>
      <c r="G358" s="17"/>
      <c r="H358" s="17"/>
      <c r="I358" s="17"/>
      <c r="J358" s="17"/>
      <c r="K358" s="17"/>
      <c r="L358" s="17"/>
      <c r="M358" s="17"/>
      <c r="N358" s="17"/>
      <c r="O358" s="22"/>
      <c r="P358" s="22"/>
      <c r="Q358" s="22"/>
      <c r="AE358" s="3">
        <v>445</v>
      </c>
      <c r="AF358" s="4">
        <v>93.229790161678594</v>
      </c>
      <c r="AG358" s="4">
        <v>134</v>
      </c>
    </row>
    <row r="359" spans="1:33" ht="16.5" thickTop="1" thickBot="1" x14ac:dyDescent="0.3">
      <c r="A359" s="17"/>
      <c r="B359" s="24"/>
      <c r="C359" s="24"/>
      <c r="D359" s="17"/>
      <c r="E359" s="17"/>
      <c r="F359" s="22"/>
      <c r="G359" s="17"/>
      <c r="H359" s="17"/>
      <c r="I359" s="17"/>
      <c r="J359" s="17"/>
      <c r="K359" s="17"/>
      <c r="L359" s="17"/>
      <c r="M359" s="17"/>
      <c r="N359" s="17"/>
      <c r="O359" s="22"/>
      <c r="P359" s="22"/>
      <c r="Q359" s="22"/>
      <c r="AE359" s="3">
        <v>446</v>
      </c>
      <c r="AF359" s="4">
        <v>93.438252493980002</v>
      </c>
      <c r="AG359" s="4">
        <v>134.30000000000001</v>
      </c>
    </row>
    <row r="360" spans="1:33" ht="16.5" thickTop="1" thickBot="1" x14ac:dyDescent="0.3">
      <c r="A360" s="17"/>
      <c r="B360" s="24"/>
      <c r="C360" s="24"/>
      <c r="D360" s="17"/>
      <c r="E360" s="17"/>
      <c r="F360" s="22"/>
      <c r="G360" s="17"/>
      <c r="H360" s="17"/>
      <c r="I360" s="17"/>
      <c r="J360" s="17"/>
      <c r="K360" s="17"/>
      <c r="L360" s="17"/>
      <c r="M360" s="17"/>
      <c r="N360" s="17"/>
      <c r="O360" s="22"/>
      <c r="P360" s="22"/>
      <c r="Q360" s="22"/>
      <c r="AE360" s="3">
        <v>447</v>
      </c>
      <c r="AF360" s="4">
        <v>93.646714826281297</v>
      </c>
      <c r="AG360" s="4">
        <v>134.6</v>
      </c>
    </row>
    <row r="361" spans="1:33" ht="16.5" thickTop="1" thickBot="1" x14ac:dyDescent="0.3">
      <c r="A361" s="17"/>
      <c r="B361" s="24"/>
      <c r="C361" s="24"/>
      <c r="D361" s="17"/>
      <c r="E361" s="17"/>
      <c r="F361" s="22"/>
      <c r="G361" s="17"/>
      <c r="H361" s="17"/>
      <c r="I361" s="17"/>
      <c r="J361" s="17"/>
      <c r="K361" s="17"/>
      <c r="L361" s="17"/>
      <c r="M361" s="17"/>
      <c r="N361" s="17"/>
      <c r="O361" s="22"/>
      <c r="P361" s="22"/>
      <c r="Q361" s="22"/>
      <c r="AE361" s="3">
        <v>448</v>
      </c>
      <c r="AF361" s="4">
        <v>93.855177158582705</v>
      </c>
      <c r="AG361" s="4">
        <v>134.9</v>
      </c>
    </row>
    <row r="362" spans="1:33" ht="16.5" thickTop="1" thickBot="1" x14ac:dyDescent="0.3">
      <c r="A362" s="17"/>
      <c r="B362" s="24"/>
      <c r="C362" s="24"/>
      <c r="D362" s="17"/>
      <c r="E362" s="17"/>
      <c r="F362" s="22"/>
      <c r="G362" s="17"/>
      <c r="H362" s="17"/>
      <c r="I362" s="17"/>
      <c r="J362" s="17"/>
      <c r="K362" s="17"/>
      <c r="L362" s="17"/>
      <c r="M362" s="17"/>
      <c r="N362" s="17"/>
      <c r="O362" s="22"/>
      <c r="P362" s="22"/>
      <c r="Q362" s="22"/>
      <c r="AE362" s="3">
        <v>449</v>
      </c>
      <c r="AF362" s="4">
        <v>94.063639490884</v>
      </c>
      <c r="AG362" s="4">
        <v>135.19999999999999</v>
      </c>
    </row>
    <row r="363" spans="1:33" ht="16.5" thickTop="1" thickBot="1" x14ac:dyDescent="0.3">
      <c r="A363" s="17"/>
      <c r="B363" s="24"/>
      <c r="C363" s="24"/>
      <c r="D363" s="17"/>
      <c r="E363" s="17"/>
      <c r="F363" s="22"/>
      <c r="G363" s="17"/>
      <c r="H363" s="17"/>
      <c r="I363" s="17"/>
      <c r="J363" s="17"/>
      <c r="K363" s="17"/>
      <c r="L363" s="17"/>
      <c r="M363" s="17"/>
      <c r="N363" s="17"/>
      <c r="O363" s="22"/>
      <c r="P363" s="22"/>
      <c r="Q363" s="22"/>
      <c r="AE363" s="3">
        <v>450</v>
      </c>
      <c r="AF363" s="4">
        <v>94.272101823185295</v>
      </c>
      <c r="AG363" s="4">
        <v>135.5</v>
      </c>
    </row>
    <row r="364" spans="1:33" ht="16.5" thickTop="1" thickBot="1" x14ac:dyDescent="0.3">
      <c r="A364" s="17"/>
      <c r="B364" s="24"/>
      <c r="C364" s="24"/>
      <c r="D364" s="17"/>
      <c r="E364" s="17"/>
      <c r="F364" s="22"/>
      <c r="G364" s="17"/>
      <c r="H364" s="17"/>
      <c r="I364" s="17"/>
      <c r="J364" s="17"/>
      <c r="K364" s="17"/>
      <c r="L364" s="17"/>
      <c r="M364" s="17"/>
      <c r="N364" s="17"/>
      <c r="O364" s="22"/>
      <c r="P364" s="22"/>
      <c r="Q364" s="22"/>
      <c r="AE364" s="3">
        <v>451</v>
      </c>
      <c r="AF364" s="4">
        <v>94.480564155486704</v>
      </c>
      <c r="AG364" s="4">
        <v>135.80000000000001</v>
      </c>
    </row>
    <row r="365" spans="1:33" ht="16.5" thickTop="1" thickBot="1" x14ac:dyDescent="0.3">
      <c r="A365" s="17"/>
      <c r="B365" s="24"/>
      <c r="C365" s="24"/>
      <c r="D365" s="17"/>
      <c r="E365" s="17"/>
      <c r="F365" s="22"/>
      <c r="G365" s="17"/>
      <c r="H365" s="17"/>
      <c r="I365" s="17"/>
      <c r="J365" s="17"/>
      <c r="K365" s="17"/>
      <c r="L365" s="17"/>
      <c r="M365" s="17"/>
      <c r="N365" s="17"/>
      <c r="O365" s="22"/>
      <c r="P365" s="22"/>
      <c r="Q365" s="22"/>
      <c r="AE365" s="3">
        <v>452</v>
      </c>
      <c r="AF365" s="4">
        <v>94.689026487787999</v>
      </c>
      <c r="AG365" s="4">
        <v>136.1</v>
      </c>
    </row>
    <row r="366" spans="1:33" ht="16.5" thickTop="1" thickBot="1" x14ac:dyDescent="0.3">
      <c r="A366" s="17"/>
      <c r="B366" s="24"/>
      <c r="C366" s="24"/>
      <c r="D366" s="17"/>
      <c r="E366" s="17"/>
      <c r="F366" s="22"/>
      <c r="G366" s="17"/>
      <c r="H366" s="17"/>
      <c r="I366" s="17"/>
      <c r="J366" s="17"/>
      <c r="K366" s="17"/>
      <c r="L366" s="17"/>
      <c r="M366" s="17"/>
      <c r="N366" s="17"/>
      <c r="O366" s="22"/>
      <c r="P366" s="22"/>
      <c r="Q366" s="22"/>
      <c r="AE366" s="3">
        <v>453</v>
      </c>
      <c r="AF366" s="4">
        <v>94.897488820089393</v>
      </c>
      <c r="AG366" s="4">
        <v>136.4</v>
      </c>
    </row>
    <row r="367" spans="1:33" ht="16.5" thickTop="1" thickBot="1" x14ac:dyDescent="0.3">
      <c r="A367" s="17"/>
      <c r="B367" s="24"/>
      <c r="C367" s="24"/>
      <c r="D367" s="17"/>
      <c r="E367" s="17"/>
      <c r="F367" s="22"/>
      <c r="G367" s="17"/>
      <c r="H367" s="17"/>
      <c r="I367" s="17"/>
      <c r="J367" s="17"/>
      <c r="K367" s="17"/>
      <c r="L367" s="17"/>
      <c r="M367" s="17"/>
      <c r="N367" s="17"/>
      <c r="O367" s="22"/>
      <c r="P367" s="22"/>
      <c r="Q367" s="22"/>
      <c r="AE367" s="3">
        <v>454</v>
      </c>
      <c r="AF367" s="4">
        <v>95.105951152390702</v>
      </c>
      <c r="AG367" s="4">
        <v>136.69999999999999</v>
      </c>
    </row>
    <row r="368" spans="1:33" ht="16.5" thickTop="1" thickBot="1" x14ac:dyDescent="0.3">
      <c r="A368" s="17"/>
      <c r="B368" s="24"/>
      <c r="C368" s="24"/>
      <c r="D368" s="17"/>
      <c r="E368" s="17"/>
      <c r="F368" s="22"/>
      <c r="G368" s="17"/>
      <c r="H368" s="17"/>
      <c r="I368" s="17"/>
      <c r="J368" s="17"/>
      <c r="K368" s="17"/>
      <c r="L368" s="17"/>
      <c r="M368" s="17"/>
      <c r="N368" s="17"/>
      <c r="O368" s="22"/>
      <c r="P368" s="22"/>
      <c r="Q368" s="22"/>
      <c r="AE368" s="3">
        <v>455</v>
      </c>
      <c r="AF368" s="4">
        <v>95.314413484692096</v>
      </c>
      <c r="AG368" s="4">
        <v>137</v>
      </c>
    </row>
    <row r="369" spans="1:33" ht="16.5" thickTop="1" thickBot="1" x14ac:dyDescent="0.3">
      <c r="A369" s="17"/>
      <c r="B369" s="24"/>
      <c r="C369" s="24"/>
      <c r="D369" s="17"/>
      <c r="E369" s="17"/>
      <c r="F369" s="22"/>
      <c r="G369" s="17"/>
      <c r="H369" s="17"/>
      <c r="I369" s="17"/>
      <c r="J369" s="17"/>
      <c r="K369" s="17"/>
      <c r="L369" s="17"/>
      <c r="M369" s="17"/>
      <c r="N369" s="17"/>
      <c r="O369" s="22"/>
      <c r="P369" s="22"/>
      <c r="Q369" s="22"/>
      <c r="AE369" s="3">
        <v>456</v>
      </c>
      <c r="AF369" s="4">
        <v>95.522875816993405</v>
      </c>
      <c r="AG369" s="4">
        <v>137.30000000000001</v>
      </c>
    </row>
    <row r="370" spans="1:33" ht="16.5" thickTop="1" thickBot="1" x14ac:dyDescent="0.3">
      <c r="A370" s="17"/>
      <c r="B370" s="24"/>
      <c r="C370" s="24"/>
      <c r="D370" s="17"/>
      <c r="E370" s="17"/>
      <c r="F370" s="22"/>
      <c r="G370" s="17"/>
      <c r="H370" s="17"/>
      <c r="I370" s="17"/>
      <c r="J370" s="17"/>
      <c r="K370" s="17"/>
      <c r="L370" s="17"/>
      <c r="M370" s="17"/>
      <c r="N370" s="17"/>
      <c r="O370" s="22"/>
      <c r="P370" s="22"/>
      <c r="Q370" s="22"/>
      <c r="AE370" s="3">
        <v>457</v>
      </c>
      <c r="AF370" s="4">
        <v>95.7313381492947</v>
      </c>
      <c r="AG370" s="4">
        <v>137.6</v>
      </c>
    </row>
    <row r="371" spans="1:33" ht="16.5" thickTop="1" thickBot="1" x14ac:dyDescent="0.3">
      <c r="A371" s="17"/>
      <c r="B371" s="24"/>
      <c r="C371" s="24"/>
      <c r="D371" s="17"/>
      <c r="E371" s="17"/>
      <c r="F371" s="22"/>
      <c r="G371" s="17"/>
      <c r="H371" s="17"/>
      <c r="I371" s="17"/>
      <c r="J371" s="17"/>
      <c r="K371" s="17"/>
      <c r="L371" s="17"/>
      <c r="M371" s="17"/>
      <c r="N371" s="17"/>
      <c r="O371" s="22"/>
      <c r="P371" s="22"/>
      <c r="Q371" s="22"/>
      <c r="AE371" s="3">
        <v>458</v>
      </c>
      <c r="AF371" s="4">
        <v>95.939800481596095</v>
      </c>
      <c r="AG371" s="4">
        <v>137.9</v>
      </c>
    </row>
    <row r="372" spans="1:33" ht="16.5" thickTop="1" thickBot="1" x14ac:dyDescent="0.3">
      <c r="A372" s="17"/>
      <c r="B372" s="24"/>
      <c r="C372" s="24"/>
      <c r="D372" s="17"/>
      <c r="E372" s="17"/>
      <c r="F372" s="22"/>
      <c r="G372" s="17"/>
      <c r="H372" s="17"/>
      <c r="I372" s="17"/>
      <c r="J372" s="17"/>
      <c r="K372" s="17"/>
      <c r="L372" s="17"/>
      <c r="M372" s="17"/>
      <c r="N372" s="17"/>
      <c r="O372" s="22"/>
      <c r="P372" s="22"/>
      <c r="Q372" s="22"/>
      <c r="AE372" s="3">
        <v>459</v>
      </c>
      <c r="AF372" s="4">
        <v>96.148262813897404</v>
      </c>
      <c r="AG372" s="4">
        <v>138.19999999999999</v>
      </c>
    </row>
    <row r="373" spans="1:33" ht="16.5" thickTop="1" thickBot="1" x14ac:dyDescent="0.3">
      <c r="A373" s="17"/>
      <c r="B373" s="24"/>
      <c r="C373" s="24"/>
      <c r="D373" s="17"/>
      <c r="E373" s="17"/>
      <c r="F373" s="22"/>
      <c r="G373" s="17"/>
      <c r="H373" s="17"/>
      <c r="I373" s="17"/>
      <c r="J373" s="17"/>
      <c r="K373" s="17"/>
      <c r="L373" s="17"/>
      <c r="M373" s="17"/>
      <c r="N373" s="17"/>
      <c r="O373" s="22"/>
      <c r="P373" s="22"/>
      <c r="Q373" s="22"/>
      <c r="AE373" s="3">
        <v>460</v>
      </c>
      <c r="AF373" s="4">
        <v>96.356725146198798</v>
      </c>
      <c r="AG373" s="4">
        <v>138.5</v>
      </c>
    </row>
    <row r="374" spans="1:33" ht="16.5" thickTop="1" thickBot="1" x14ac:dyDescent="0.3">
      <c r="A374" s="17"/>
      <c r="B374" s="24"/>
      <c r="C374" s="24"/>
      <c r="D374" s="17"/>
      <c r="E374" s="17"/>
      <c r="F374" s="22"/>
      <c r="G374" s="17"/>
      <c r="H374" s="17"/>
      <c r="I374" s="17"/>
      <c r="J374" s="17"/>
      <c r="K374" s="17"/>
      <c r="L374" s="17"/>
      <c r="M374" s="17"/>
      <c r="N374" s="17"/>
      <c r="O374" s="22"/>
      <c r="P374" s="22"/>
      <c r="Q374" s="22"/>
      <c r="AE374" s="3">
        <v>461</v>
      </c>
      <c r="AF374" s="4">
        <v>96.565187478500107</v>
      </c>
      <c r="AG374" s="4">
        <v>138.80000000000001</v>
      </c>
    </row>
    <row r="375" spans="1:33" ht="16.5" thickTop="1" thickBot="1" x14ac:dyDescent="0.3">
      <c r="A375" s="17"/>
      <c r="B375" s="24"/>
      <c r="C375" s="24"/>
      <c r="D375" s="17"/>
      <c r="E375" s="17"/>
      <c r="F375" s="22"/>
      <c r="G375" s="17"/>
      <c r="H375" s="17"/>
      <c r="I375" s="17"/>
      <c r="J375" s="17"/>
      <c r="K375" s="17"/>
      <c r="L375" s="17"/>
      <c r="M375" s="17"/>
      <c r="N375" s="17"/>
      <c r="O375" s="22"/>
      <c r="P375" s="22"/>
      <c r="Q375" s="22"/>
      <c r="AE375" s="3">
        <v>462</v>
      </c>
      <c r="AF375" s="4">
        <v>96.773649810801402</v>
      </c>
      <c r="AG375" s="4">
        <v>139.1</v>
      </c>
    </row>
    <row r="376" spans="1:33" ht="16.5" thickTop="1" thickBot="1" x14ac:dyDescent="0.3">
      <c r="A376" s="17"/>
      <c r="B376" s="24"/>
      <c r="C376" s="24"/>
      <c r="D376" s="17"/>
      <c r="E376" s="17"/>
      <c r="F376" s="22"/>
      <c r="G376" s="17"/>
      <c r="H376" s="17"/>
      <c r="I376" s="17"/>
      <c r="J376" s="17"/>
      <c r="K376" s="17"/>
      <c r="L376" s="17"/>
      <c r="M376" s="17"/>
      <c r="N376" s="17"/>
      <c r="O376" s="22"/>
      <c r="P376" s="22"/>
      <c r="Q376" s="22"/>
      <c r="AE376" s="3">
        <v>463</v>
      </c>
      <c r="AF376" s="4">
        <v>96.982112143102796</v>
      </c>
      <c r="AG376" s="4">
        <v>139.4</v>
      </c>
    </row>
    <row r="377" spans="1:33" ht="16.5" thickTop="1" thickBot="1" x14ac:dyDescent="0.3">
      <c r="A377" s="17"/>
      <c r="B377" s="24"/>
      <c r="C377" s="24"/>
      <c r="D377" s="17"/>
      <c r="E377" s="17"/>
      <c r="F377" s="22"/>
      <c r="G377" s="17"/>
      <c r="H377" s="17"/>
      <c r="I377" s="17"/>
      <c r="J377" s="17"/>
      <c r="K377" s="17"/>
      <c r="L377" s="17"/>
      <c r="M377" s="17"/>
      <c r="N377" s="17"/>
      <c r="O377" s="22"/>
      <c r="P377" s="22"/>
      <c r="Q377" s="22"/>
      <c r="AE377" s="3">
        <v>464</v>
      </c>
      <c r="AF377" s="4">
        <v>97.190574475404105</v>
      </c>
      <c r="AG377" s="4">
        <v>139.69999999999999</v>
      </c>
    </row>
    <row r="378" spans="1:33" ht="16.5" thickTop="1" thickBot="1" x14ac:dyDescent="0.3">
      <c r="A378" s="17"/>
      <c r="B378" s="24"/>
      <c r="C378" s="24"/>
      <c r="D378" s="17"/>
      <c r="E378" s="17"/>
      <c r="F378" s="22"/>
      <c r="G378" s="17"/>
      <c r="H378" s="17"/>
      <c r="I378" s="17"/>
      <c r="J378" s="17"/>
      <c r="K378" s="17"/>
      <c r="L378" s="17"/>
      <c r="M378" s="17"/>
      <c r="N378" s="17"/>
      <c r="O378" s="22"/>
      <c r="P378" s="22"/>
      <c r="Q378" s="22"/>
      <c r="AE378" s="3">
        <v>465</v>
      </c>
      <c r="AF378" s="4">
        <v>97.3990368077055</v>
      </c>
      <c r="AG378" s="4">
        <v>140</v>
      </c>
    </row>
    <row r="379" spans="1:33" ht="16.5" thickTop="1" thickBot="1" x14ac:dyDescent="0.3">
      <c r="A379" s="17"/>
      <c r="B379" s="24"/>
      <c r="C379" s="24"/>
      <c r="D379" s="17"/>
      <c r="E379" s="17"/>
      <c r="F379" s="22"/>
      <c r="G379" s="17"/>
      <c r="H379" s="17"/>
      <c r="I379" s="17"/>
      <c r="J379" s="17"/>
      <c r="K379" s="17"/>
      <c r="L379" s="17"/>
      <c r="M379" s="17"/>
      <c r="N379" s="17"/>
      <c r="O379" s="22"/>
      <c r="P379" s="22"/>
      <c r="Q379" s="22"/>
      <c r="AE379" s="3">
        <v>466</v>
      </c>
      <c r="AF379" s="4">
        <v>97.607499140006794</v>
      </c>
      <c r="AG379" s="4">
        <v>140.30000000000001</v>
      </c>
    </row>
    <row r="380" spans="1:33" ht="16.5" thickTop="1" thickBot="1" x14ac:dyDescent="0.3">
      <c r="A380" s="17"/>
      <c r="B380" s="24"/>
      <c r="C380" s="24"/>
      <c r="D380" s="17"/>
      <c r="E380" s="17"/>
      <c r="F380" s="22"/>
      <c r="G380" s="17"/>
      <c r="H380" s="17"/>
      <c r="I380" s="17"/>
      <c r="J380" s="17"/>
      <c r="K380" s="17"/>
      <c r="L380" s="17"/>
      <c r="M380" s="17"/>
      <c r="N380" s="17"/>
      <c r="O380" s="22"/>
      <c r="P380" s="22"/>
      <c r="Q380" s="22"/>
      <c r="AE380" s="3">
        <v>467</v>
      </c>
      <c r="AF380" s="4">
        <v>97.815961472308103</v>
      </c>
      <c r="AG380" s="4">
        <v>140.6</v>
      </c>
    </row>
    <row r="381" spans="1:33" ht="16.5" thickTop="1" thickBot="1" x14ac:dyDescent="0.3">
      <c r="A381" s="17"/>
      <c r="B381" s="24"/>
      <c r="C381" s="24"/>
      <c r="D381" s="17"/>
      <c r="E381" s="17"/>
      <c r="F381" s="22"/>
      <c r="G381" s="17"/>
      <c r="H381" s="17"/>
      <c r="I381" s="17"/>
      <c r="J381" s="17"/>
      <c r="K381" s="17"/>
      <c r="L381" s="17"/>
      <c r="M381" s="17"/>
      <c r="N381" s="17"/>
      <c r="O381" s="22"/>
      <c r="P381" s="22"/>
      <c r="Q381" s="22"/>
      <c r="AE381" s="3">
        <v>468</v>
      </c>
      <c r="AF381" s="4">
        <v>98.024423804609498</v>
      </c>
      <c r="AG381" s="4">
        <v>140.9</v>
      </c>
    </row>
    <row r="382" spans="1:33" ht="16.5" thickTop="1" thickBot="1" x14ac:dyDescent="0.3">
      <c r="A382" s="17"/>
      <c r="B382" s="24"/>
      <c r="C382" s="24"/>
      <c r="D382" s="17"/>
      <c r="E382" s="17"/>
      <c r="F382" s="22"/>
      <c r="G382" s="17"/>
      <c r="H382" s="17"/>
      <c r="I382" s="17"/>
      <c r="J382" s="17"/>
      <c r="K382" s="17"/>
      <c r="L382" s="17"/>
      <c r="M382" s="17"/>
      <c r="N382" s="17"/>
      <c r="O382" s="22"/>
      <c r="P382" s="22"/>
      <c r="Q382" s="22"/>
      <c r="AE382" s="3">
        <v>469</v>
      </c>
      <c r="AF382" s="4">
        <v>98.232886136910807</v>
      </c>
      <c r="AG382" s="4">
        <v>141.19999999999999</v>
      </c>
    </row>
    <row r="383" spans="1:33" ht="16.5" thickTop="1" thickBot="1" x14ac:dyDescent="0.3">
      <c r="A383" s="17"/>
      <c r="B383" s="24"/>
      <c r="C383" s="24"/>
      <c r="D383" s="17"/>
      <c r="E383" s="17"/>
      <c r="F383" s="22"/>
      <c r="G383" s="17"/>
      <c r="H383" s="17"/>
      <c r="I383" s="17"/>
      <c r="J383" s="17"/>
      <c r="K383" s="17"/>
      <c r="L383" s="17"/>
      <c r="M383" s="17"/>
      <c r="N383" s="17"/>
      <c r="O383" s="22"/>
      <c r="P383" s="22"/>
      <c r="Q383" s="22"/>
      <c r="AE383" s="3">
        <v>470</v>
      </c>
      <c r="AF383" s="4">
        <v>98.441348469212201</v>
      </c>
      <c r="AG383" s="4">
        <v>141.5</v>
      </c>
    </row>
    <row r="384" spans="1:33" ht="16.5" thickTop="1" thickBot="1" x14ac:dyDescent="0.3">
      <c r="A384" s="17"/>
      <c r="B384" s="24"/>
      <c r="C384" s="24"/>
      <c r="D384" s="17"/>
      <c r="E384" s="17"/>
      <c r="F384" s="22"/>
      <c r="G384" s="17"/>
      <c r="H384" s="17"/>
      <c r="I384" s="17"/>
      <c r="J384" s="17"/>
      <c r="K384" s="17"/>
      <c r="L384" s="17"/>
      <c r="M384" s="17"/>
      <c r="N384" s="17"/>
      <c r="O384" s="22"/>
      <c r="P384" s="22"/>
      <c r="Q384" s="22"/>
      <c r="AE384" s="3">
        <v>471</v>
      </c>
      <c r="AF384" s="4">
        <v>98.649810801513496</v>
      </c>
      <c r="AG384" s="4">
        <v>141.80000000000001</v>
      </c>
    </row>
    <row r="385" spans="1:33" ht="16.5" thickTop="1" thickBot="1" x14ac:dyDescent="0.3">
      <c r="A385" s="17"/>
      <c r="B385" s="24"/>
      <c r="C385" s="24"/>
      <c r="D385" s="17"/>
      <c r="E385" s="17"/>
      <c r="F385" s="22"/>
      <c r="G385" s="17"/>
      <c r="H385" s="17"/>
      <c r="I385" s="17"/>
      <c r="J385" s="17"/>
      <c r="K385" s="17"/>
      <c r="L385" s="17"/>
      <c r="M385" s="17"/>
      <c r="N385" s="17"/>
      <c r="O385" s="22"/>
      <c r="P385" s="22"/>
      <c r="Q385" s="22"/>
      <c r="AE385" s="3">
        <v>472</v>
      </c>
      <c r="AF385" s="4">
        <v>98.858273133814805</v>
      </c>
      <c r="AG385" s="4">
        <v>142.1</v>
      </c>
    </row>
    <row r="386" spans="1:33" ht="16.5" thickTop="1" thickBot="1" x14ac:dyDescent="0.3">
      <c r="A386" s="17"/>
      <c r="B386" s="24"/>
      <c r="C386" s="24"/>
      <c r="D386" s="17"/>
      <c r="E386" s="17"/>
      <c r="F386" s="22"/>
      <c r="G386" s="17"/>
      <c r="H386" s="17"/>
      <c r="I386" s="17"/>
      <c r="J386" s="17"/>
      <c r="K386" s="17"/>
      <c r="L386" s="17"/>
      <c r="M386" s="17"/>
      <c r="N386" s="17"/>
      <c r="O386" s="22"/>
      <c r="P386" s="22"/>
      <c r="Q386" s="22"/>
      <c r="AE386" s="3">
        <v>473</v>
      </c>
      <c r="AF386" s="4">
        <v>99.066735466116199</v>
      </c>
      <c r="AG386" s="4">
        <v>142.4</v>
      </c>
    </row>
    <row r="387" spans="1:33" ht="16.5" thickTop="1" thickBot="1" x14ac:dyDescent="0.3">
      <c r="A387" s="17"/>
      <c r="B387" s="24"/>
      <c r="C387" s="24"/>
      <c r="D387" s="17"/>
      <c r="E387" s="17"/>
      <c r="F387" s="22"/>
      <c r="G387" s="17"/>
      <c r="H387" s="17"/>
      <c r="I387" s="17"/>
      <c r="J387" s="17"/>
      <c r="K387" s="17"/>
      <c r="L387" s="17"/>
      <c r="M387" s="17"/>
      <c r="N387" s="17"/>
      <c r="O387" s="22"/>
      <c r="P387" s="22"/>
      <c r="Q387" s="22"/>
      <c r="AE387" s="3">
        <v>474</v>
      </c>
      <c r="AF387" s="4">
        <v>99.275197798417494</v>
      </c>
      <c r="AG387" s="4">
        <v>142.69999999999999</v>
      </c>
    </row>
    <row r="388" spans="1:33" ht="16.5" thickTop="1" thickBot="1" x14ac:dyDescent="0.3">
      <c r="A388" s="17"/>
      <c r="B388" s="24"/>
      <c r="C388" s="24"/>
      <c r="D388" s="17"/>
      <c r="E388" s="17"/>
      <c r="F388" s="22"/>
      <c r="G388" s="17"/>
      <c r="H388" s="17"/>
      <c r="I388" s="17"/>
      <c r="J388" s="17"/>
      <c r="K388" s="17"/>
      <c r="L388" s="17"/>
      <c r="M388" s="17"/>
      <c r="N388" s="17"/>
      <c r="O388" s="22"/>
      <c r="P388" s="22"/>
      <c r="Q388" s="22"/>
      <c r="AE388" s="3">
        <v>475</v>
      </c>
      <c r="AF388" s="4">
        <v>99.483660130718903</v>
      </c>
      <c r="AG388" s="4">
        <v>143</v>
      </c>
    </row>
    <row r="389" spans="1:33" ht="16.5" thickTop="1" thickBot="1" x14ac:dyDescent="0.3">
      <c r="A389" s="17"/>
      <c r="B389" s="24"/>
      <c r="C389" s="24"/>
      <c r="D389" s="17"/>
      <c r="E389" s="17"/>
      <c r="F389" s="22"/>
      <c r="G389" s="17"/>
      <c r="H389" s="17"/>
      <c r="I389" s="17"/>
      <c r="J389" s="17"/>
      <c r="K389" s="17"/>
      <c r="L389" s="17"/>
      <c r="M389" s="17"/>
      <c r="N389" s="17"/>
      <c r="O389" s="22"/>
      <c r="P389" s="22"/>
      <c r="Q389" s="22"/>
      <c r="AE389" s="3">
        <v>476</v>
      </c>
      <c r="AF389" s="4">
        <v>99.692122463020198</v>
      </c>
      <c r="AG389" s="4">
        <v>143.30000000000001</v>
      </c>
    </row>
    <row r="390" spans="1:33" ht="16.5" thickTop="1" thickBot="1" x14ac:dyDescent="0.3">
      <c r="A390" s="17"/>
      <c r="B390" s="24"/>
      <c r="C390" s="24"/>
      <c r="D390" s="17"/>
      <c r="E390" s="17"/>
      <c r="F390" s="22"/>
      <c r="G390" s="17"/>
      <c r="H390" s="17"/>
      <c r="I390" s="17"/>
      <c r="J390" s="17"/>
      <c r="K390" s="17"/>
      <c r="L390" s="17"/>
      <c r="M390" s="17"/>
      <c r="N390" s="17"/>
      <c r="O390" s="22"/>
      <c r="P390" s="22"/>
      <c r="Q390" s="22"/>
      <c r="AE390" s="3">
        <v>477</v>
      </c>
      <c r="AF390" s="4">
        <v>99.900584795321606</v>
      </c>
      <c r="AG390" s="4">
        <v>143.6</v>
      </c>
    </row>
    <row r="391" spans="1:33" ht="16.5" thickTop="1" thickBot="1" x14ac:dyDescent="0.3">
      <c r="A391" s="17"/>
      <c r="B391" s="24"/>
      <c r="C391" s="24"/>
      <c r="D391" s="17"/>
      <c r="E391" s="17"/>
      <c r="F391" s="22"/>
      <c r="G391" s="17"/>
      <c r="H391" s="17"/>
      <c r="I391" s="17"/>
      <c r="J391" s="17"/>
      <c r="K391" s="17"/>
      <c r="L391" s="17"/>
      <c r="M391" s="17"/>
      <c r="N391" s="17"/>
      <c r="O391" s="22"/>
      <c r="P391" s="22"/>
      <c r="Q391" s="22"/>
      <c r="AE391" s="3">
        <v>478</v>
      </c>
      <c r="AF391" s="4">
        <v>100.109047127623</v>
      </c>
      <c r="AG391" s="4">
        <v>143.9</v>
      </c>
    </row>
    <row r="392" spans="1:33" ht="16.5" thickTop="1" thickBot="1" x14ac:dyDescent="0.3">
      <c r="A392" s="17"/>
      <c r="B392" s="24"/>
      <c r="C392" s="24"/>
      <c r="D392" s="17"/>
      <c r="E392" s="17"/>
      <c r="F392" s="22"/>
      <c r="G392" s="17"/>
      <c r="H392" s="17"/>
      <c r="I392" s="17"/>
      <c r="J392" s="17"/>
      <c r="K392" s="17"/>
      <c r="L392" s="17"/>
      <c r="M392" s="17"/>
      <c r="N392" s="17"/>
      <c r="O392" s="22"/>
      <c r="P392" s="22"/>
      <c r="Q392" s="22"/>
      <c r="AE392" s="3">
        <v>479</v>
      </c>
      <c r="AF392" s="4">
        <v>100.317509459924</v>
      </c>
      <c r="AG392" s="4">
        <v>144.19999999999999</v>
      </c>
    </row>
    <row r="393" spans="1:33" ht="16.5" thickTop="1" thickBot="1" x14ac:dyDescent="0.3">
      <c r="A393" s="17"/>
      <c r="B393" s="24"/>
      <c r="C393" s="24"/>
      <c r="D393" s="17"/>
      <c r="E393" s="17"/>
      <c r="F393" s="22"/>
      <c r="G393" s="17"/>
      <c r="H393" s="17"/>
      <c r="I393" s="17"/>
      <c r="J393" s="17"/>
      <c r="K393" s="17"/>
      <c r="L393" s="17"/>
      <c r="M393" s="17"/>
      <c r="N393" s="17"/>
      <c r="O393" s="22"/>
      <c r="P393" s="22"/>
      <c r="Q393" s="22"/>
      <c r="AE393" s="3">
        <v>480</v>
      </c>
      <c r="AF393" s="4">
        <v>100.525971792226</v>
      </c>
      <c r="AG393" s="4">
        <v>144.5</v>
      </c>
    </row>
    <row r="394" spans="1:33" ht="16.5" thickTop="1" thickBot="1" x14ac:dyDescent="0.3">
      <c r="A394" s="17"/>
      <c r="B394" s="24"/>
      <c r="C394" s="24"/>
      <c r="D394" s="17"/>
      <c r="E394" s="17"/>
      <c r="F394" s="22"/>
      <c r="G394" s="17"/>
      <c r="H394" s="17"/>
      <c r="I394" s="17"/>
      <c r="J394" s="17"/>
      <c r="K394" s="17"/>
      <c r="L394" s="17"/>
      <c r="M394" s="17"/>
      <c r="N394" s="17"/>
      <c r="O394" s="22"/>
      <c r="P394" s="22"/>
      <c r="Q394" s="22"/>
      <c r="AE394" s="3">
        <v>481</v>
      </c>
      <c r="AF394" s="4">
        <v>100.734434124527</v>
      </c>
      <c r="AG394" s="4">
        <v>144.80000000000001</v>
      </c>
    </row>
    <row r="395" spans="1:33" ht="16.5" thickTop="1" thickBot="1" x14ac:dyDescent="0.3">
      <c r="A395" s="17"/>
      <c r="B395" s="24"/>
      <c r="C395" s="24"/>
      <c r="D395" s="17"/>
      <c r="E395" s="17"/>
      <c r="F395" s="22"/>
      <c r="G395" s="17"/>
      <c r="H395" s="17"/>
      <c r="I395" s="17"/>
      <c r="J395" s="17"/>
      <c r="K395" s="17"/>
      <c r="L395" s="17"/>
      <c r="M395" s="17"/>
      <c r="N395" s="17"/>
      <c r="O395" s="22"/>
      <c r="P395" s="22"/>
      <c r="Q395" s="22"/>
      <c r="AE395" s="3">
        <v>482</v>
      </c>
      <c r="AF395" s="4">
        <v>100.942896456828</v>
      </c>
      <c r="AG395" s="4">
        <v>145.1</v>
      </c>
    </row>
    <row r="396" spans="1:33" ht="16.5" thickTop="1" thickBot="1" x14ac:dyDescent="0.3">
      <c r="A396" s="17"/>
      <c r="B396" s="24"/>
      <c r="C396" s="24"/>
      <c r="D396" s="17"/>
      <c r="E396" s="17"/>
      <c r="F396" s="22"/>
      <c r="G396" s="17"/>
      <c r="H396" s="17"/>
      <c r="I396" s="17"/>
      <c r="J396" s="17"/>
      <c r="K396" s="17"/>
      <c r="L396" s="17"/>
      <c r="M396" s="17"/>
      <c r="N396" s="17"/>
      <c r="O396" s="22"/>
      <c r="P396" s="22"/>
      <c r="Q396" s="22"/>
      <c r="AE396" s="3">
        <v>483</v>
      </c>
      <c r="AF396" s="4">
        <v>101.15135878913</v>
      </c>
      <c r="AG396" s="4">
        <v>145.4</v>
      </c>
    </row>
    <row r="397" spans="1:33" ht="16.5" thickTop="1" thickBot="1" x14ac:dyDescent="0.3">
      <c r="A397" s="17"/>
      <c r="B397" s="24"/>
      <c r="C397" s="24"/>
      <c r="D397" s="17"/>
      <c r="E397" s="17"/>
      <c r="F397" s="22"/>
      <c r="G397" s="17"/>
      <c r="H397" s="17"/>
      <c r="I397" s="17"/>
      <c r="J397" s="17"/>
      <c r="K397" s="17"/>
      <c r="L397" s="17"/>
      <c r="M397" s="17"/>
      <c r="N397" s="17"/>
      <c r="O397" s="22"/>
      <c r="P397" s="22"/>
      <c r="Q397" s="22"/>
      <c r="AE397" s="3">
        <v>484</v>
      </c>
      <c r="AF397" s="4">
        <v>101.359821121431</v>
      </c>
      <c r="AG397" s="4">
        <v>145.69999999999999</v>
      </c>
    </row>
    <row r="398" spans="1:33" ht="16.5" thickTop="1" thickBot="1" x14ac:dyDescent="0.3">
      <c r="A398" s="17"/>
      <c r="B398" s="24"/>
      <c r="C398" s="24"/>
      <c r="D398" s="17"/>
      <c r="E398" s="17"/>
      <c r="F398" s="22"/>
      <c r="G398" s="17"/>
      <c r="H398" s="17"/>
      <c r="I398" s="17"/>
      <c r="J398" s="17"/>
      <c r="K398" s="17"/>
      <c r="L398" s="17"/>
      <c r="M398" s="17"/>
      <c r="N398" s="17"/>
      <c r="O398" s="22"/>
      <c r="P398" s="22"/>
      <c r="Q398" s="22"/>
      <c r="AE398" s="3">
        <v>485</v>
      </c>
      <c r="AF398" s="4">
        <v>101.56828345373199</v>
      </c>
      <c r="AG398" s="4">
        <v>146</v>
      </c>
    </row>
    <row r="399" spans="1:33" ht="16.5" thickTop="1" thickBot="1" x14ac:dyDescent="0.3">
      <c r="A399" s="17"/>
      <c r="B399" s="24"/>
      <c r="C399" s="24"/>
      <c r="D399" s="17"/>
      <c r="E399" s="17"/>
      <c r="F399" s="22"/>
      <c r="G399" s="17"/>
      <c r="H399" s="17"/>
      <c r="I399" s="17"/>
      <c r="J399" s="17"/>
      <c r="K399" s="17"/>
      <c r="L399" s="17"/>
      <c r="M399" s="17"/>
      <c r="N399" s="17"/>
      <c r="O399" s="22"/>
      <c r="P399" s="22"/>
      <c r="Q399" s="22"/>
      <c r="AE399" s="3">
        <v>486</v>
      </c>
      <c r="AF399" s="4">
        <v>101.776745786034</v>
      </c>
      <c r="AG399" s="4">
        <v>146.30000000000001</v>
      </c>
    </row>
    <row r="400" spans="1:33" ht="16.5" thickTop="1" thickBot="1" x14ac:dyDescent="0.3">
      <c r="A400" s="17"/>
      <c r="B400" s="24"/>
      <c r="C400" s="24"/>
      <c r="D400" s="17"/>
      <c r="E400" s="17"/>
      <c r="F400" s="22"/>
      <c r="G400" s="17"/>
      <c r="H400" s="17"/>
      <c r="I400" s="17"/>
      <c r="J400" s="17"/>
      <c r="K400" s="17"/>
      <c r="L400" s="17"/>
      <c r="M400" s="17"/>
      <c r="N400" s="17"/>
      <c r="O400" s="22"/>
      <c r="P400" s="22"/>
      <c r="Q400" s="22"/>
      <c r="AE400" s="3">
        <v>487</v>
      </c>
      <c r="AF400" s="4">
        <v>101.985208118335</v>
      </c>
      <c r="AG400" s="4">
        <v>146.6</v>
      </c>
    </row>
    <row r="401" spans="1:33" ht="16.5" thickTop="1" thickBot="1" x14ac:dyDescent="0.3">
      <c r="A401" s="17"/>
      <c r="B401" s="24"/>
      <c r="C401" s="24"/>
      <c r="D401" s="17"/>
      <c r="E401" s="17"/>
      <c r="F401" s="22"/>
      <c r="G401" s="17"/>
      <c r="H401" s="17"/>
      <c r="I401" s="17"/>
      <c r="J401" s="17"/>
      <c r="K401" s="17"/>
      <c r="L401" s="17"/>
      <c r="M401" s="17"/>
      <c r="N401" s="17"/>
      <c r="O401" s="22"/>
      <c r="P401" s="22"/>
      <c r="Q401" s="22"/>
      <c r="AE401" s="3">
        <v>488</v>
      </c>
      <c r="AF401" s="4">
        <v>102.19367045063601</v>
      </c>
      <c r="AG401" s="4">
        <v>146.9</v>
      </c>
    </row>
    <row r="402" spans="1:33" ht="16.5" thickTop="1" thickBot="1" x14ac:dyDescent="0.3">
      <c r="A402" s="17"/>
      <c r="B402" s="24"/>
      <c r="C402" s="24"/>
      <c r="D402" s="17"/>
      <c r="E402" s="17"/>
      <c r="F402" s="22"/>
      <c r="G402" s="17"/>
      <c r="H402" s="17"/>
      <c r="I402" s="17"/>
      <c r="J402" s="17"/>
      <c r="K402" s="17"/>
      <c r="L402" s="17"/>
      <c r="M402" s="17"/>
      <c r="N402" s="17"/>
      <c r="O402" s="22"/>
      <c r="P402" s="22"/>
      <c r="Q402" s="22"/>
      <c r="AE402" s="3">
        <v>489</v>
      </c>
      <c r="AF402" s="4">
        <v>102.402132782938</v>
      </c>
      <c r="AG402" s="4">
        <v>147.19999999999999</v>
      </c>
    </row>
    <row r="403" spans="1:33" ht="16.5" thickTop="1" thickBot="1" x14ac:dyDescent="0.3">
      <c r="A403" s="17"/>
      <c r="B403" s="24"/>
      <c r="C403" s="24"/>
      <c r="D403" s="17"/>
      <c r="E403" s="17"/>
      <c r="F403" s="22"/>
      <c r="G403" s="17"/>
      <c r="H403" s="17"/>
      <c r="I403" s="17"/>
      <c r="J403" s="17"/>
      <c r="K403" s="17"/>
      <c r="L403" s="17"/>
      <c r="M403" s="17"/>
      <c r="N403" s="17"/>
      <c r="O403" s="22"/>
      <c r="P403" s="22"/>
      <c r="Q403" s="22"/>
      <c r="AE403" s="3">
        <v>490</v>
      </c>
      <c r="AF403" s="4">
        <v>102.61059511523899</v>
      </c>
      <c r="AG403" s="4">
        <v>147.5</v>
      </c>
    </row>
    <row r="404" spans="1:33" ht="16.5" thickTop="1" thickBot="1" x14ac:dyDescent="0.3">
      <c r="A404" s="17"/>
      <c r="B404" s="24"/>
      <c r="C404" s="24"/>
      <c r="D404" s="17"/>
      <c r="E404" s="17"/>
      <c r="F404" s="22"/>
      <c r="G404" s="17"/>
      <c r="H404" s="17"/>
      <c r="I404" s="17"/>
      <c r="J404" s="17"/>
      <c r="K404" s="17"/>
      <c r="L404" s="17"/>
      <c r="M404" s="17"/>
      <c r="N404" s="17"/>
      <c r="O404" s="22"/>
      <c r="P404" s="22"/>
      <c r="Q404" s="22"/>
      <c r="AE404" s="3">
        <v>491</v>
      </c>
      <c r="AF404" s="4">
        <v>102.81905744754</v>
      </c>
      <c r="AG404" s="4">
        <v>147.80000000000001</v>
      </c>
    </row>
    <row r="405" spans="1:33" ht="16.5" thickTop="1" thickBot="1" x14ac:dyDescent="0.3">
      <c r="A405" s="17"/>
      <c r="B405" s="24"/>
      <c r="C405" s="24"/>
      <c r="D405" s="17"/>
      <c r="E405" s="17"/>
      <c r="F405" s="22"/>
      <c r="G405" s="17"/>
      <c r="H405" s="17"/>
      <c r="I405" s="17"/>
      <c r="J405" s="17"/>
      <c r="K405" s="17"/>
      <c r="L405" s="17"/>
      <c r="M405" s="17"/>
      <c r="N405" s="17"/>
      <c r="O405" s="22"/>
      <c r="P405" s="22"/>
      <c r="Q405" s="22"/>
      <c r="AE405" s="3">
        <v>492</v>
      </c>
      <c r="AF405" s="4">
        <v>103.027519779842</v>
      </c>
      <c r="AG405" s="4">
        <v>148.1</v>
      </c>
    </row>
    <row r="406" spans="1:33" ht="16.5" thickTop="1" thickBot="1" x14ac:dyDescent="0.3">
      <c r="A406" s="17"/>
      <c r="B406" s="24"/>
      <c r="C406" s="24"/>
      <c r="D406" s="17"/>
      <c r="E406" s="17"/>
      <c r="F406" s="22"/>
      <c r="G406" s="17"/>
      <c r="H406" s="17"/>
      <c r="I406" s="17"/>
      <c r="J406" s="17"/>
      <c r="K406" s="17"/>
      <c r="L406" s="17"/>
      <c r="M406" s="17"/>
      <c r="N406" s="17"/>
      <c r="O406" s="22"/>
      <c r="P406" s="22"/>
      <c r="Q406" s="22"/>
      <c r="AE406" s="3">
        <v>493</v>
      </c>
      <c r="AF406" s="4">
        <v>103.23598211214301</v>
      </c>
      <c r="AG406" s="4">
        <v>148.4</v>
      </c>
    </row>
    <row r="407" spans="1:33" ht="16.5" thickTop="1" thickBot="1" x14ac:dyDescent="0.3">
      <c r="A407" s="17"/>
      <c r="B407" s="24"/>
      <c r="C407" s="24"/>
      <c r="D407" s="17"/>
      <c r="E407" s="17"/>
      <c r="F407" s="22"/>
      <c r="G407" s="17"/>
      <c r="H407" s="17"/>
      <c r="I407" s="17"/>
      <c r="J407" s="17"/>
      <c r="K407" s="17"/>
      <c r="L407" s="17"/>
      <c r="M407" s="17"/>
      <c r="N407" s="17"/>
      <c r="O407" s="22"/>
      <c r="P407" s="22"/>
      <c r="Q407" s="22"/>
      <c r="AE407" s="3">
        <v>494</v>
      </c>
      <c r="AF407" s="4">
        <v>103.444444444444</v>
      </c>
      <c r="AG407" s="4">
        <v>148.69999999999999</v>
      </c>
    </row>
    <row r="408" spans="1:33" ht="16.5" thickTop="1" thickBot="1" x14ac:dyDescent="0.3">
      <c r="A408" s="17"/>
      <c r="B408" s="24"/>
      <c r="C408" s="24"/>
      <c r="D408" s="17"/>
      <c r="E408" s="17"/>
      <c r="F408" s="22"/>
      <c r="G408" s="17"/>
      <c r="H408" s="17"/>
      <c r="I408" s="17"/>
      <c r="J408" s="17"/>
      <c r="K408" s="17"/>
      <c r="L408" s="17"/>
      <c r="M408" s="17"/>
      <c r="N408" s="17"/>
      <c r="O408" s="22"/>
      <c r="P408" s="22"/>
      <c r="Q408" s="22"/>
      <c r="AE408" s="3">
        <v>495</v>
      </c>
      <c r="AF408" s="4">
        <v>103.65290677674599</v>
      </c>
      <c r="AG408" s="4">
        <v>149</v>
      </c>
    </row>
    <row r="409" spans="1:33" ht="16.5" thickTop="1" thickBot="1" x14ac:dyDescent="0.3">
      <c r="A409" s="17"/>
      <c r="B409" s="24"/>
      <c r="C409" s="24"/>
      <c r="D409" s="17"/>
      <c r="E409" s="17"/>
      <c r="F409" s="22"/>
      <c r="G409" s="17"/>
      <c r="H409" s="17"/>
      <c r="I409" s="17"/>
      <c r="J409" s="17"/>
      <c r="K409" s="17"/>
      <c r="L409" s="17"/>
      <c r="M409" s="17"/>
      <c r="N409" s="17"/>
      <c r="O409" s="22"/>
      <c r="P409" s="22"/>
      <c r="Q409" s="22"/>
      <c r="AE409" s="3">
        <v>496</v>
      </c>
      <c r="AF409" s="4">
        <v>103.861369109047</v>
      </c>
      <c r="AG409" s="4">
        <v>149.30000000000001</v>
      </c>
    </row>
    <row r="410" spans="1:33" ht="16.5" thickTop="1" thickBot="1" x14ac:dyDescent="0.3">
      <c r="A410" s="17"/>
      <c r="B410" s="24"/>
      <c r="C410" s="24"/>
      <c r="D410" s="17"/>
      <c r="E410" s="17"/>
      <c r="F410" s="22"/>
      <c r="G410" s="17"/>
      <c r="H410" s="17"/>
      <c r="I410" s="17"/>
      <c r="J410" s="17"/>
      <c r="K410" s="17"/>
      <c r="L410" s="17"/>
      <c r="M410" s="17"/>
      <c r="N410" s="17"/>
      <c r="O410" s="22"/>
      <c r="P410" s="22"/>
      <c r="Q410" s="22"/>
      <c r="AE410" s="3">
        <v>497</v>
      </c>
      <c r="AF410" s="4">
        <v>104.069831441348</v>
      </c>
      <c r="AG410" s="4">
        <v>149.6</v>
      </c>
    </row>
    <row r="411" spans="1:33" ht="16.5" thickTop="1" thickBot="1" x14ac:dyDescent="0.3">
      <c r="A411" s="17"/>
      <c r="B411" s="24"/>
      <c r="C411" s="24"/>
      <c r="D411" s="17"/>
      <c r="E411" s="17"/>
      <c r="F411" s="22"/>
      <c r="G411" s="17"/>
      <c r="H411" s="17"/>
      <c r="I411" s="17"/>
      <c r="J411" s="17"/>
      <c r="K411" s="17"/>
      <c r="L411" s="17"/>
      <c r="M411" s="17"/>
      <c r="N411" s="17"/>
      <c r="O411" s="22"/>
      <c r="P411" s="22"/>
      <c r="Q411" s="22"/>
      <c r="AE411" s="3">
        <v>498</v>
      </c>
      <c r="AF411" s="4">
        <v>104.27829377365001</v>
      </c>
      <c r="AG411" s="4">
        <v>149.9</v>
      </c>
    </row>
    <row r="412" spans="1:33" ht="16.5" thickTop="1" thickBot="1" x14ac:dyDescent="0.3">
      <c r="A412" s="17"/>
      <c r="B412" s="24"/>
      <c r="C412" s="24"/>
      <c r="D412" s="17"/>
      <c r="E412" s="17"/>
      <c r="F412" s="22"/>
      <c r="G412" s="17"/>
      <c r="H412" s="17"/>
      <c r="I412" s="17"/>
      <c r="J412" s="17"/>
      <c r="K412" s="17"/>
      <c r="L412" s="17"/>
      <c r="M412" s="17"/>
      <c r="N412" s="17"/>
      <c r="O412" s="22"/>
      <c r="P412" s="22"/>
      <c r="Q412" s="22"/>
      <c r="AE412" s="3">
        <v>499</v>
      </c>
      <c r="AF412" s="4">
        <v>104.486756105951</v>
      </c>
      <c r="AG412" s="4">
        <v>150.19999999999999</v>
      </c>
    </row>
    <row r="413" spans="1:33" ht="16.5" thickTop="1" thickBot="1" x14ac:dyDescent="0.3">
      <c r="A413" s="17"/>
      <c r="B413" s="24"/>
      <c r="C413" s="24"/>
      <c r="D413" s="17"/>
      <c r="E413" s="17"/>
      <c r="F413" s="22"/>
      <c r="G413" s="17"/>
      <c r="H413" s="17"/>
      <c r="I413" s="17"/>
      <c r="J413" s="17"/>
      <c r="K413" s="17"/>
      <c r="L413" s="17"/>
      <c r="M413" s="17"/>
      <c r="N413" s="17"/>
      <c r="O413" s="22"/>
      <c r="P413" s="22"/>
      <c r="Q413" s="22"/>
      <c r="AE413" s="3">
        <v>500</v>
      </c>
      <c r="AF413" s="4">
        <v>104.695218438252</v>
      </c>
      <c r="AG413" s="4">
        <v>150.5</v>
      </c>
    </row>
    <row r="414" spans="1:33" ht="16.5" thickTop="1" thickBot="1" x14ac:dyDescent="0.3">
      <c r="A414" s="17"/>
      <c r="B414" s="24"/>
      <c r="C414" s="24"/>
      <c r="D414" s="17"/>
      <c r="E414" s="17"/>
      <c r="F414" s="22"/>
      <c r="G414" s="17"/>
      <c r="H414" s="17"/>
      <c r="I414" s="17"/>
      <c r="J414" s="17"/>
      <c r="K414" s="17"/>
      <c r="L414" s="17"/>
      <c r="M414" s="17"/>
      <c r="N414" s="17"/>
      <c r="O414" s="22"/>
      <c r="P414" s="22"/>
      <c r="Q414" s="22"/>
      <c r="AE414" s="3">
        <v>501</v>
      </c>
      <c r="AF414" s="4">
        <v>104.903680770554</v>
      </c>
      <c r="AG414" s="4">
        <v>150.80000000000001</v>
      </c>
    </row>
    <row r="415" spans="1:33" ht="16.5" thickTop="1" thickBot="1" x14ac:dyDescent="0.3">
      <c r="A415" s="17"/>
      <c r="B415" s="24"/>
      <c r="C415" s="24"/>
      <c r="D415" s="17"/>
      <c r="E415" s="17"/>
      <c r="F415" s="22"/>
      <c r="G415" s="17"/>
      <c r="H415" s="17"/>
      <c r="I415" s="17"/>
      <c r="J415" s="17"/>
      <c r="K415" s="17"/>
      <c r="L415" s="17"/>
      <c r="M415" s="17"/>
      <c r="N415" s="17"/>
      <c r="O415" s="22"/>
      <c r="P415" s="22"/>
      <c r="Q415" s="22"/>
      <c r="AE415" s="3">
        <v>502</v>
      </c>
      <c r="AF415" s="4">
        <v>105.112143102855</v>
      </c>
      <c r="AG415" s="4">
        <v>151.1</v>
      </c>
    </row>
    <row r="416" spans="1:33" ht="16.5" thickTop="1" thickBot="1" x14ac:dyDescent="0.3">
      <c r="A416" s="17"/>
      <c r="B416" s="24"/>
      <c r="C416" s="24"/>
      <c r="D416" s="17"/>
      <c r="E416" s="17"/>
      <c r="F416" s="22"/>
      <c r="G416" s="17"/>
      <c r="H416" s="17"/>
      <c r="I416" s="17"/>
      <c r="J416" s="17"/>
      <c r="K416" s="17"/>
      <c r="L416" s="17"/>
      <c r="M416" s="17"/>
      <c r="N416" s="17"/>
      <c r="O416" s="22"/>
      <c r="P416" s="22"/>
      <c r="Q416" s="22"/>
      <c r="AE416" s="3">
        <v>503</v>
      </c>
      <c r="AF416" s="4">
        <v>105.320605435156</v>
      </c>
      <c r="AG416" s="4">
        <v>151.4</v>
      </c>
    </row>
    <row r="417" spans="1:33" ht="16.5" thickTop="1" thickBot="1" x14ac:dyDescent="0.3">
      <c r="A417" s="17"/>
      <c r="B417" s="24"/>
      <c r="C417" s="24"/>
      <c r="D417" s="17"/>
      <c r="E417" s="17"/>
      <c r="F417" s="22"/>
      <c r="G417" s="17"/>
      <c r="H417" s="17"/>
      <c r="I417" s="17"/>
      <c r="J417" s="17"/>
      <c r="K417" s="17"/>
      <c r="L417" s="17"/>
      <c r="M417" s="17"/>
      <c r="N417" s="17"/>
      <c r="O417" s="22"/>
      <c r="P417" s="22"/>
      <c r="Q417" s="22"/>
      <c r="AE417" s="3">
        <v>504</v>
      </c>
      <c r="AF417" s="4">
        <v>105.529067767458</v>
      </c>
      <c r="AG417" s="4">
        <v>151.69999999999999</v>
      </c>
    </row>
    <row r="418" spans="1:33" ht="16.5" thickTop="1" thickBot="1" x14ac:dyDescent="0.3">
      <c r="A418" s="17"/>
      <c r="B418" s="24"/>
      <c r="C418" s="24"/>
      <c r="D418" s="17"/>
      <c r="E418" s="17"/>
      <c r="F418" s="22"/>
      <c r="G418" s="17"/>
      <c r="H418" s="17"/>
      <c r="I418" s="17"/>
      <c r="J418" s="17"/>
      <c r="K418" s="17"/>
      <c r="L418" s="17"/>
      <c r="M418" s="17"/>
      <c r="N418" s="17"/>
      <c r="O418" s="22"/>
      <c r="P418" s="22"/>
      <c r="Q418" s="22"/>
      <c r="AE418" s="3">
        <v>505</v>
      </c>
      <c r="AF418" s="4">
        <v>105.737530099759</v>
      </c>
      <c r="AG418" s="4">
        <v>152</v>
      </c>
    </row>
    <row r="419" spans="1:33" ht="16.5" thickTop="1" thickBot="1" x14ac:dyDescent="0.3">
      <c r="A419" s="17"/>
      <c r="B419" s="24"/>
      <c r="C419" s="24"/>
      <c r="D419" s="17"/>
      <c r="E419" s="17"/>
      <c r="F419" s="22"/>
      <c r="G419" s="17"/>
      <c r="H419" s="17"/>
      <c r="I419" s="17"/>
      <c r="J419" s="17"/>
      <c r="K419" s="17"/>
      <c r="L419" s="17"/>
      <c r="M419" s="17"/>
      <c r="N419" s="17"/>
      <c r="O419" s="22"/>
      <c r="P419" s="22"/>
      <c r="Q419" s="22"/>
      <c r="AE419" s="3">
        <v>506</v>
      </c>
      <c r="AF419" s="4">
        <v>105.94599243206</v>
      </c>
      <c r="AG419" s="4">
        <v>152.30000000000001</v>
      </c>
    </row>
    <row r="420" spans="1:33" ht="16.5" thickTop="1" thickBot="1" x14ac:dyDescent="0.3">
      <c r="A420" s="17"/>
      <c r="B420" s="24"/>
      <c r="C420" s="24"/>
      <c r="D420" s="17"/>
      <c r="E420" s="17"/>
      <c r="F420" s="22"/>
      <c r="G420" s="17"/>
      <c r="H420" s="17"/>
      <c r="I420" s="17"/>
      <c r="J420" s="17"/>
      <c r="K420" s="17"/>
      <c r="L420" s="17"/>
      <c r="M420" s="17"/>
      <c r="N420" s="17"/>
      <c r="O420" s="22"/>
      <c r="P420" s="22"/>
      <c r="Q420" s="22"/>
      <c r="AE420" s="3">
        <v>507</v>
      </c>
      <c r="AF420" s="4">
        <v>106.154454764362</v>
      </c>
      <c r="AG420" s="4">
        <v>152.6</v>
      </c>
    </row>
    <row r="421" spans="1:33" ht="16.5" thickTop="1" thickBot="1" x14ac:dyDescent="0.3">
      <c r="A421" s="17"/>
      <c r="B421" s="24"/>
      <c r="C421" s="24"/>
      <c r="D421" s="17"/>
      <c r="E421" s="17"/>
      <c r="F421" s="22"/>
      <c r="G421" s="17"/>
      <c r="H421" s="17"/>
      <c r="I421" s="17"/>
      <c r="J421" s="17"/>
      <c r="K421" s="17"/>
      <c r="L421" s="17"/>
      <c r="M421" s="17"/>
      <c r="N421" s="17"/>
      <c r="O421" s="22"/>
      <c r="P421" s="22"/>
      <c r="Q421" s="22"/>
      <c r="AE421" s="3">
        <v>508</v>
      </c>
      <c r="AF421" s="4">
        <v>106.362917096663</v>
      </c>
      <c r="AG421" s="4">
        <v>152.9</v>
      </c>
    </row>
    <row r="422" spans="1:33" ht="16.5" thickTop="1" thickBot="1" x14ac:dyDescent="0.3">
      <c r="A422" s="17"/>
      <c r="B422" s="24"/>
      <c r="C422" s="24"/>
      <c r="D422" s="17"/>
      <c r="E422" s="17"/>
      <c r="F422" s="22"/>
      <c r="G422" s="17"/>
      <c r="H422" s="17"/>
      <c r="I422" s="17"/>
      <c r="J422" s="17"/>
      <c r="K422" s="17"/>
      <c r="L422" s="17"/>
      <c r="M422" s="17"/>
      <c r="N422" s="17"/>
      <c r="O422" s="22"/>
      <c r="P422" s="22"/>
      <c r="Q422" s="22"/>
      <c r="AE422" s="3">
        <v>509</v>
      </c>
      <c r="AF422" s="4">
        <v>106.57137942896399</v>
      </c>
      <c r="AG422" s="4">
        <v>153.19999999999999</v>
      </c>
    </row>
    <row r="423" spans="1:33" ht="16.5" thickTop="1" thickBot="1" x14ac:dyDescent="0.3">
      <c r="A423" s="17"/>
      <c r="B423" s="24"/>
      <c r="C423" s="24"/>
      <c r="D423" s="17"/>
      <c r="E423" s="17"/>
      <c r="F423" s="22"/>
      <c r="G423" s="17"/>
      <c r="H423" s="17"/>
      <c r="I423" s="17"/>
      <c r="J423" s="17"/>
      <c r="K423" s="17"/>
      <c r="L423" s="17"/>
      <c r="M423" s="17"/>
      <c r="N423" s="17"/>
      <c r="O423" s="22"/>
      <c r="P423" s="22"/>
      <c r="Q423" s="22"/>
      <c r="AE423" s="3">
        <v>510</v>
      </c>
      <c r="AF423" s="4">
        <v>106.779841761266</v>
      </c>
      <c r="AG423" s="4">
        <v>153.5</v>
      </c>
    </row>
    <row r="424" spans="1:33" ht="16.5" thickTop="1" thickBot="1" x14ac:dyDescent="0.3">
      <c r="A424" s="17"/>
      <c r="B424" s="24"/>
      <c r="C424" s="24"/>
      <c r="D424" s="17"/>
      <c r="E424" s="17"/>
      <c r="F424" s="22"/>
      <c r="G424" s="17"/>
      <c r="H424" s="17"/>
      <c r="I424" s="17"/>
      <c r="J424" s="17"/>
      <c r="K424" s="17"/>
      <c r="L424" s="17"/>
      <c r="M424" s="17"/>
      <c r="N424" s="17"/>
      <c r="O424" s="22"/>
      <c r="P424" s="22"/>
      <c r="Q424" s="22"/>
      <c r="AE424" s="3">
        <v>511</v>
      </c>
      <c r="AF424" s="4">
        <v>106.988304093567</v>
      </c>
      <c r="AG424" s="4">
        <v>153.80000000000001</v>
      </c>
    </row>
    <row r="425" spans="1:33" ht="16.5" thickTop="1" thickBot="1" x14ac:dyDescent="0.3">
      <c r="A425" s="17"/>
      <c r="B425" s="24"/>
      <c r="C425" s="24"/>
      <c r="D425" s="17"/>
      <c r="E425" s="17"/>
      <c r="F425" s="22"/>
      <c r="G425" s="17"/>
      <c r="H425" s="17"/>
      <c r="I425" s="17"/>
      <c r="J425" s="17"/>
      <c r="K425" s="17"/>
      <c r="L425" s="17"/>
      <c r="M425" s="17"/>
      <c r="N425" s="17"/>
      <c r="O425" s="22"/>
      <c r="P425" s="22"/>
      <c r="Q425" s="22"/>
      <c r="AE425" s="3">
        <v>512</v>
      </c>
      <c r="AF425" s="4">
        <v>107.196766425869</v>
      </c>
      <c r="AG425" s="4">
        <v>154.1</v>
      </c>
    </row>
    <row r="426" spans="1:33" ht="16.5" thickTop="1" thickBot="1" x14ac:dyDescent="0.3">
      <c r="A426" s="17"/>
      <c r="B426" s="24"/>
      <c r="C426" s="24"/>
      <c r="D426" s="17"/>
      <c r="E426" s="17"/>
      <c r="F426" s="22"/>
      <c r="G426" s="17"/>
      <c r="H426" s="17"/>
      <c r="I426" s="17"/>
      <c r="J426" s="17"/>
      <c r="K426" s="17"/>
      <c r="L426" s="17"/>
      <c r="M426" s="17"/>
      <c r="N426" s="17"/>
      <c r="O426" s="22"/>
      <c r="P426" s="22"/>
      <c r="Q426" s="22"/>
      <c r="AE426" s="3">
        <v>513</v>
      </c>
      <c r="AF426" s="4">
        <v>107.40522875817</v>
      </c>
      <c r="AG426" s="4">
        <v>154.4</v>
      </c>
    </row>
    <row r="427" spans="1:33" ht="16.5" thickTop="1" thickBot="1" x14ac:dyDescent="0.3">
      <c r="A427" s="17"/>
      <c r="B427" s="24"/>
      <c r="C427" s="24"/>
      <c r="D427" s="17"/>
      <c r="E427" s="17"/>
      <c r="F427" s="22"/>
      <c r="G427" s="17"/>
      <c r="H427" s="17"/>
      <c r="I427" s="17"/>
      <c r="J427" s="17"/>
      <c r="K427" s="17"/>
      <c r="L427" s="17"/>
      <c r="M427" s="17"/>
      <c r="N427" s="17"/>
      <c r="O427" s="22"/>
      <c r="P427" s="22"/>
      <c r="Q427" s="22"/>
      <c r="AE427" s="3">
        <v>514</v>
      </c>
      <c r="AF427" s="4">
        <v>107.61369109047099</v>
      </c>
      <c r="AG427" s="4">
        <v>154.69999999999999</v>
      </c>
    </row>
    <row r="428" spans="1:33" ht="16.5" thickTop="1" thickBot="1" x14ac:dyDescent="0.3">
      <c r="A428" s="17"/>
      <c r="B428" s="24"/>
      <c r="C428" s="24"/>
      <c r="D428" s="17"/>
      <c r="E428" s="17"/>
      <c r="F428" s="22"/>
      <c r="G428" s="17"/>
      <c r="H428" s="17"/>
      <c r="I428" s="17"/>
      <c r="J428" s="17"/>
      <c r="K428" s="17"/>
      <c r="L428" s="17"/>
      <c r="M428" s="17"/>
      <c r="N428" s="17"/>
      <c r="O428" s="22"/>
      <c r="P428" s="22"/>
      <c r="Q428" s="22"/>
      <c r="AE428" s="3">
        <v>515</v>
      </c>
      <c r="AF428" s="4">
        <v>107.822153422773</v>
      </c>
      <c r="AG428" s="4">
        <v>155</v>
      </c>
    </row>
    <row r="429" spans="1:33" ht="16.5" thickTop="1" thickBot="1" x14ac:dyDescent="0.3">
      <c r="A429" s="17"/>
      <c r="B429" s="24"/>
      <c r="C429" s="24"/>
      <c r="D429" s="17"/>
      <c r="E429" s="17"/>
      <c r="F429" s="22"/>
      <c r="G429" s="17"/>
      <c r="H429" s="17"/>
      <c r="I429" s="17"/>
      <c r="J429" s="17"/>
      <c r="K429" s="17"/>
      <c r="L429" s="17"/>
      <c r="M429" s="17"/>
      <c r="N429" s="17"/>
      <c r="O429" s="22"/>
      <c r="P429" s="22"/>
      <c r="Q429" s="22"/>
      <c r="AE429" s="3">
        <v>516</v>
      </c>
      <c r="AF429" s="4">
        <v>108.030615755074</v>
      </c>
      <c r="AG429" s="4">
        <v>155.30000000000001</v>
      </c>
    </row>
    <row r="430" spans="1:33" ht="16.5" thickTop="1" thickBot="1" x14ac:dyDescent="0.3">
      <c r="A430" s="17"/>
      <c r="B430" s="24"/>
      <c r="C430" s="24"/>
      <c r="D430" s="17"/>
      <c r="E430" s="17"/>
      <c r="F430" s="22"/>
      <c r="G430" s="17"/>
      <c r="H430" s="17"/>
      <c r="I430" s="17"/>
      <c r="J430" s="17"/>
      <c r="K430" s="17"/>
      <c r="L430" s="17"/>
      <c r="M430" s="17"/>
      <c r="N430" s="17"/>
      <c r="O430" s="22"/>
      <c r="P430" s="22"/>
      <c r="Q430" s="22"/>
      <c r="AE430" s="3">
        <v>517</v>
      </c>
      <c r="AF430" s="4">
        <v>108.23907808737501</v>
      </c>
      <c r="AG430" s="4">
        <v>155.6</v>
      </c>
    </row>
    <row r="431" spans="1:33" ht="16.5" thickTop="1" thickBot="1" x14ac:dyDescent="0.3">
      <c r="A431" s="17"/>
      <c r="B431" s="24"/>
      <c r="C431" s="24"/>
      <c r="D431" s="17"/>
      <c r="E431" s="17"/>
      <c r="F431" s="22"/>
      <c r="G431" s="17"/>
      <c r="H431" s="17"/>
      <c r="I431" s="17"/>
      <c r="J431" s="17"/>
      <c r="K431" s="17"/>
      <c r="L431" s="17"/>
      <c r="M431" s="17"/>
      <c r="N431" s="17"/>
      <c r="O431" s="22"/>
      <c r="P431" s="22"/>
      <c r="Q431" s="22"/>
      <c r="AE431" s="3">
        <v>518</v>
      </c>
      <c r="AF431" s="4">
        <v>108.447540419677</v>
      </c>
      <c r="AG431" s="4">
        <v>155.9</v>
      </c>
    </row>
    <row r="432" spans="1:33" ht="16.5" thickTop="1" thickBot="1" x14ac:dyDescent="0.3">
      <c r="A432" s="17"/>
      <c r="B432" s="24"/>
      <c r="C432" s="24"/>
      <c r="D432" s="17"/>
      <c r="E432" s="17"/>
      <c r="F432" s="22"/>
      <c r="G432" s="17"/>
      <c r="H432" s="17"/>
      <c r="I432" s="17"/>
      <c r="J432" s="17"/>
      <c r="K432" s="17"/>
      <c r="L432" s="17"/>
      <c r="M432" s="17"/>
      <c r="N432" s="17"/>
      <c r="O432" s="22"/>
      <c r="P432" s="22"/>
      <c r="Q432" s="22"/>
      <c r="AE432" s="3">
        <v>519</v>
      </c>
      <c r="AF432" s="4">
        <v>108.65600275197799</v>
      </c>
      <c r="AG432" s="4">
        <v>156.19999999999999</v>
      </c>
    </row>
    <row r="433" spans="1:33" ht="16.5" thickTop="1" thickBot="1" x14ac:dyDescent="0.3">
      <c r="A433" s="17"/>
      <c r="B433" s="24"/>
      <c r="C433" s="24"/>
      <c r="D433" s="17"/>
      <c r="E433" s="17"/>
      <c r="F433" s="22"/>
      <c r="G433" s="17"/>
      <c r="H433" s="17"/>
      <c r="I433" s="17"/>
      <c r="J433" s="17"/>
      <c r="K433" s="17"/>
      <c r="L433" s="17"/>
      <c r="M433" s="17"/>
      <c r="N433" s="17"/>
      <c r="O433" s="22"/>
      <c r="P433" s="22"/>
      <c r="Q433" s="22"/>
      <c r="AE433" s="3">
        <v>520</v>
      </c>
      <c r="AF433" s="4">
        <v>108.864465084279</v>
      </c>
      <c r="AG433" s="4">
        <v>156.5</v>
      </c>
    </row>
    <row r="434" spans="1:33" ht="16.5" thickTop="1" thickBot="1" x14ac:dyDescent="0.3">
      <c r="A434" s="17"/>
      <c r="B434" s="24"/>
      <c r="C434" s="24"/>
      <c r="D434" s="17"/>
      <c r="E434" s="17"/>
      <c r="F434" s="22"/>
      <c r="G434" s="17"/>
      <c r="H434" s="17"/>
      <c r="I434" s="17"/>
      <c r="J434" s="17"/>
      <c r="K434" s="17"/>
      <c r="L434" s="17"/>
      <c r="M434" s="17"/>
      <c r="N434" s="17"/>
      <c r="O434" s="22"/>
      <c r="P434" s="22"/>
      <c r="Q434" s="22"/>
      <c r="AE434" s="3">
        <v>521</v>
      </c>
      <c r="AF434" s="4">
        <v>109.072927416581</v>
      </c>
      <c r="AG434" s="4">
        <v>156.80000000000001</v>
      </c>
    </row>
    <row r="435" spans="1:33" ht="16.5" thickTop="1" thickBot="1" x14ac:dyDescent="0.3">
      <c r="A435" s="17"/>
      <c r="B435" s="24"/>
      <c r="C435" s="24"/>
      <c r="D435" s="17"/>
      <c r="E435" s="17"/>
      <c r="F435" s="22"/>
      <c r="G435" s="17"/>
      <c r="H435" s="17"/>
      <c r="I435" s="17"/>
      <c r="J435" s="17"/>
      <c r="K435" s="17"/>
      <c r="L435" s="17"/>
      <c r="M435" s="17"/>
      <c r="N435" s="17"/>
      <c r="O435" s="22"/>
      <c r="P435" s="22"/>
      <c r="Q435" s="22"/>
      <c r="AE435" s="3">
        <v>522</v>
      </c>
      <c r="AF435" s="4">
        <v>109.28138974888201</v>
      </c>
      <c r="AG435" s="4">
        <v>157.1</v>
      </c>
    </row>
    <row r="436" spans="1:33" ht="16.5" thickTop="1" thickBot="1" x14ac:dyDescent="0.3">
      <c r="A436" s="17"/>
      <c r="B436" s="24"/>
      <c r="C436" s="24"/>
      <c r="D436" s="17"/>
      <c r="E436" s="17"/>
      <c r="F436" s="22"/>
      <c r="G436" s="17"/>
      <c r="H436" s="17"/>
      <c r="I436" s="17"/>
      <c r="J436" s="17"/>
      <c r="K436" s="17"/>
      <c r="L436" s="17"/>
      <c r="M436" s="17"/>
      <c r="N436" s="17"/>
      <c r="O436" s="22"/>
      <c r="P436" s="22"/>
      <c r="Q436" s="22"/>
      <c r="AE436" s="3">
        <v>523</v>
      </c>
      <c r="AF436" s="4">
        <v>109.489852081183</v>
      </c>
      <c r="AG436" s="4">
        <v>157.4</v>
      </c>
    </row>
    <row r="437" spans="1:33" ht="16.5" thickTop="1" thickBot="1" x14ac:dyDescent="0.3">
      <c r="A437" s="17"/>
      <c r="B437" s="24"/>
      <c r="C437" s="24"/>
      <c r="D437" s="17"/>
      <c r="E437" s="17"/>
      <c r="F437" s="22"/>
      <c r="G437" s="17"/>
      <c r="H437" s="17"/>
      <c r="I437" s="17"/>
      <c r="J437" s="17"/>
      <c r="K437" s="17"/>
      <c r="L437" s="17"/>
      <c r="M437" s="17"/>
      <c r="N437" s="17"/>
      <c r="O437" s="22"/>
      <c r="P437" s="22"/>
      <c r="Q437" s="22"/>
      <c r="AE437" s="3">
        <v>524</v>
      </c>
      <c r="AF437" s="4">
        <v>109.69831441348499</v>
      </c>
      <c r="AG437" s="4">
        <v>157.69999999999999</v>
      </c>
    </row>
    <row r="438" spans="1:33" ht="16.5" thickTop="1" thickBot="1" x14ac:dyDescent="0.3">
      <c r="A438" s="17"/>
      <c r="B438" s="24"/>
      <c r="C438" s="24"/>
      <c r="D438" s="17"/>
      <c r="E438" s="17"/>
      <c r="F438" s="22"/>
      <c r="G438" s="17"/>
      <c r="H438" s="17"/>
      <c r="I438" s="17"/>
      <c r="J438" s="17"/>
      <c r="K438" s="17"/>
      <c r="L438" s="17"/>
      <c r="M438" s="17"/>
      <c r="N438" s="17"/>
      <c r="O438" s="22"/>
      <c r="P438" s="22"/>
      <c r="Q438" s="22"/>
      <c r="AE438" s="3">
        <v>525</v>
      </c>
      <c r="AF438" s="4">
        <v>109.906776745786</v>
      </c>
      <c r="AG438" s="4">
        <v>158</v>
      </c>
    </row>
    <row r="439" spans="1:33" ht="16.5" thickTop="1" thickBot="1" x14ac:dyDescent="0.3">
      <c r="A439" s="17"/>
      <c r="B439" s="24"/>
      <c r="C439" s="24"/>
      <c r="D439" s="17"/>
      <c r="E439" s="17"/>
      <c r="F439" s="22"/>
      <c r="G439" s="17"/>
      <c r="H439" s="17"/>
      <c r="I439" s="17"/>
      <c r="J439" s="17"/>
      <c r="K439" s="17"/>
      <c r="L439" s="17"/>
      <c r="M439" s="17"/>
      <c r="N439" s="17"/>
      <c r="O439" s="22"/>
      <c r="P439" s="22"/>
      <c r="Q439" s="22"/>
      <c r="AE439" s="3">
        <v>526</v>
      </c>
      <c r="AF439" s="4">
        <v>110.115239078087</v>
      </c>
      <c r="AG439" s="4">
        <v>158.30000000000001</v>
      </c>
    </row>
    <row r="440" spans="1:33" ht="16.5" thickTop="1" thickBot="1" x14ac:dyDescent="0.3">
      <c r="A440" s="17"/>
      <c r="B440" s="24"/>
      <c r="C440" s="24"/>
      <c r="D440" s="17"/>
      <c r="E440" s="17"/>
      <c r="F440" s="22"/>
      <c r="G440" s="17"/>
      <c r="H440" s="17"/>
      <c r="I440" s="17"/>
      <c r="J440" s="17"/>
      <c r="K440" s="17"/>
      <c r="L440" s="17"/>
      <c r="M440" s="17"/>
      <c r="N440" s="17"/>
      <c r="O440" s="22"/>
      <c r="P440" s="22"/>
      <c r="Q440" s="22"/>
      <c r="AE440" s="3">
        <v>527</v>
      </c>
      <c r="AF440" s="4">
        <v>110.32370141038901</v>
      </c>
      <c r="AG440" s="4">
        <v>158.6</v>
      </c>
    </row>
    <row r="441" spans="1:33" ht="16.5" thickTop="1" thickBot="1" x14ac:dyDescent="0.3">
      <c r="A441" s="17"/>
      <c r="B441" s="24"/>
      <c r="C441" s="24"/>
      <c r="D441" s="17"/>
      <c r="E441" s="17"/>
      <c r="F441" s="22"/>
      <c r="G441" s="17"/>
      <c r="H441" s="17"/>
      <c r="I441" s="17"/>
      <c r="J441" s="17"/>
      <c r="K441" s="17"/>
      <c r="L441" s="17"/>
      <c r="M441" s="17"/>
      <c r="N441" s="17"/>
      <c r="O441" s="22"/>
      <c r="P441" s="22"/>
      <c r="Q441" s="22"/>
      <c r="AE441" s="3">
        <v>528</v>
      </c>
      <c r="AF441" s="4">
        <v>110.53216374269</v>
      </c>
      <c r="AG441" s="4">
        <v>158.9</v>
      </c>
    </row>
    <row r="442" spans="1:33" ht="16.5" thickTop="1" thickBot="1" x14ac:dyDescent="0.3">
      <c r="A442" s="17"/>
      <c r="B442" s="24"/>
      <c r="C442" s="24"/>
      <c r="D442" s="17"/>
      <c r="E442" s="17"/>
      <c r="F442" s="22"/>
      <c r="G442" s="17"/>
      <c r="H442" s="17"/>
      <c r="I442" s="17"/>
      <c r="J442" s="17"/>
      <c r="K442" s="17"/>
      <c r="L442" s="17"/>
      <c r="M442" s="17"/>
      <c r="N442" s="17"/>
      <c r="O442" s="22"/>
      <c r="P442" s="22"/>
      <c r="Q442" s="22"/>
      <c r="AE442" s="3">
        <v>529</v>
      </c>
      <c r="AF442" s="4">
        <v>110.740626074991</v>
      </c>
      <c r="AG442" s="4">
        <v>159.19999999999999</v>
      </c>
    </row>
    <row r="443" spans="1:33" ht="16.5" thickTop="1" thickBot="1" x14ac:dyDescent="0.3">
      <c r="A443" s="17"/>
      <c r="B443" s="24"/>
      <c r="C443" s="24"/>
      <c r="D443" s="17"/>
      <c r="E443" s="17"/>
      <c r="F443" s="22"/>
      <c r="G443" s="17"/>
      <c r="H443" s="17"/>
      <c r="I443" s="17"/>
      <c r="J443" s="17"/>
      <c r="K443" s="17"/>
      <c r="L443" s="17"/>
      <c r="M443" s="17"/>
      <c r="N443" s="17"/>
      <c r="O443" s="22"/>
      <c r="P443" s="22"/>
      <c r="Q443" s="22"/>
      <c r="AE443" s="3">
        <v>530</v>
      </c>
      <c r="AF443" s="4">
        <v>110.949088407293</v>
      </c>
      <c r="AG443" s="4">
        <v>159.5</v>
      </c>
    </row>
    <row r="444" spans="1:33" ht="16.5" thickTop="1" thickBot="1" x14ac:dyDescent="0.3">
      <c r="A444" s="17"/>
      <c r="B444" s="24"/>
      <c r="C444" s="24"/>
      <c r="D444" s="17"/>
      <c r="E444" s="17"/>
      <c r="F444" s="22"/>
      <c r="G444" s="17"/>
      <c r="H444" s="17"/>
      <c r="I444" s="17"/>
      <c r="J444" s="17"/>
      <c r="K444" s="17"/>
      <c r="L444" s="17"/>
      <c r="M444" s="17"/>
      <c r="N444" s="17"/>
      <c r="O444" s="22"/>
      <c r="P444" s="22"/>
      <c r="Q444" s="22"/>
      <c r="AE444" s="3">
        <v>531</v>
      </c>
      <c r="AF444" s="4">
        <v>111.157550739594</v>
      </c>
      <c r="AG444" s="4">
        <v>159.80000000000001</v>
      </c>
    </row>
    <row r="445" spans="1:33" ht="16.5" thickTop="1" thickBot="1" x14ac:dyDescent="0.3">
      <c r="A445" s="17"/>
      <c r="B445" s="24"/>
      <c r="C445" s="24"/>
      <c r="D445" s="17"/>
      <c r="E445" s="17"/>
      <c r="F445" s="22"/>
      <c r="G445" s="17"/>
      <c r="H445" s="17"/>
      <c r="I445" s="17"/>
      <c r="J445" s="17"/>
      <c r="K445" s="17"/>
      <c r="L445" s="17"/>
      <c r="M445" s="17"/>
      <c r="N445" s="17"/>
      <c r="O445" s="22"/>
      <c r="P445" s="22"/>
      <c r="Q445" s="22"/>
      <c r="AE445" s="3">
        <v>532</v>
      </c>
      <c r="AF445" s="4">
        <v>111.366013071895</v>
      </c>
      <c r="AG445" s="4">
        <v>160.1</v>
      </c>
    </row>
    <row r="446" spans="1:33" ht="16.5" thickTop="1" thickBot="1" x14ac:dyDescent="0.3">
      <c r="A446" s="17"/>
      <c r="B446" s="24"/>
      <c r="C446" s="24"/>
      <c r="D446" s="17"/>
      <c r="E446" s="17"/>
      <c r="F446" s="22"/>
      <c r="G446" s="17"/>
      <c r="H446" s="17"/>
      <c r="I446" s="17"/>
      <c r="J446" s="17"/>
      <c r="K446" s="17"/>
      <c r="L446" s="17"/>
      <c r="M446" s="17"/>
      <c r="N446" s="17"/>
      <c r="O446" s="22"/>
      <c r="P446" s="22"/>
      <c r="Q446" s="22"/>
      <c r="AE446" s="3">
        <v>533</v>
      </c>
      <c r="AF446" s="4">
        <v>111.574475404197</v>
      </c>
      <c r="AG446" s="4">
        <v>160.4</v>
      </c>
    </row>
    <row r="447" spans="1:33" ht="16.5" thickTop="1" thickBot="1" x14ac:dyDescent="0.3">
      <c r="A447" s="17"/>
      <c r="B447" s="24"/>
      <c r="C447" s="24"/>
      <c r="D447" s="17"/>
      <c r="E447" s="17"/>
      <c r="F447" s="22"/>
      <c r="G447" s="17"/>
      <c r="H447" s="17"/>
      <c r="I447" s="17"/>
      <c r="J447" s="17"/>
      <c r="K447" s="17"/>
      <c r="L447" s="17"/>
      <c r="M447" s="17"/>
      <c r="N447" s="17"/>
      <c r="O447" s="22"/>
      <c r="P447" s="22"/>
      <c r="Q447" s="22"/>
      <c r="AE447" s="3">
        <v>534</v>
      </c>
      <c r="AF447" s="4">
        <v>111.782937736498</v>
      </c>
      <c r="AG447" s="4">
        <v>160.69999999999999</v>
      </c>
    </row>
    <row r="448" spans="1:33" ht="16.5" thickTop="1" thickBot="1" x14ac:dyDescent="0.3">
      <c r="A448" s="17"/>
      <c r="B448" s="24"/>
      <c r="C448" s="24"/>
      <c r="D448" s="17"/>
      <c r="E448" s="17"/>
      <c r="F448" s="22"/>
      <c r="G448" s="17"/>
      <c r="H448" s="17"/>
      <c r="I448" s="17"/>
      <c r="J448" s="17"/>
      <c r="K448" s="17"/>
      <c r="L448" s="17"/>
      <c r="M448" s="17"/>
      <c r="N448" s="17"/>
      <c r="O448" s="22"/>
      <c r="P448" s="22"/>
      <c r="Q448" s="22"/>
      <c r="AE448" s="3">
        <v>535</v>
      </c>
      <c r="AF448" s="4">
        <v>111.991400068799</v>
      </c>
      <c r="AG448" s="4">
        <v>161</v>
      </c>
    </row>
    <row r="449" spans="1:33" ht="16.5" thickTop="1" thickBot="1" x14ac:dyDescent="0.3">
      <c r="A449" s="17"/>
      <c r="B449" s="24"/>
      <c r="C449" s="24"/>
      <c r="D449" s="17"/>
      <c r="E449" s="17"/>
      <c r="F449" s="22"/>
      <c r="G449" s="17"/>
      <c r="H449" s="17"/>
      <c r="I449" s="17"/>
      <c r="J449" s="17"/>
      <c r="K449" s="17"/>
      <c r="L449" s="17"/>
      <c r="M449" s="17"/>
      <c r="N449" s="17"/>
      <c r="O449" s="22"/>
      <c r="P449" s="22"/>
      <c r="Q449" s="22"/>
      <c r="AE449" s="3">
        <v>536</v>
      </c>
      <c r="AF449" s="4">
        <v>112.199862401101</v>
      </c>
      <c r="AG449" s="4">
        <v>161.30000000000001</v>
      </c>
    </row>
    <row r="450" spans="1:33" ht="16.5" thickTop="1" thickBot="1" x14ac:dyDescent="0.3">
      <c r="A450" s="17"/>
      <c r="B450" s="24"/>
      <c r="C450" s="24"/>
      <c r="D450" s="17"/>
      <c r="E450" s="17"/>
      <c r="F450" s="22"/>
      <c r="G450" s="17"/>
      <c r="H450" s="17"/>
      <c r="I450" s="17"/>
      <c r="J450" s="17"/>
      <c r="K450" s="17"/>
      <c r="L450" s="17"/>
      <c r="M450" s="17"/>
      <c r="N450" s="17"/>
      <c r="O450" s="22"/>
      <c r="P450" s="22"/>
      <c r="Q450" s="22"/>
      <c r="AE450" s="3">
        <v>537</v>
      </c>
      <c r="AF450" s="4">
        <v>112.408324733402</v>
      </c>
      <c r="AG450" s="4">
        <v>161.6</v>
      </c>
    </row>
    <row r="451" spans="1:33" ht="16.5" thickTop="1" thickBot="1" x14ac:dyDescent="0.3">
      <c r="A451" s="17"/>
      <c r="B451" s="24"/>
      <c r="C451" s="24"/>
      <c r="D451" s="17"/>
      <c r="E451" s="17"/>
      <c r="F451" s="22"/>
      <c r="G451" s="17"/>
      <c r="H451" s="17"/>
      <c r="I451" s="17"/>
      <c r="J451" s="17"/>
      <c r="K451" s="17"/>
      <c r="L451" s="17"/>
      <c r="M451" s="17"/>
      <c r="N451" s="17"/>
      <c r="O451" s="22"/>
      <c r="P451" s="22"/>
      <c r="Q451" s="22"/>
      <c r="AE451" s="3">
        <v>538</v>
      </c>
      <c r="AF451" s="4">
        <v>112.61678706570299</v>
      </c>
      <c r="AG451" s="4">
        <v>161.9</v>
      </c>
    </row>
    <row r="452" spans="1:33" ht="16.5" thickTop="1" thickBot="1" x14ac:dyDescent="0.3">
      <c r="A452" s="17"/>
      <c r="B452" s="24"/>
      <c r="C452" s="24"/>
      <c r="D452" s="17"/>
      <c r="E452" s="17"/>
      <c r="F452" s="22"/>
      <c r="G452" s="17"/>
      <c r="H452" s="17"/>
      <c r="I452" s="17"/>
      <c r="J452" s="17"/>
      <c r="K452" s="17"/>
      <c r="L452" s="17"/>
      <c r="M452" s="17"/>
      <c r="N452" s="17"/>
      <c r="O452" s="22"/>
      <c r="P452" s="22"/>
      <c r="Q452" s="22"/>
      <c r="AE452" s="3">
        <v>539</v>
      </c>
      <c r="AF452" s="4">
        <v>112.825249398005</v>
      </c>
      <c r="AG452" s="4">
        <v>162.19999999999999</v>
      </c>
    </row>
    <row r="453" spans="1:33" ht="16.5" thickTop="1" thickBot="1" x14ac:dyDescent="0.3">
      <c r="A453" s="17"/>
      <c r="B453" s="24"/>
      <c r="C453" s="24"/>
      <c r="D453" s="17"/>
      <c r="E453" s="17"/>
      <c r="F453" s="22"/>
      <c r="G453" s="17"/>
      <c r="H453" s="17"/>
      <c r="I453" s="17"/>
      <c r="J453" s="17"/>
      <c r="K453" s="17"/>
      <c r="L453" s="17"/>
      <c r="M453" s="17"/>
      <c r="N453" s="17"/>
      <c r="O453" s="22"/>
      <c r="P453" s="22"/>
      <c r="Q453" s="22"/>
      <c r="AE453" s="3">
        <v>540</v>
      </c>
      <c r="AF453" s="4">
        <v>113.033711730306</v>
      </c>
      <c r="AG453" s="4">
        <v>162.5</v>
      </c>
    </row>
    <row r="454" spans="1:33" ht="16.5" thickTop="1" thickBot="1" x14ac:dyDescent="0.3">
      <c r="A454" s="17"/>
      <c r="B454" s="24"/>
      <c r="C454" s="24"/>
      <c r="D454" s="17"/>
      <c r="E454" s="17"/>
      <c r="F454" s="22"/>
      <c r="G454" s="17"/>
      <c r="H454" s="17"/>
      <c r="I454" s="17"/>
      <c r="J454" s="17"/>
      <c r="K454" s="17"/>
      <c r="L454" s="17"/>
      <c r="M454" s="17"/>
      <c r="N454" s="17"/>
      <c r="O454" s="22"/>
      <c r="P454" s="22"/>
      <c r="Q454" s="22"/>
      <c r="AE454" s="3">
        <v>541</v>
      </c>
      <c r="AF454" s="4">
        <v>113.24217406260701</v>
      </c>
      <c r="AG454" s="4">
        <v>162.80000000000001</v>
      </c>
    </row>
    <row r="455" spans="1:33" ht="16.5" thickTop="1" thickBot="1" x14ac:dyDescent="0.3">
      <c r="A455" s="17"/>
      <c r="B455" s="24"/>
      <c r="C455" s="24"/>
      <c r="D455" s="17"/>
      <c r="E455" s="17"/>
      <c r="F455" s="22"/>
      <c r="G455" s="17"/>
      <c r="H455" s="17"/>
      <c r="I455" s="17"/>
      <c r="J455" s="17"/>
      <c r="K455" s="17"/>
      <c r="L455" s="17"/>
      <c r="M455" s="17"/>
      <c r="N455" s="17"/>
      <c r="O455" s="22"/>
      <c r="P455" s="22"/>
      <c r="Q455" s="22"/>
      <c r="AE455" s="3">
        <v>542</v>
      </c>
      <c r="AF455" s="4">
        <v>113.450636394909</v>
      </c>
      <c r="AG455" s="4">
        <v>163.1</v>
      </c>
    </row>
    <row r="456" spans="1:33" ht="16.5" thickTop="1" thickBot="1" x14ac:dyDescent="0.3">
      <c r="A456" s="17"/>
      <c r="B456" s="24"/>
      <c r="C456" s="24"/>
      <c r="D456" s="17"/>
      <c r="E456" s="17"/>
      <c r="F456" s="22"/>
      <c r="G456" s="17"/>
      <c r="H456" s="17"/>
      <c r="I456" s="17"/>
      <c r="J456" s="17"/>
      <c r="K456" s="17"/>
      <c r="L456" s="17"/>
      <c r="M456" s="17"/>
      <c r="N456" s="17"/>
      <c r="O456" s="22"/>
      <c r="P456" s="22"/>
      <c r="Q456" s="22"/>
      <c r="AE456" s="3">
        <v>543</v>
      </c>
      <c r="AF456" s="4">
        <v>113.65909872720999</v>
      </c>
      <c r="AG456" s="4">
        <v>163.4</v>
      </c>
    </row>
    <row r="457" spans="1:33" ht="16.5" thickTop="1" thickBot="1" x14ac:dyDescent="0.3">
      <c r="A457" s="17"/>
      <c r="B457" s="24"/>
      <c r="C457" s="24"/>
      <c r="D457" s="17"/>
      <c r="E457" s="17"/>
      <c r="F457" s="22"/>
      <c r="G457" s="17"/>
      <c r="H457" s="17"/>
      <c r="I457" s="17"/>
      <c r="J457" s="17"/>
      <c r="K457" s="17"/>
      <c r="L457" s="17"/>
      <c r="M457" s="17"/>
      <c r="N457" s="17"/>
      <c r="O457" s="22"/>
      <c r="P457" s="22"/>
      <c r="Q457" s="22"/>
      <c r="AE457" s="3">
        <v>544</v>
      </c>
      <c r="AF457" s="4">
        <v>113.867561059511</v>
      </c>
      <c r="AG457" s="4">
        <v>163.69999999999999</v>
      </c>
    </row>
    <row r="458" spans="1:33" ht="16.5" thickTop="1" thickBot="1" x14ac:dyDescent="0.3">
      <c r="A458" s="17"/>
      <c r="B458" s="24"/>
      <c r="C458" s="24"/>
      <c r="D458" s="17"/>
      <c r="E458" s="17"/>
      <c r="F458" s="22"/>
      <c r="G458" s="17"/>
      <c r="H458" s="17"/>
      <c r="I458" s="17"/>
      <c r="J458" s="17"/>
      <c r="K458" s="17"/>
      <c r="L458" s="17"/>
      <c r="M458" s="17"/>
      <c r="N458" s="17"/>
      <c r="O458" s="22"/>
      <c r="P458" s="22"/>
      <c r="Q458" s="22"/>
      <c r="AE458" s="3">
        <v>545</v>
      </c>
      <c r="AF458" s="4">
        <v>114.076023391813</v>
      </c>
      <c r="AG458" s="4">
        <v>164</v>
      </c>
    </row>
    <row r="459" spans="1:33" ht="16.5" thickTop="1" thickBot="1" x14ac:dyDescent="0.3">
      <c r="A459" s="17"/>
      <c r="B459" s="24"/>
      <c r="C459" s="24"/>
      <c r="D459" s="17"/>
      <c r="E459" s="17"/>
      <c r="F459" s="22"/>
      <c r="G459" s="17"/>
      <c r="H459" s="17"/>
      <c r="I459" s="17"/>
      <c r="J459" s="17"/>
      <c r="K459" s="17"/>
      <c r="L459" s="17"/>
      <c r="M459" s="17"/>
      <c r="N459" s="17"/>
      <c r="O459" s="22"/>
      <c r="P459" s="22"/>
      <c r="Q459" s="22"/>
      <c r="AE459" s="3">
        <v>546</v>
      </c>
      <c r="AF459" s="4">
        <v>114.28448572411401</v>
      </c>
      <c r="AG459" s="4">
        <v>164.3</v>
      </c>
    </row>
    <row r="460" spans="1:33" ht="16.5" thickTop="1" thickBot="1" x14ac:dyDescent="0.3">
      <c r="A460" s="17"/>
      <c r="B460" s="24"/>
      <c r="C460" s="24"/>
      <c r="D460" s="17"/>
      <c r="E460" s="17"/>
      <c r="F460" s="22"/>
      <c r="G460" s="17"/>
      <c r="H460" s="17"/>
      <c r="I460" s="17"/>
      <c r="J460" s="17"/>
      <c r="K460" s="17"/>
      <c r="L460" s="17"/>
      <c r="M460" s="17"/>
      <c r="N460" s="17"/>
      <c r="O460" s="22"/>
      <c r="P460" s="22"/>
      <c r="Q460" s="22"/>
      <c r="AE460" s="3">
        <v>547</v>
      </c>
      <c r="AF460" s="4">
        <v>114.492948056415</v>
      </c>
      <c r="AG460" s="4">
        <v>164.6</v>
      </c>
    </row>
    <row r="461" spans="1:33" ht="16.5" thickTop="1" thickBot="1" x14ac:dyDescent="0.3">
      <c r="A461" s="17"/>
      <c r="B461" s="24"/>
      <c r="C461" s="24"/>
      <c r="D461" s="17"/>
      <c r="E461" s="17"/>
      <c r="F461" s="22"/>
      <c r="G461" s="17"/>
      <c r="H461" s="17"/>
      <c r="I461" s="17"/>
      <c r="J461" s="17"/>
      <c r="K461" s="17"/>
      <c r="L461" s="17"/>
      <c r="M461" s="17"/>
      <c r="N461" s="17"/>
      <c r="O461" s="22"/>
      <c r="P461" s="22"/>
      <c r="Q461" s="22"/>
      <c r="AE461" s="3">
        <v>548</v>
      </c>
      <c r="AF461" s="4">
        <v>114.70141038871699</v>
      </c>
      <c r="AG461" s="4">
        <v>164.9</v>
      </c>
    </row>
    <row r="462" spans="1:33" ht="16.5" thickTop="1" thickBot="1" x14ac:dyDescent="0.3">
      <c r="A462" s="17"/>
      <c r="B462" s="24"/>
      <c r="C462" s="24"/>
      <c r="D462" s="17"/>
      <c r="E462" s="17"/>
      <c r="F462" s="22"/>
      <c r="G462" s="17"/>
      <c r="H462" s="17"/>
      <c r="I462" s="17"/>
      <c r="J462" s="17"/>
      <c r="K462" s="17"/>
      <c r="L462" s="17"/>
      <c r="M462" s="17"/>
      <c r="N462" s="17"/>
      <c r="O462" s="22"/>
      <c r="P462" s="22"/>
      <c r="Q462" s="22"/>
      <c r="AE462" s="3">
        <v>549</v>
      </c>
      <c r="AF462" s="4">
        <v>114.909872721018</v>
      </c>
      <c r="AG462" s="4">
        <v>165.2</v>
      </c>
    </row>
    <row r="463" spans="1:33" ht="16.5" thickTop="1" thickBot="1" x14ac:dyDescent="0.3">
      <c r="A463" s="17"/>
      <c r="B463" s="24"/>
      <c r="C463" s="24"/>
      <c r="D463" s="17"/>
      <c r="E463" s="17"/>
      <c r="F463" s="22"/>
      <c r="G463" s="17"/>
      <c r="H463" s="17"/>
      <c r="I463" s="17"/>
      <c r="J463" s="17"/>
      <c r="K463" s="17"/>
      <c r="L463" s="17"/>
      <c r="M463" s="17"/>
      <c r="N463" s="17"/>
      <c r="O463" s="22"/>
      <c r="P463" s="22"/>
      <c r="Q463" s="22"/>
      <c r="AE463" s="3">
        <v>550</v>
      </c>
      <c r="AF463" s="4">
        <v>115.118335053319</v>
      </c>
      <c r="AG463" s="4">
        <v>165.5</v>
      </c>
    </row>
    <row r="464" spans="1:33" ht="16.5" thickTop="1" thickBot="1" x14ac:dyDescent="0.3">
      <c r="A464" s="17"/>
      <c r="B464" s="24"/>
      <c r="C464" s="24"/>
      <c r="D464" s="17"/>
      <c r="E464" s="17"/>
      <c r="F464" s="22"/>
      <c r="G464" s="17"/>
      <c r="H464" s="17"/>
      <c r="I464" s="17"/>
      <c r="J464" s="17"/>
      <c r="K464" s="17"/>
      <c r="L464" s="17"/>
      <c r="M464" s="17"/>
      <c r="N464" s="17"/>
      <c r="O464" s="22"/>
      <c r="P464" s="22"/>
      <c r="Q464" s="22"/>
      <c r="AE464" s="3">
        <v>551</v>
      </c>
      <c r="AF464" s="4">
        <v>115.32679738562101</v>
      </c>
      <c r="AG464" s="4">
        <v>165.8</v>
      </c>
    </row>
    <row r="465" spans="1:33" ht="16.5" thickTop="1" thickBot="1" x14ac:dyDescent="0.3">
      <c r="A465" s="17"/>
      <c r="B465" s="24"/>
      <c r="C465" s="24"/>
      <c r="D465" s="17"/>
      <c r="E465" s="17"/>
      <c r="F465" s="22"/>
      <c r="G465" s="17"/>
      <c r="H465" s="17"/>
      <c r="I465" s="17"/>
      <c r="J465" s="17"/>
      <c r="K465" s="17"/>
      <c r="L465" s="17"/>
      <c r="M465" s="17"/>
      <c r="N465" s="17"/>
      <c r="O465" s="22"/>
      <c r="P465" s="22"/>
      <c r="Q465" s="22"/>
      <c r="AE465" s="3">
        <v>552</v>
      </c>
      <c r="AF465" s="4">
        <v>115.535259717922</v>
      </c>
      <c r="AG465" s="4">
        <v>166.1</v>
      </c>
    </row>
    <row r="466" spans="1:33" ht="16.5" thickTop="1" thickBot="1" x14ac:dyDescent="0.3">
      <c r="A466" s="17"/>
      <c r="B466" s="24"/>
      <c r="C466" s="24"/>
      <c r="D466" s="17"/>
      <c r="E466" s="17"/>
      <c r="F466" s="22"/>
      <c r="G466" s="17"/>
      <c r="H466" s="17"/>
      <c r="I466" s="17"/>
      <c r="J466" s="17"/>
      <c r="K466" s="17"/>
      <c r="L466" s="17"/>
      <c r="M466" s="17"/>
      <c r="N466" s="17"/>
      <c r="O466" s="22"/>
      <c r="P466" s="22"/>
      <c r="Q466" s="22"/>
      <c r="AE466" s="3">
        <v>553</v>
      </c>
      <c r="AF466" s="4">
        <v>115.74372205022399</v>
      </c>
      <c r="AG466" s="4">
        <v>166.4</v>
      </c>
    </row>
    <row r="467" spans="1:33" ht="16.5" thickTop="1" thickBot="1" x14ac:dyDescent="0.3">
      <c r="A467" s="17"/>
      <c r="B467" s="24"/>
      <c r="C467" s="24"/>
      <c r="D467" s="17"/>
      <c r="E467" s="17"/>
      <c r="F467" s="22"/>
      <c r="G467" s="17"/>
      <c r="H467" s="17"/>
      <c r="I467" s="17"/>
      <c r="J467" s="17"/>
      <c r="K467" s="17"/>
      <c r="L467" s="17"/>
      <c r="M467" s="17"/>
      <c r="N467" s="17"/>
      <c r="O467" s="22"/>
      <c r="P467" s="22"/>
      <c r="Q467" s="22"/>
      <c r="AE467" s="3">
        <v>554</v>
      </c>
      <c r="AF467" s="4">
        <v>115.952184382525</v>
      </c>
      <c r="AG467" s="4">
        <v>166.7</v>
      </c>
    </row>
    <row r="468" spans="1:33" ht="16.5" thickTop="1" thickBot="1" x14ac:dyDescent="0.3">
      <c r="A468" s="17"/>
      <c r="B468" s="24"/>
      <c r="C468" s="24"/>
      <c r="D468" s="17"/>
      <c r="E468" s="17"/>
      <c r="F468" s="22"/>
      <c r="G468" s="17"/>
      <c r="H468" s="17"/>
      <c r="I468" s="17"/>
      <c r="J468" s="17"/>
      <c r="K468" s="17"/>
      <c r="L468" s="17"/>
      <c r="M468" s="17"/>
      <c r="N468" s="17"/>
      <c r="O468" s="22"/>
      <c r="P468" s="22"/>
      <c r="Q468" s="22"/>
      <c r="AE468" s="3">
        <v>555</v>
      </c>
      <c r="AF468" s="4">
        <v>116.160646714826</v>
      </c>
      <c r="AG468" s="4">
        <v>167</v>
      </c>
    </row>
    <row r="469" spans="1:33" ht="16.5" thickTop="1" thickBot="1" x14ac:dyDescent="0.3">
      <c r="A469" s="17"/>
      <c r="B469" s="24"/>
      <c r="C469" s="24"/>
      <c r="D469" s="17"/>
      <c r="E469" s="17"/>
      <c r="F469" s="22"/>
      <c r="G469" s="17"/>
      <c r="H469" s="17"/>
      <c r="I469" s="17"/>
      <c r="J469" s="17"/>
      <c r="K469" s="17"/>
      <c r="L469" s="17"/>
      <c r="M469" s="17"/>
      <c r="N469" s="17"/>
      <c r="O469" s="22"/>
      <c r="P469" s="22"/>
      <c r="Q469" s="22"/>
      <c r="AE469" s="3">
        <v>556</v>
      </c>
      <c r="AF469" s="4">
        <v>116.36910904712801</v>
      </c>
      <c r="AG469" s="4">
        <v>167.3</v>
      </c>
    </row>
    <row r="470" spans="1:33" ht="16.5" thickTop="1" thickBot="1" x14ac:dyDescent="0.3">
      <c r="A470" s="17"/>
      <c r="B470" s="24"/>
      <c r="C470" s="24"/>
      <c r="D470" s="17"/>
      <c r="E470" s="17"/>
      <c r="F470" s="22"/>
      <c r="G470" s="17"/>
      <c r="H470" s="17"/>
      <c r="I470" s="17"/>
      <c r="J470" s="17"/>
      <c r="K470" s="17"/>
      <c r="L470" s="17"/>
      <c r="M470" s="17"/>
      <c r="N470" s="17"/>
      <c r="O470" s="22"/>
      <c r="P470" s="22"/>
      <c r="Q470" s="22"/>
      <c r="AE470" s="3">
        <v>557</v>
      </c>
      <c r="AF470" s="4">
        <v>116.577571379429</v>
      </c>
      <c r="AG470" s="4">
        <v>167.6</v>
      </c>
    </row>
    <row r="471" spans="1:33" ht="16.5" thickTop="1" thickBot="1" x14ac:dyDescent="0.3">
      <c r="A471" s="17"/>
      <c r="B471" s="24"/>
      <c r="C471" s="24"/>
      <c r="D471" s="17"/>
      <c r="E471" s="17"/>
      <c r="F471" s="22"/>
      <c r="G471" s="17"/>
      <c r="H471" s="17"/>
      <c r="I471" s="17"/>
      <c r="J471" s="17"/>
      <c r="K471" s="17"/>
      <c r="L471" s="17"/>
      <c r="M471" s="17"/>
      <c r="N471" s="17"/>
      <c r="O471" s="22"/>
      <c r="P471" s="22"/>
      <c r="Q471" s="22"/>
      <c r="AE471" s="3">
        <v>558</v>
      </c>
      <c r="AF471" s="4">
        <v>116.78603371173</v>
      </c>
      <c r="AG471" s="4">
        <v>167.9</v>
      </c>
    </row>
    <row r="472" spans="1:33" ht="16.5" thickTop="1" thickBot="1" x14ac:dyDescent="0.3">
      <c r="A472" s="17"/>
      <c r="B472" s="24"/>
      <c r="C472" s="24"/>
      <c r="D472" s="17"/>
      <c r="E472" s="17"/>
      <c r="F472" s="22"/>
      <c r="G472" s="17"/>
      <c r="H472" s="17"/>
      <c r="I472" s="17"/>
      <c r="J472" s="17"/>
      <c r="K472" s="17"/>
      <c r="L472" s="17"/>
      <c r="M472" s="17"/>
      <c r="N472" s="17"/>
      <c r="O472" s="22"/>
      <c r="P472" s="22"/>
      <c r="Q472" s="22"/>
      <c r="AE472" s="3">
        <v>559</v>
      </c>
      <c r="AF472" s="4">
        <v>116.994496044032</v>
      </c>
      <c r="AG472" s="4">
        <v>168.2</v>
      </c>
    </row>
    <row r="473" spans="1:33" ht="16.5" thickTop="1" thickBot="1" x14ac:dyDescent="0.3">
      <c r="A473" s="17"/>
      <c r="B473" s="24"/>
      <c r="C473" s="24"/>
      <c r="D473" s="17"/>
      <c r="E473" s="17"/>
      <c r="F473" s="22"/>
      <c r="G473" s="17"/>
      <c r="H473" s="17"/>
      <c r="I473" s="17"/>
      <c r="J473" s="17"/>
      <c r="K473" s="17"/>
      <c r="L473" s="17"/>
      <c r="M473" s="17"/>
      <c r="N473" s="17"/>
      <c r="O473" s="22"/>
      <c r="P473" s="22"/>
      <c r="Q473" s="22"/>
      <c r="AE473" s="3">
        <v>560</v>
      </c>
      <c r="AF473" s="4">
        <v>117.202958376333</v>
      </c>
      <c r="AG473" s="4">
        <v>168.5</v>
      </c>
    </row>
    <row r="474" spans="1:33" ht="16.5" thickTop="1" thickBot="1" x14ac:dyDescent="0.3">
      <c r="A474" s="17"/>
      <c r="B474" s="24"/>
      <c r="C474" s="24"/>
      <c r="D474" s="17"/>
      <c r="E474" s="17"/>
      <c r="F474" s="22"/>
      <c r="G474" s="17"/>
      <c r="H474" s="17"/>
      <c r="I474" s="17"/>
      <c r="J474" s="17"/>
      <c r="K474" s="17"/>
      <c r="L474" s="17"/>
      <c r="M474" s="17"/>
      <c r="N474" s="17"/>
      <c r="O474" s="22"/>
      <c r="P474" s="22"/>
      <c r="Q474" s="22"/>
      <c r="AE474" s="3">
        <v>561</v>
      </c>
      <c r="AF474" s="4">
        <v>117.411420708634</v>
      </c>
      <c r="AG474" s="4">
        <v>168.8</v>
      </c>
    </row>
    <row r="475" spans="1:33" ht="16.5" thickTop="1" thickBot="1" x14ac:dyDescent="0.3">
      <c r="A475" s="17"/>
      <c r="B475" s="24"/>
      <c r="C475" s="24"/>
      <c r="D475" s="17"/>
      <c r="E475" s="17"/>
      <c r="F475" s="22"/>
      <c r="G475" s="17"/>
      <c r="H475" s="17"/>
      <c r="I475" s="17"/>
      <c r="J475" s="17"/>
      <c r="K475" s="17"/>
      <c r="L475" s="17"/>
      <c r="M475" s="17"/>
      <c r="N475" s="17"/>
      <c r="O475" s="22"/>
      <c r="P475" s="22"/>
      <c r="Q475" s="22"/>
      <c r="AE475" s="3">
        <v>562</v>
      </c>
      <c r="AF475" s="4">
        <v>117.619883040936</v>
      </c>
      <c r="AG475" s="4">
        <v>169.1</v>
      </c>
    </row>
    <row r="476" spans="1:33" ht="16.5" thickTop="1" thickBot="1" x14ac:dyDescent="0.3">
      <c r="A476" s="17"/>
      <c r="B476" s="24"/>
      <c r="C476" s="24"/>
      <c r="D476" s="17"/>
      <c r="E476" s="17"/>
      <c r="F476" s="22"/>
      <c r="G476" s="17"/>
      <c r="H476" s="17"/>
      <c r="I476" s="17"/>
      <c r="J476" s="17"/>
      <c r="K476" s="17"/>
      <c r="L476" s="17"/>
      <c r="M476" s="17"/>
      <c r="N476" s="17"/>
      <c r="O476" s="22"/>
      <c r="P476" s="22"/>
      <c r="Q476" s="22"/>
      <c r="AE476" s="3">
        <v>563</v>
      </c>
      <c r="AF476" s="4">
        <v>117.828345373237</v>
      </c>
      <c r="AG476" s="4">
        <v>169.4</v>
      </c>
    </row>
    <row r="477" spans="1:33" ht="16.5" thickTop="1" thickBot="1" x14ac:dyDescent="0.3">
      <c r="A477" s="17"/>
      <c r="B477" s="24"/>
      <c r="C477" s="24"/>
      <c r="D477" s="17"/>
      <c r="E477" s="17"/>
      <c r="F477" s="22"/>
      <c r="G477" s="17"/>
      <c r="H477" s="17"/>
      <c r="I477" s="17"/>
      <c r="J477" s="17"/>
      <c r="K477" s="17"/>
      <c r="L477" s="17"/>
      <c r="M477" s="17"/>
      <c r="N477" s="17"/>
      <c r="O477" s="22"/>
      <c r="P477" s="22"/>
      <c r="Q477" s="22"/>
      <c r="AE477" s="3">
        <v>564</v>
      </c>
      <c r="AF477" s="4">
        <v>118.036807705538</v>
      </c>
      <c r="AG477" s="4">
        <v>169.7</v>
      </c>
    </row>
    <row r="478" spans="1:33" ht="16.5" thickTop="1" thickBot="1" x14ac:dyDescent="0.3">
      <c r="A478" s="17"/>
      <c r="B478" s="24"/>
      <c r="C478" s="24"/>
      <c r="D478" s="17"/>
      <c r="E478" s="17"/>
      <c r="F478" s="22"/>
      <c r="G478" s="17"/>
      <c r="H478" s="17"/>
      <c r="I478" s="17"/>
      <c r="J478" s="17"/>
      <c r="K478" s="17"/>
      <c r="L478" s="17"/>
      <c r="M478" s="17"/>
      <c r="N478" s="17"/>
      <c r="O478" s="22"/>
      <c r="P478" s="22"/>
      <c r="Q478" s="22"/>
      <c r="AE478" s="3">
        <v>565</v>
      </c>
      <c r="AF478" s="4">
        <v>118.24527003784</v>
      </c>
      <c r="AG478" s="4">
        <v>170</v>
      </c>
    </row>
    <row r="479" spans="1:33" ht="16.5" thickTop="1" thickBot="1" x14ac:dyDescent="0.3">
      <c r="A479" s="17"/>
      <c r="B479" s="24"/>
      <c r="C479" s="24"/>
      <c r="D479" s="17"/>
      <c r="E479" s="17"/>
      <c r="F479" s="22"/>
      <c r="G479" s="17"/>
      <c r="H479" s="17"/>
      <c r="I479" s="17"/>
      <c r="J479" s="17"/>
      <c r="K479" s="17"/>
      <c r="L479" s="17"/>
      <c r="M479" s="17"/>
      <c r="N479" s="17"/>
      <c r="O479" s="22"/>
      <c r="P479" s="22"/>
      <c r="Q479" s="22"/>
      <c r="AE479" s="3">
        <v>566</v>
      </c>
      <c r="AF479" s="4">
        <v>118.453732370141</v>
      </c>
      <c r="AG479" s="4">
        <v>170.3</v>
      </c>
    </row>
    <row r="480" spans="1:33" ht="16.5" thickTop="1" thickBot="1" x14ac:dyDescent="0.3">
      <c r="A480" s="17"/>
      <c r="B480" s="24"/>
      <c r="C480" s="24"/>
      <c r="D480" s="17"/>
      <c r="E480" s="17"/>
      <c r="F480" s="22"/>
      <c r="G480" s="17"/>
      <c r="H480" s="17"/>
      <c r="I480" s="17"/>
      <c r="J480" s="17"/>
      <c r="K480" s="17"/>
      <c r="L480" s="17"/>
      <c r="M480" s="17"/>
      <c r="N480" s="17"/>
      <c r="O480" s="22"/>
      <c r="P480" s="22"/>
      <c r="Q480" s="22"/>
      <c r="AE480" s="3">
        <v>567</v>
      </c>
      <c r="AF480" s="4">
        <v>118.66219470244199</v>
      </c>
      <c r="AG480" s="4">
        <v>170.6</v>
      </c>
    </row>
    <row r="481" spans="1:33" ht="16.5" thickTop="1" thickBot="1" x14ac:dyDescent="0.3">
      <c r="A481" s="17"/>
      <c r="B481" s="24"/>
      <c r="C481" s="24"/>
      <c r="D481" s="17"/>
      <c r="E481" s="17"/>
      <c r="F481" s="22"/>
      <c r="G481" s="17"/>
      <c r="H481" s="17"/>
      <c r="I481" s="17"/>
      <c r="J481" s="17"/>
      <c r="K481" s="17"/>
      <c r="L481" s="17"/>
      <c r="M481" s="17"/>
      <c r="N481" s="17"/>
      <c r="O481" s="22"/>
      <c r="P481" s="22"/>
      <c r="Q481" s="22"/>
      <c r="AE481" s="3">
        <v>568</v>
      </c>
      <c r="AF481" s="4">
        <v>118.870657034744</v>
      </c>
      <c r="AG481" s="4">
        <v>170.9</v>
      </c>
    </row>
    <row r="482" spans="1:33" ht="16.5" thickTop="1" thickBot="1" x14ac:dyDescent="0.3">
      <c r="A482" s="17"/>
      <c r="B482" s="24"/>
      <c r="C482" s="24"/>
      <c r="D482" s="17"/>
      <c r="E482" s="17"/>
      <c r="F482" s="22"/>
      <c r="G482" s="17"/>
      <c r="H482" s="17"/>
      <c r="I482" s="17"/>
      <c r="J482" s="17"/>
      <c r="K482" s="17"/>
      <c r="L482" s="17"/>
      <c r="M482" s="17"/>
      <c r="N482" s="17"/>
      <c r="O482" s="22"/>
      <c r="P482" s="22"/>
      <c r="Q482" s="22"/>
      <c r="AE482" s="3">
        <v>569</v>
      </c>
      <c r="AF482" s="4">
        <v>119.079119367045</v>
      </c>
      <c r="AG482" s="4">
        <v>171.2</v>
      </c>
    </row>
    <row r="483" spans="1:33" ht="16.5" thickTop="1" thickBot="1" x14ac:dyDescent="0.3">
      <c r="A483" s="17"/>
      <c r="B483" s="24"/>
      <c r="C483" s="24"/>
      <c r="D483" s="17"/>
      <c r="E483" s="17"/>
      <c r="F483" s="22"/>
      <c r="G483" s="17"/>
      <c r="H483" s="17"/>
      <c r="I483" s="17"/>
      <c r="J483" s="17"/>
      <c r="K483" s="17"/>
      <c r="L483" s="17"/>
      <c r="M483" s="17"/>
      <c r="N483" s="17"/>
      <c r="O483" s="22"/>
      <c r="P483" s="22"/>
      <c r="Q483" s="22"/>
      <c r="AE483" s="3">
        <v>570</v>
      </c>
      <c r="AF483" s="4">
        <v>119.28758169934601</v>
      </c>
      <c r="AG483" s="4">
        <v>171.5</v>
      </c>
    </row>
    <row r="484" spans="1:33" ht="16.5" thickTop="1" thickBot="1" x14ac:dyDescent="0.3">
      <c r="A484" s="17"/>
      <c r="B484" s="24"/>
      <c r="C484" s="24"/>
      <c r="D484" s="17"/>
      <c r="E484" s="17"/>
      <c r="F484" s="22"/>
      <c r="G484" s="17"/>
      <c r="H484" s="17"/>
      <c r="I484" s="17"/>
      <c r="J484" s="17"/>
      <c r="K484" s="17"/>
      <c r="L484" s="17"/>
      <c r="M484" s="17"/>
      <c r="N484" s="17"/>
      <c r="O484" s="22"/>
      <c r="P484" s="22"/>
      <c r="Q484" s="22"/>
      <c r="AE484" s="3">
        <v>571</v>
      </c>
      <c r="AF484" s="4">
        <v>119.496044031648</v>
      </c>
      <c r="AG484" s="4">
        <v>171.8</v>
      </c>
    </row>
    <row r="485" spans="1:33" ht="16.5" thickTop="1" thickBot="1" x14ac:dyDescent="0.3">
      <c r="A485" s="17"/>
      <c r="B485" s="24"/>
      <c r="C485" s="24"/>
      <c r="D485" s="17"/>
      <c r="E485" s="17"/>
      <c r="F485" s="22"/>
      <c r="G485" s="17"/>
      <c r="H485" s="17"/>
      <c r="I485" s="17"/>
      <c r="J485" s="17"/>
      <c r="K485" s="17"/>
      <c r="L485" s="17"/>
      <c r="M485" s="17"/>
      <c r="N485" s="17"/>
      <c r="O485" s="22"/>
      <c r="P485" s="22"/>
      <c r="Q485" s="22"/>
      <c r="AE485" s="3">
        <v>572</v>
      </c>
      <c r="AF485" s="4">
        <v>119.70450636394899</v>
      </c>
      <c r="AG485" s="4">
        <v>172.1</v>
      </c>
    </row>
    <row r="486" spans="1:33" ht="16.5" thickTop="1" thickBot="1" x14ac:dyDescent="0.3">
      <c r="A486" s="17"/>
      <c r="B486" s="24"/>
      <c r="C486" s="24"/>
      <c r="D486" s="17"/>
      <c r="E486" s="17"/>
      <c r="F486" s="22"/>
      <c r="G486" s="17"/>
      <c r="H486" s="17"/>
      <c r="I486" s="17"/>
      <c r="J486" s="17"/>
      <c r="K486" s="17"/>
      <c r="L486" s="17"/>
      <c r="M486" s="17"/>
      <c r="N486" s="17"/>
      <c r="O486" s="22"/>
      <c r="P486" s="22"/>
      <c r="Q486" s="22"/>
      <c r="AE486" s="3">
        <v>573</v>
      </c>
      <c r="AF486" s="4">
        <v>119.91296869625</v>
      </c>
      <c r="AG486" s="4">
        <v>172.4</v>
      </c>
    </row>
    <row r="487" spans="1:33" ht="16.5" thickTop="1" thickBot="1" x14ac:dyDescent="0.3">
      <c r="A487" s="17"/>
      <c r="B487" s="24"/>
      <c r="C487" s="24"/>
      <c r="D487" s="17"/>
      <c r="E487" s="17"/>
      <c r="F487" s="22"/>
      <c r="G487" s="17"/>
      <c r="H487" s="17"/>
      <c r="I487" s="17"/>
      <c r="J487" s="17"/>
      <c r="K487" s="17"/>
      <c r="L487" s="17"/>
      <c r="M487" s="17"/>
      <c r="N487" s="17"/>
      <c r="O487" s="22"/>
      <c r="P487" s="22"/>
      <c r="Q487" s="22"/>
      <c r="AE487" s="3">
        <v>574</v>
      </c>
      <c r="AF487" s="4">
        <v>120.121431028552</v>
      </c>
      <c r="AG487" s="4">
        <v>172.7</v>
      </c>
    </row>
    <row r="488" spans="1:33" ht="16.5" thickTop="1" thickBot="1" x14ac:dyDescent="0.3">
      <c r="A488" s="17"/>
      <c r="B488" s="24"/>
      <c r="C488" s="24"/>
      <c r="D488" s="17"/>
      <c r="E488" s="17"/>
      <c r="F488" s="22"/>
      <c r="G488" s="17"/>
      <c r="H488" s="17"/>
      <c r="I488" s="17"/>
      <c r="J488" s="17"/>
      <c r="K488" s="17"/>
      <c r="L488" s="17"/>
      <c r="M488" s="17"/>
      <c r="N488" s="17"/>
      <c r="O488" s="22"/>
      <c r="P488" s="22"/>
      <c r="Q488" s="22"/>
      <c r="AE488" s="3">
        <v>575</v>
      </c>
      <c r="AF488" s="4">
        <v>120.32989336085301</v>
      </c>
      <c r="AG488" s="4">
        <v>173</v>
      </c>
    </row>
    <row r="489" spans="1:33" ht="16.5" thickTop="1" thickBot="1" x14ac:dyDescent="0.3">
      <c r="A489" s="17"/>
      <c r="B489" s="24"/>
      <c r="C489" s="24"/>
      <c r="D489" s="17"/>
      <c r="E489" s="17"/>
      <c r="F489" s="22"/>
      <c r="G489" s="17"/>
      <c r="H489" s="17"/>
      <c r="I489" s="17"/>
      <c r="J489" s="17"/>
      <c r="K489" s="17"/>
      <c r="L489" s="17"/>
      <c r="M489" s="17"/>
      <c r="N489" s="17"/>
      <c r="O489" s="22"/>
      <c r="P489" s="22"/>
      <c r="Q489" s="22"/>
      <c r="AE489" s="3">
        <v>576</v>
      </c>
      <c r="AF489" s="4">
        <v>120.538355693154</v>
      </c>
      <c r="AG489" s="4">
        <v>173.3</v>
      </c>
    </row>
    <row r="490" spans="1:33" ht="16.5" thickTop="1" thickBot="1" x14ac:dyDescent="0.3">
      <c r="B490" s="25"/>
      <c r="C490" s="25"/>
      <c r="AE490" s="3">
        <v>577</v>
      </c>
      <c r="AF490" s="4">
        <v>120.74681802545599</v>
      </c>
      <c r="AG490" s="4">
        <v>173.6</v>
      </c>
    </row>
    <row r="491" spans="1:33" ht="16.5" thickTop="1" thickBot="1" x14ac:dyDescent="0.3">
      <c r="B491" s="25"/>
      <c r="C491" s="25"/>
      <c r="AE491" s="3">
        <v>578</v>
      </c>
      <c r="AF491" s="4">
        <v>120.955280357757</v>
      </c>
      <c r="AG491" s="4">
        <v>173.9</v>
      </c>
    </row>
    <row r="492" spans="1:33" ht="16.5" thickTop="1" thickBot="1" x14ac:dyDescent="0.3">
      <c r="B492" s="25"/>
      <c r="C492" s="25"/>
      <c r="AE492" s="3">
        <v>579</v>
      </c>
      <c r="AF492" s="4">
        <v>121.163742690058</v>
      </c>
      <c r="AG492" s="4">
        <v>174.2</v>
      </c>
    </row>
    <row r="493" spans="1:33" ht="16.5" thickTop="1" thickBot="1" x14ac:dyDescent="0.3">
      <c r="B493" s="25"/>
      <c r="C493" s="25"/>
      <c r="AE493" s="3">
        <v>580</v>
      </c>
      <c r="AF493" s="4">
        <v>121.37220502236001</v>
      </c>
      <c r="AG493" s="4">
        <v>174.5</v>
      </c>
    </row>
    <row r="494" spans="1:33" ht="16.5" thickTop="1" thickBot="1" x14ac:dyDescent="0.3">
      <c r="B494" s="25"/>
      <c r="C494" s="25"/>
      <c r="AE494" s="3">
        <v>581</v>
      </c>
      <c r="AF494" s="4">
        <v>121.580667354661</v>
      </c>
      <c r="AG494" s="4">
        <v>174.8</v>
      </c>
    </row>
    <row r="495" spans="1:33" ht="16.5" thickTop="1" thickBot="1" x14ac:dyDescent="0.3">
      <c r="B495" s="25"/>
      <c r="C495" s="25"/>
      <c r="AE495" s="3">
        <v>582</v>
      </c>
      <c r="AF495" s="4">
        <v>121.789129686962</v>
      </c>
      <c r="AG495" s="4">
        <v>175.1</v>
      </c>
    </row>
    <row r="496" spans="1:33" ht="16.5" thickTop="1" thickBot="1" x14ac:dyDescent="0.3">
      <c r="B496" s="25"/>
      <c r="C496" s="25"/>
      <c r="AE496" s="3">
        <v>583</v>
      </c>
      <c r="AF496" s="4">
        <v>121.997592019264</v>
      </c>
      <c r="AG496" s="4">
        <v>175.4</v>
      </c>
    </row>
    <row r="497" spans="2:33" ht="16.5" thickTop="1" thickBot="1" x14ac:dyDescent="0.3">
      <c r="B497" s="25"/>
      <c r="C497" s="25"/>
      <c r="AE497" s="3">
        <v>584</v>
      </c>
      <c r="AF497" s="4">
        <v>122.206054351565</v>
      </c>
      <c r="AG497" s="4">
        <v>175.7</v>
      </c>
    </row>
    <row r="498" spans="2:33" ht="16.5" thickTop="1" thickBot="1" x14ac:dyDescent="0.3">
      <c r="B498" s="25"/>
      <c r="C498" s="25"/>
      <c r="AE498" s="3">
        <v>585</v>
      </c>
      <c r="AF498" s="4">
        <v>122.414516683866</v>
      </c>
      <c r="AG498" s="4">
        <v>176</v>
      </c>
    </row>
    <row r="499" spans="2:33" ht="16.5" thickTop="1" thickBot="1" x14ac:dyDescent="0.3">
      <c r="B499" s="25"/>
      <c r="C499" s="25"/>
      <c r="AE499" s="3">
        <v>586</v>
      </c>
      <c r="AF499" s="4">
        <v>122.622979016168</v>
      </c>
      <c r="AG499" s="4">
        <v>176.3</v>
      </c>
    </row>
    <row r="500" spans="2:33" ht="16.5" thickTop="1" thickBot="1" x14ac:dyDescent="0.3">
      <c r="B500" s="25"/>
      <c r="C500" s="25"/>
      <c r="AE500" s="3">
        <v>587</v>
      </c>
      <c r="AF500" s="4">
        <v>122.831441348469</v>
      </c>
      <c r="AG500" s="4">
        <v>176.6</v>
      </c>
    </row>
    <row r="501" spans="2:33" ht="16.5" thickTop="1" thickBot="1" x14ac:dyDescent="0.3">
      <c r="B501" s="25"/>
      <c r="C501" s="25"/>
      <c r="AE501" s="3">
        <v>588</v>
      </c>
      <c r="AF501" s="4">
        <v>123.03990368077</v>
      </c>
      <c r="AG501" s="4">
        <v>176.9</v>
      </c>
    </row>
    <row r="502" spans="2:33" ht="16.5" thickTop="1" thickBot="1" x14ac:dyDescent="0.3">
      <c r="B502" s="25"/>
      <c r="C502" s="25"/>
      <c r="AE502" s="3">
        <v>589</v>
      </c>
      <c r="AF502" s="4">
        <v>123.248366013072</v>
      </c>
      <c r="AG502" s="4">
        <v>177.2</v>
      </c>
    </row>
    <row r="503" spans="2:33" ht="16.5" thickTop="1" thickBot="1" x14ac:dyDescent="0.3">
      <c r="B503" s="25"/>
      <c r="C503" s="25"/>
      <c r="AE503" s="3">
        <v>590</v>
      </c>
      <c r="AF503" s="4">
        <v>123.456828345373</v>
      </c>
      <c r="AG503" s="4">
        <v>177.5</v>
      </c>
    </row>
    <row r="504" spans="2:33" ht="16.5" thickTop="1" thickBot="1" x14ac:dyDescent="0.3">
      <c r="B504" s="25"/>
      <c r="C504" s="25"/>
      <c r="AE504" s="3">
        <v>591</v>
      </c>
      <c r="AF504" s="4">
        <v>123.66529067767399</v>
      </c>
      <c r="AG504" s="4">
        <v>177.8</v>
      </c>
    </row>
    <row r="505" spans="2:33" ht="16.5" thickTop="1" thickBot="1" x14ac:dyDescent="0.3">
      <c r="B505" s="25"/>
      <c r="C505" s="25"/>
      <c r="AE505" s="3">
        <v>592</v>
      </c>
      <c r="AF505" s="4">
        <v>123.873753009976</v>
      </c>
      <c r="AG505" s="4">
        <v>178.1</v>
      </c>
    </row>
    <row r="506" spans="2:33" ht="16.5" thickTop="1" thickBot="1" x14ac:dyDescent="0.3">
      <c r="B506" s="25"/>
      <c r="C506" s="25"/>
      <c r="AE506" s="3">
        <v>593</v>
      </c>
      <c r="AF506" s="4">
        <v>124.082215342277</v>
      </c>
      <c r="AG506" s="4">
        <v>178.4</v>
      </c>
    </row>
    <row r="507" spans="2:33" ht="16.5" thickTop="1" thickBot="1" x14ac:dyDescent="0.3">
      <c r="B507" s="25"/>
      <c r="C507" s="25"/>
      <c r="AE507" s="3">
        <v>594</v>
      </c>
      <c r="AF507" s="4">
        <v>124.290677674579</v>
      </c>
      <c r="AG507" s="4">
        <v>178.7</v>
      </c>
    </row>
    <row r="508" spans="2:33" ht="16.5" thickTop="1" thickBot="1" x14ac:dyDescent="0.3">
      <c r="B508" s="25"/>
      <c r="C508" s="25"/>
      <c r="AE508" s="3">
        <v>595</v>
      </c>
      <c r="AF508" s="4">
        <v>124.49914000688</v>
      </c>
      <c r="AG508" s="4">
        <v>179</v>
      </c>
    </row>
    <row r="509" spans="2:33" ht="16.5" thickTop="1" thickBot="1" x14ac:dyDescent="0.3">
      <c r="B509" s="25"/>
      <c r="C509" s="25"/>
      <c r="AE509" s="3">
        <v>596</v>
      </c>
      <c r="AF509" s="4">
        <v>124.70760233918099</v>
      </c>
      <c r="AG509" s="4">
        <v>179.3</v>
      </c>
    </row>
    <row r="510" spans="2:33" ht="16.5" thickTop="1" thickBot="1" x14ac:dyDescent="0.3">
      <c r="B510" s="25"/>
      <c r="C510" s="25"/>
      <c r="AE510" s="3">
        <v>597</v>
      </c>
      <c r="AF510" s="4">
        <v>124.916064671483</v>
      </c>
      <c r="AG510" s="4">
        <v>179.6</v>
      </c>
    </row>
    <row r="511" spans="2:33" ht="16.5" thickTop="1" thickBot="1" x14ac:dyDescent="0.3">
      <c r="B511" s="25"/>
      <c r="C511" s="25"/>
      <c r="AE511" s="3">
        <v>598</v>
      </c>
      <c r="AF511" s="4">
        <v>125.124527003784</v>
      </c>
      <c r="AG511" s="4">
        <v>179.9</v>
      </c>
    </row>
    <row r="512" spans="2:33" ht="16.5" thickTop="1" thickBot="1" x14ac:dyDescent="0.3">
      <c r="B512" s="25"/>
      <c r="C512" s="25"/>
      <c r="AE512" s="3">
        <v>599</v>
      </c>
      <c r="AF512" s="4">
        <v>125.33298933608501</v>
      </c>
      <c r="AG512" s="4">
        <v>180.2</v>
      </c>
    </row>
    <row r="513" spans="2:33" ht="16.5" thickTop="1" thickBot="1" x14ac:dyDescent="0.3">
      <c r="B513" s="25"/>
      <c r="C513" s="25"/>
      <c r="AE513" s="3">
        <v>600</v>
      </c>
      <c r="AF513" s="4">
        <v>125.541451668387</v>
      </c>
      <c r="AG513" s="4">
        <v>180.5</v>
      </c>
    </row>
    <row r="514" spans="2:33" ht="16.5" thickTop="1" thickBot="1" x14ac:dyDescent="0.3">
      <c r="B514" s="25"/>
      <c r="C514" s="25"/>
      <c r="AE514" s="3">
        <v>601</v>
      </c>
      <c r="AF514" s="4">
        <v>125.74991400068799</v>
      </c>
      <c r="AG514" s="4">
        <v>180.8</v>
      </c>
    </row>
    <row r="515" spans="2:33" ht="16.5" thickTop="1" thickBot="1" x14ac:dyDescent="0.3">
      <c r="B515" s="25"/>
      <c r="C515" s="25"/>
      <c r="AE515" s="3">
        <v>602</v>
      </c>
      <c r="AF515" s="4">
        <v>125.958376332989</v>
      </c>
      <c r="AG515" s="4">
        <v>181.1</v>
      </c>
    </row>
    <row r="516" spans="2:33" ht="16.5" thickTop="1" thickBot="1" x14ac:dyDescent="0.3">
      <c r="B516" s="25"/>
      <c r="C516" s="25"/>
      <c r="AE516" s="3">
        <v>603</v>
      </c>
      <c r="AF516" s="4">
        <v>126.166838665291</v>
      </c>
      <c r="AG516" s="4">
        <v>181.4</v>
      </c>
    </row>
    <row r="517" spans="2:33" ht="16.5" thickTop="1" thickBot="1" x14ac:dyDescent="0.3">
      <c r="B517" s="25"/>
      <c r="C517" s="25"/>
      <c r="AE517" s="3">
        <v>604</v>
      </c>
      <c r="AF517" s="4">
        <v>126.37530099759201</v>
      </c>
      <c r="AG517" s="4">
        <v>181.7</v>
      </c>
    </row>
    <row r="518" spans="2:33" ht="16.5" thickTop="1" thickBot="1" x14ac:dyDescent="0.3">
      <c r="B518" s="25"/>
      <c r="C518" s="25"/>
      <c r="AE518" s="3">
        <v>605</v>
      </c>
      <c r="AF518" s="4">
        <v>126.583763329893</v>
      </c>
      <c r="AG518" s="4">
        <v>182</v>
      </c>
    </row>
    <row r="519" spans="2:33" ht="16.5" thickTop="1" thickBot="1" x14ac:dyDescent="0.3">
      <c r="B519" s="25"/>
      <c r="C519" s="25"/>
      <c r="AE519" s="3">
        <v>606</v>
      </c>
      <c r="AF519" s="4">
        <v>126.79222566219499</v>
      </c>
      <c r="AG519" s="4">
        <v>182.3</v>
      </c>
    </row>
    <row r="520" spans="2:33" ht="16.5" thickTop="1" thickBot="1" x14ac:dyDescent="0.3">
      <c r="B520" s="25"/>
      <c r="C520" s="25"/>
      <c r="AE520" s="3">
        <v>607</v>
      </c>
      <c r="AF520" s="4">
        <v>127.000687994496</v>
      </c>
      <c r="AG520" s="4">
        <v>182.6</v>
      </c>
    </row>
    <row r="521" spans="2:33" ht="16.5" thickTop="1" thickBot="1" x14ac:dyDescent="0.3">
      <c r="B521" s="25"/>
      <c r="C521" s="25"/>
      <c r="AE521" s="3">
        <v>608</v>
      </c>
      <c r="AF521" s="4">
        <v>127.209150326797</v>
      </c>
      <c r="AG521" s="4">
        <v>182.9</v>
      </c>
    </row>
    <row r="522" spans="2:33" ht="16.5" thickTop="1" thickBot="1" x14ac:dyDescent="0.3">
      <c r="B522" s="25"/>
      <c r="C522" s="25"/>
      <c r="AE522" s="3">
        <v>609</v>
      </c>
      <c r="AF522" s="4">
        <v>127.41761265909901</v>
      </c>
      <c r="AG522" s="4">
        <v>183.2</v>
      </c>
    </row>
    <row r="523" spans="2:33" ht="16.5" thickTop="1" thickBot="1" x14ac:dyDescent="0.3">
      <c r="B523" s="25"/>
      <c r="C523" s="25"/>
      <c r="AE523" s="3">
        <v>610</v>
      </c>
      <c r="AF523" s="4">
        <v>127.6260749914</v>
      </c>
      <c r="AG523" s="4">
        <v>183.5</v>
      </c>
    </row>
    <row r="524" spans="2:33" ht="16.5" thickTop="1" thickBot="1" x14ac:dyDescent="0.3">
      <c r="B524" s="25"/>
      <c r="C524" s="25"/>
      <c r="AE524" s="3">
        <v>611</v>
      </c>
      <c r="AF524" s="4">
        <v>127.834537323701</v>
      </c>
      <c r="AG524" s="4">
        <v>183.8</v>
      </c>
    </row>
    <row r="525" spans="2:33" ht="16.5" thickTop="1" thickBot="1" x14ac:dyDescent="0.3">
      <c r="B525" s="25"/>
      <c r="C525" s="25"/>
      <c r="AE525" s="3">
        <v>612</v>
      </c>
      <c r="AF525" s="4">
        <v>128.04299965600299</v>
      </c>
      <c r="AG525" s="4">
        <v>184.1</v>
      </c>
    </row>
    <row r="526" spans="2:33" ht="16.5" thickTop="1" thickBot="1" x14ac:dyDescent="0.3">
      <c r="B526" s="25"/>
      <c r="C526" s="25"/>
      <c r="AE526" s="3">
        <v>613</v>
      </c>
      <c r="AF526" s="4">
        <v>128.25146198830399</v>
      </c>
      <c r="AG526" s="4">
        <v>184.4</v>
      </c>
    </row>
    <row r="527" spans="2:33" ht="16.5" thickTop="1" thickBot="1" x14ac:dyDescent="0.3">
      <c r="B527" s="25"/>
      <c r="C527" s="25"/>
      <c r="AE527" s="3">
        <v>614</v>
      </c>
      <c r="AF527" s="4">
        <v>128.45992432060501</v>
      </c>
      <c r="AG527" s="4">
        <v>184.7</v>
      </c>
    </row>
    <row r="528" spans="2:33" ht="16.5" thickTop="1" thickBot="1" x14ac:dyDescent="0.3">
      <c r="B528" s="25"/>
      <c r="C528" s="25"/>
      <c r="AE528" s="3">
        <v>615</v>
      </c>
      <c r="AF528" s="4">
        <v>128.668386652907</v>
      </c>
      <c r="AG528" s="4">
        <v>185</v>
      </c>
    </row>
    <row r="529" spans="2:33" ht="16.5" thickTop="1" thickBot="1" x14ac:dyDescent="0.3">
      <c r="B529" s="25"/>
      <c r="C529" s="25"/>
      <c r="AE529" s="3">
        <v>616</v>
      </c>
      <c r="AF529" s="4">
        <v>128.876848985208</v>
      </c>
      <c r="AG529" s="4">
        <v>185.3</v>
      </c>
    </row>
    <row r="530" spans="2:33" ht="16.5" thickTop="1" thickBot="1" x14ac:dyDescent="0.3">
      <c r="B530" s="25"/>
      <c r="C530" s="25"/>
      <c r="AE530" s="3">
        <v>617</v>
      </c>
      <c r="AF530" s="4">
        <v>129.085311317509</v>
      </c>
      <c r="AG530" s="4">
        <v>185.6</v>
      </c>
    </row>
    <row r="531" spans="2:33" ht="16.5" thickTop="1" thickBot="1" x14ac:dyDescent="0.3">
      <c r="B531" s="25"/>
      <c r="C531" s="25"/>
      <c r="AE531" s="3">
        <v>618</v>
      </c>
      <c r="AF531" s="4">
        <v>129.29377364981099</v>
      </c>
      <c r="AG531" s="4">
        <v>185.9</v>
      </c>
    </row>
    <row r="532" spans="2:33" ht="16.5" thickTop="1" thickBot="1" x14ac:dyDescent="0.3">
      <c r="B532" s="25"/>
      <c r="C532" s="25"/>
      <c r="AE532" s="3">
        <v>619</v>
      </c>
      <c r="AF532" s="4">
        <v>129.50223598211201</v>
      </c>
      <c r="AG532" s="4">
        <v>186.2</v>
      </c>
    </row>
    <row r="533" spans="2:33" ht="16.5" thickTop="1" thickBot="1" x14ac:dyDescent="0.3">
      <c r="B533" s="25"/>
      <c r="C533" s="25"/>
      <c r="AE533" s="3">
        <v>620</v>
      </c>
      <c r="AF533" s="4">
        <v>129.71069831441301</v>
      </c>
      <c r="AG533" s="4">
        <v>186.5</v>
      </c>
    </row>
    <row r="534" spans="2:33" ht="16.5" thickTop="1" thickBot="1" x14ac:dyDescent="0.3">
      <c r="B534" s="25"/>
      <c r="C534" s="25"/>
      <c r="AE534" s="3">
        <v>621</v>
      </c>
      <c r="AF534" s="4">
        <v>129.919160646715</v>
      </c>
      <c r="AG534" s="4">
        <v>186.8</v>
      </c>
    </row>
    <row r="535" spans="2:33" ht="16.5" thickTop="1" thickBot="1" x14ac:dyDescent="0.3">
      <c r="B535" s="25"/>
      <c r="C535" s="25"/>
      <c r="AE535" s="3">
        <v>622</v>
      </c>
      <c r="AF535" s="4">
        <v>130.127622979016</v>
      </c>
      <c r="AG535" s="4">
        <v>187.1</v>
      </c>
    </row>
    <row r="536" spans="2:33" ht="16.5" thickTop="1" thickBot="1" x14ac:dyDescent="0.3">
      <c r="B536" s="25"/>
      <c r="C536" s="25"/>
      <c r="AE536" s="3">
        <v>623</v>
      </c>
      <c r="AF536" s="4">
        <v>130.33608531131699</v>
      </c>
      <c r="AG536" s="4">
        <v>187.4</v>
      </c>
    </row>
    <row r="537" spans="2:33" ht="16.5" thickTop="1" thickBot="1" x14ac:dyDescent="0.3">
      <c r="B537" s="25"/>
      <c r="C537" s="25"/>
      <c r="AE537" s="3">
        <v>624</v>
      </c>
      <c r="AF537" s="4">
        <v>130.54454764361901</v>
      </c>
      <c r="AG537" s="4">
        <v>187.7</v>
      </c>
    </row>
    <row r="538" spans="2:33" ht="16.5" thickTop="1" thickBot="1" x14ac:dyDescent="0.3">
      <c r="B538" s="25"/>
      <c r="C538" s="25"/>
      <c r="AE538" s="3">
        <v>625</v>
      </c>
      <c r="AF538" s="4">
        <v>130.75300997592001</v>
      </c>
      <c r="AG538" s="4">
        <v>188</v>
      </c>
    </row>
    <row r="539" spans="2:33" ht="16.5" thickTop="1" thickBot="1" x14ac:dyDescent="0.3">
      <c r="B539" s="25"/>
      <c r="C539" s="25"/>
      <c r="AE539" s="3">
        <v>626</v>
      </c>
      <c r="AF539" s="4">
        <v>130.961472308221</v>
      </c>
      <c r="AG539" s="4">
        <v>188.3</v>
      </c>
    </row>
    <row r="540" spans="2:33" ht="16.5" thickTop="1" thickBot="1" x14ac:dyDescent="0.3">
      <c r="B540" s="25"/>
      <c r="C540" s="25"/>
      <c r="AE540" s="3">
        <v>627</v>
      </c>
      <c r="AF540" s="4">
        <v>131.169934640523</v>
      </c>
      <c r="AG540" s="4">
        <v>188.6</v>
      </c>
    </row>
    <row r="541" spans="2:33" ht="16.5" thickTop="1" thickBot="1" x14ac:dyDescent="0.3">
      <c r="B541" s="25"/>
      <c r="C541" s="25"/>
      <c r="AE541" s="3">
        <v>628</v>
      </c>
      <c r="AF541" s="4">
        <v>131.37839697282399</v>
      </c>
      <c r="AG541" s="4">
        <v>188.9</v>
      </c>
    </row>
    <row r="542" spans="2:33" ht="16.5" thickTop="1" thickBot="1" x14ac:dyDescent="0.3">
      <c r="B542" s="25"/>
      <c r="C542" s="25"/>
      <c r="AE542" s="3">
        <v>629</v>
      </c>
      <c r="AF542" s="4">
        <v>131.58685930512499</v>
      </c>
      <c r="AG542" s="4">
        <v>189.2</v>
      </c>
    </row>
    <row r="543" spans="2:33" ht="16.5" thickTop="1" thickBot="1" x14ac:dyDescent="0.3">
      <c r="B543" s="25"/>
      <c r="C543" s="25"/>
      <c r="AE543" s="3">
        <v>630</v>
      </c>
      <c r="AF543" s="4">
        <v>131.79532163742701</v>
      </c>
      <c r="AG543" s="4">
        <v>189.5</v>
      </c>
    </row>
    <row r="544" spans="2:33" ht="16.5" thickTop="1" thickBot="1" x14ac:dyDescent="0.3">
      <c r="B544" s="25"/>
      <c r="C544" s="25"/>
      <c r="AE544" s="3">
        <v>631</v>
      </c>
      <c r="AF544" s="4">
        <v>132.003783969728</v>
      </c>
      <c r="AG544" s="4">
        <v>189.8</v>
      </c>
    </row>
    <row r="545" spans="2:33" ht="16.5" thickTop="1" thickBot="1" x14ac:dyDescent="0.3">
      <c r="B545" s="25"/>
      <c r="C545" s="25"/>
      <c r="AE545" s="3">
        <v>632</v>
      </c>
      <c r="AF545" s="4">
        <v>132.212246302029</v>
      </c>
      <c r="AG545" s="4">
        <v>190.1</v>
      </c>
    </row>
    <row r="546" spans="2:33" ht="16.5" thickTop="1" thickBot="1" x14ac:dyDescent="0.3">
      <c r="B546" s="25"/>
      <c r="C546" s="25"/>
      <c r="AE546" s="3">
        <v>633</v>
      </c>
      <c r="AF546" s="4">
        <v>132.42070863433099</v>
      </c>
      <c r="AG546" s="4">
        <v>190.4</v>
      </c>
    </row>
    <row r="547" spans="2:33" ht="16.5" thickTop="1" thickBot="1" x14ac:dyDescent="0.3">
      <c r="B547" s="25"/>
      <c r="C547" s="25"/>
      <c r="AE547" s="3">
        <v>634</v>
      </c>
      <c r="AF547" s="4">
        <v>132.62917096663199</v>
      </c>
      <c r="AG547" s="4">
        <v>190.7</v>
      </c>
    </row>
    <row r="548" spans="2:33" ht="16.5" thickTop="1" thickBot="1" x14ac:dyDescent="0.3">
      <c r="B548" s="25"/>
      <c r="C548" s="25"/>
      <c r="AE548" s="3">
        <v>635</v>
      </c>
      <c r="AF548" s="4">
        <v>132.83763329893401</v>
      </c>
      <c r="AG548" s="4">
        <v>191</v>
      </c>
    </row>
    <row r="549" spans="2:33" ht="16.5" thickTop="1" thickBot="1" x14ac:dyDescent="0.3">
      <c r="B549" s="25"/>
      <c r="C549" s="25"/>
      <c r="AE549" s="3">
        <v>636</v>
      </c>
      <c r="AF549" s="4">
        <v>133.046095631235</v>
      </c>
      <c r="AG549" s="4">
        <v>191.3</v>
      </c>
    </row>
    <row r="550" spans="2:33" ht="16.5" thickTop="1" thickBot="1" x14ac:dyDescent="0.3">
      <c r="B550" s="25"/>
      <c r="C550" s="25"/>
      <c r="AE550" s="3">
        <v>637</v>
      </c>
      <c r="AF550" s="4">
        <v>133.254557963536</v>
      </c>
      <c r="AG550" s="4">
        <v>191.6</v>
      </c>
    </row>
    <row r="551" spans="2:33" ht="16.5" thickTop="1" thickBot="1" x14ac:dyDescent="0.3">
      <c r="B551" s="25"/>
      <c r="C551" s="25"/>
      <c r="AE551" s="3">
        <v>638</v>
      </c>
      <c r="AF551" s="4">
        <v>133.46302029583799</v>
      </c>
      <c r="AG551" s="4">
        <v>191.9</v>
      </c>
    </row>
    <row r="552" spans="2:33" ht="16.5" thickTop="1" thickBot="1" x14ac:dyDescent="0.3">
      <c r="B552" s="25"/>
      <c r="C552" s="25"/>
      <c r="AE552" s="3">
        <v>639</v>
      </c>
      <c r="AF552" s="4">
        <v>133.67148262813899</v>
      </c>
      <c r="AG552" s="4">
        <v>192.2</v>
      </c>
    </row>
    <row r="553" spans="2:33" ht="16.5" thickTop="1" thickBot="1" x14ac:dyDescent="0.3">
      <c r="B553" s="25"/>
      <c r="C553" s="25"/>
      <c r="AE553" s="3">
        <v>640</v>
      </c>
      <c r="AF553" s="4">
        <v>133.87994496044001</v>
      </c>
      <c r="AG553" s="4">
        <v>192.5</v>
      </c>
    </row>
    <row r="554" spans="2:33" ht="16.5" thickTop="1" thickBot="1" x14ac:dyDescent="0.3">
      <c r="B554" s="25"/>
      <c r="C554" s="25"/>
      <c r="AE554" s="3">
        <v>641</v>
      </c>
      <c r="AF554" s="4">
        <v>134.088407292742</v>
      </c>
      <c r="AG554" s="4">
        <v>192.8</v>
      </c>
    </row>
    <row r="555" spans="2:33" ht="16.5" thickTop="1" thickBot="1" x14ac:dyDescent="0.3">
      <c r="B555" s="25"/>
      <c r="C555" s="25"/>
      <c r="AE555" s="3">
        <v>642</v>
      </c>
      <c r="AF555" s="4">
        <v>134.296869625043</v>
      </c>
      <c r="AG555" s="4">
        <v>193.1</v>
      </c>
    </row>
    <row r="556" spans="2:33" ht="16.5" thickTop="1" thickBot="1" x14ac:dyDescent="0.3">
      <c r="B556" s="25"/>
      <c r="C556" s="25"/>
      <c r="AE556" s="3">
        <v>643</v>
      </c>
      <c r="AF556" s="4">
        <v>134.505331957344</v>
      </c>
      <c r="AG556" s="4">
        <v>193.4</v>
      </c>
    </row>
    <row r="557" spans="2:33" ht="16.5" thickTop="1" thickBot="1" x14ac:dyDescent="0.3">
      <c r="B557" s="25"/>
      <c r="C557" s="25"/>
      <c r="AE557" s="3">
        <v>644</v>
      </c>
      <c r="AF557" s="4">
        <v>134.71379428964599</v>
      </c>
      <c r="AG557" s="4">
        <v>193.7</v>
      </c>
    </row>
    <row r="558" spans="2:33" ht="16.5" thickTop="1" thickBot="1" x14ac:dyDescent="0.3">
      <c r="B558" s="25"/>
      <c r="C558" s="25"/>
      <c r="AE558" s="3">
        <v>645</v>
      </c>
      <c r="AF558" s="4">
        <v>134.92225662194701</v>
      </c>
      <c r="AG558" s="4">
        <v>194</v>
      </c>
    </row>
    <row r="559" spans="2:33" ht="16.5" thickTop="1" thickBot="1" x14ac:dyDescent="0.3">
      <c r="B559" s="25"/>
      <c r="C559" s="25"/>
      <c r="AE559" s="3">
        <v>646</v>
      </c>
      <c r="AF559" s="4">
        <v>135.13071895424801</v>
      </c>
      <c r="AG559" s="4">
        <v>194.3</v>
      </c>
    </row>
    <row r="560" spans="2:33" ht="16.5" thickTop="1" thickBot="1" x14ac:dyDescent="0.3">
      <c r="B560" s="25"/>
      <c r="C560" s="25"/>
      <c r="AE560" s="3">
        <v>647</v>
      </c>
      <c r="AF560" s="4">
        <v>135.33918128655</v>
      </c>
      <c r="AG560" s="4">
        <v>194.6</v>
      </c>
    </row>
    <row r="561" spans="2:33" ht="16.5" thickTop="1" thickBot="1" x14ac:dyDescent="0.3">
      <c r="B561" s="25"/>
      <c r="C561" s="25"/>
      <c r="AE561" s="3">
        <v>648</v>
      </c>
      <c r="AF561" s="4">
        <v>135.547643618851</v>
      </c>
      <c r="AG561" s="4">
        <v>194.9</v>
      </c>
    </row>
    <row r="562" spans="2:33" ht="16.5" thickTop="1" thickBot="1" x14ac:dyDescent="0.3">
      <c r="B562" s="25"/>
      <c r="C562" s="25"/>
      <c r="AE562" s="3">
        <v>649</v>
      </c>
      <c r="AF562" s="4">
        <v>135.75610595115199</v>
      </c>
      <c r="AG562" s="4">
        <v>195.2</v>
      </c>
    </row>
    <row r="563" spans="2:33" ht="16.5" thickTop="1" thickBot="1" x14ac:dyDescent="0.3">
      <c r="B563" s="25"/>
      <c r="C563" s="25"/>
      <c r="AE563" s="3">
        <v>650</v>
      </c>
      <c r="AF563" s="4">
        <v>135.96456828345401</v>
      </c>
      <c r="AG563" s="4">
        <v>195.5</v>
      </c>
    </row>
    <row r="564" spans="2:33" ht="16.5" thickTop="1" thickBot="1" x14ac:dyDescent="0.3">
      <c r="B564" s="25"/>
      <c r="C564" s="25"/>
      <c r="AE564" s="3">
        <v>651</v>
      </c>
      <c r="AF564" s="4">
        <v>136.17303061575501</v>
      </c>
      <c r="AG564" s="4">
        <v>195.8</v>
      </c>
    </row>
    <row r="565" spans="2:33" ht="16.5" thickTop="1" thickBot="1" x14ac:dyDescent="0.3">
      <c r="B565" s="25"/>
      <c r="C565" s="25"/>
      <c r="AE565" s="3">
        <v>652</v>
      </c>
      <c r="AF565" s="4">
        <v>136.38149294805601</v>
      </c>
      <c r="AG565" s="4">
        <v>196.1</v>
      </c>
    </row>
    <row r="566" spans="2:33" ht="16.5" thickTop="1" thickBot="1" x14ac:dyDescent="0.3">
      <c r="B566" s="25"/>
      <c r="C566" s="25"/>
      <c r="AE566" s="3">
        <v>653</v>
      </c>
      <c r="AF566" s="4">
        <v>136.589955280358</v>
      </c>
      <c r="AG566" s="4">
        <v>196.4</v>
      </c>
    </row>
    <row r="567" spans="2:33" ht="16.5" thickTop="1" thickBot="1" x14ac:dyDescent="0.3">
      <c r="B567" s="25"/>
      <c r="C567" s="25"/>
      <c r="AE567" s="3">
        <v>654</v>
      </c>
      <c r="AF567" s="4">
        <v>136.79841761265899</v>
      </c>
      <c r="AG567" s="4">
        <v>196.7</v>
      </c>
    </row>
    <row r="568" spans="2:33" ht="16.5" thickTop="1" thickBot="1" x14ac:dyDescent="0.3">
      <c r="B568" s="25"/>
      <c r="C568" s="25"/>
      <c r="AE568" s="3">
        <v>655</v>
      </c>
      <c r="AF568" s="4">
        <v>137.00687994495999</v>
      </c>
      <c r="AG568" s="4">
        <v>197</v>
      </c>
    </row>
    <row r="569" spans="2:33" ht="16.5" thickTop="1" thickBot="1" x14ac:dyDescent="0.3">
      <c r="B569" s="25"/>
      <c r="C569" s="25"/>
      <c r="AE569" s="3">
        <v>656</v>
      </c>
      <c r="AF569" s="4">
        <v>137.21534227726201</v>
      </c>
      <c r="AG569" s="4">
        <v>197.3</v>
      </c>
    </row>
    <row r="570" spans="2:33" ht="16.5" thickTop="1" thickBot="1" x14ac:dyDescent="0.3">
      <c r="B570" s="25"/>
      <c r="C570" s="25"/>
      <c r="AE570" s="3">
        <v>657</v>
      </c>
      <c r="AF570" s="4">
        <v>137.42380460956301</v>
      </c>
      <c r="AG570" s="4">
        <v>197.6</v>
      </c>
    </row>
    <row r="571" spans="2:33" ht="16.5" thickTop="1" thickBot="1" x14ac:dyDescent="0.3">
      <c r="B571" s="25"/>
      <c r="C571" s="25"/>
      <c r="AE571" s="3">
        <v>658</v>
      </c>
      <c r="AF571" s="4">
        <v>137.632266941864</v>
      </c>
      <c r="AG571" s="4">
        <v>197.9</v>
      </c>
    </row>
    <row r="572" spans="2:33" ht="16.5" thickTop="1" thickBot="1" x14ac:dyDescent="0.3">
      <c r="B572" s="25"/>
      <c r="C572" s="25"/>
      <c r="AE572" s="3">
        <v>659</v>
      </c>
      <c r="AF572" s="4">
        <v>137.84072927416599</v>
      </c>
      <c r="AG572" s="4">
        <v>198.2</v>
      </c>
    </row>
    <row r="573" spans="2:33" ht="16.5" thickTop="1" thickBot="1" x14ac:dyDescent="0.3">
      <c r="B573" s="25"/>
      <c r="C573" s="25"/>
      <c r="AE573" s="3">
        <v>660</v>
      </c>
      <c r="AF573" s="4">
        <v>138.04919160646699</v>
      </c>
      <c r="AG573" s="4">
        <v>198.5</v>
      </c>
    </row>
    <row r="574" spans="2:33" ht="16.5" thickTop="1" thickBot="1" x14ac:dyDescent="0.3">
      <c r="B574" s="25"/>
      <c r="C574" s="25"/>
      <c r="AE574" s="3">
        <v>661</v>
      </c>
      <c r="AF574" s="4">
        <v>138.25765393876799</v>
      </c>
      <c r="AG574" s="4">
        <v>198.8</v>
      </c>
    </row>
    <row r="575" spans="2:33" ht="16.5" thickTop="1" thickBot="1" x14ac:dyDescent="0.3">
      <c r="B575" s="25"/>
      <c r="C575" s="25"/>
      <c r="AE575" s="3">
        <v>662</v>
      </c>
      <c r="AF575" s="4">
        <v>138.46611627107001</v>
      </c>
      <c r="AG575" s="4">
        <v>199.1</v>
      </c>
    </row>
    <row r="576" spans="2:33" ht="16.5" thickTop="1" thickBot="1" x14ac:dyDescent="0.3">
      <c r="B576" s="25"/>
      <c r="C576" s="25"/>
      <c r="AE576" s="3">
        <v>663</v>
      </c>
      <c r="AF576" s="4">
        <v>138.674578603371</v>
      </c>
      <c r="AG576" s="4">
        <v>199.4</v>
      </c>
    </row>
    <row r="577" spans="2:33" ht="16.5" thickTop="1" thickBot="1" x14ac:dyDescent="0.3">
      <c r="B577" s="25"/>
      <c r="C577" s="25"/>
      <c r="AE577" s="3">
        <v>664</v>
      </c>
      <c r="AF577" s="4">
        <v>138.883040935672</v>
      </c>
      <c r="AG577" s="4">
        <v>199.7</v>
      </c>
    </row>
    <row r="578" spans="2:33" ht="16.5" thickTop="1" thickBot="1" x14ac:dyDescent="0.3">
      <c r="B578" s="25"/>
      <c r="C578" s="25"/>
      <c r="AE578" s="3">
        <v>665</v>
      </c>
      <c r="AF578" s="4">
        <v>139.09150326797399</v>
      </c>
      <c r="AG578" s="4">
        <v>200</v>
      </c>
    </row>
    <row r="579" spans="2:33" ht="16.5" thickTop="1" thickBot="1" x14ac:dyDescent="0.3">
      <c r="B579" s="25"/>
      <c r="C579" s="25"/>
      <c r="AE579" s="3">
        <v>666</v>
      </c>
      <c r="AF579" s="4">
        <v>139.29996560027499</v>
      </c>
      <c r="AG579" s="4">
        <v>200.3</v>
      </c>
    </row>
    <row r="580" spans="2:33" ht="16.5" thickTop="1" thickBot="1" x14ac:dyDescent="0.3">
      <c r="B580" s="25"/>
      <c r="C580" s="25"/>
      <c r="AE580" s="3">
        <v>667</v>
      </c>
      <c r="AF580" s="4">
        <v>139.50842793257601</v>
      </c>
      <c r="AG580" s="4">
        <v>200.6</v>
      </c>
    </row>
    <row r="581" spans="2:33" ht="16.5" thickTop="1" thickBot="1" x14ac:dyDescent="0.3">
      <c r="B581" s="25"/>
      <c r="C581" s="25"/>
      <c r="AE581" s="3">
        <v>668</v>
      </c>
      <c r="AF581" s="4">
        <v>139.716890264878</v>
      </c>
      <c r="AG581" s="4">
        <v>200.9</v>
      </c>
    </row>
    <row r="582" spans="2:33" ht="16.5" thickTop="1" thickBot="1" x14ac:dyDescent="0.3">
      <c r="B582" s="25"/>
      <c r="C582" s="25"/>
      <c r="AE582" s="3">
        <v>669</v>
      </c>
      <c r="AF582" s="4">
        <v>139.925352597179</v>
      </c>
      <c r="AG582" s="4">
        <v>201.2</v>
      </c>
    </row>
    <row r="583" spans="2:33" ht="16.5" thickTop="1" thickBot="1" x14ac:dyDescent="0.3">
      <c r="B583" s="25"/>
      <c r="C583" s="25"/>
      <c r="AE583" s="3">
        <v>670</v>
      </c>
      <c r="AF583" s="4">
        <v>140.13381492948</v>
      </c>
      <c r="AG583" s="4">
        <v>201.5</v>
      </c>
    </row>
    <row r="584" spans="2:33" ht="16.5" thickTop="1" thickBot="1" x14ac:dyDescent="0.3">
      <c r="B584" s="25"/>
      <c r="C584" s="25"/>
      <c r="AE584" s="3">
        <v>671</v>
      </c>
      <c r="AF584" s="4">
        <v>140.34227726178199</v>
      </c>
      <c r="AG584" s="4">
        <v>201.8</v>
      </c>
    </row>
    <row r="585" spans="2:33" ht="16.5" thickTop="1" thickBot="1" x14ac:dyDescent="0.3">
      <c r="B585" s="25"/>
      <c r="C585" s="25"/>
      <c r="AE585" s="3">
        <v>672</v>
      </c>
      <c r="AF585" s="4">
        <v>140.55073959408301</v>
      </c>
      <c r="AG585" s="4">
        <v>202.1</v>
      </c>
    </row>
    <row r="586" spans="2:33" ht="16.5" thickTop="1" thickBot="1" x14ac:dyDescent="0.3">
      <c r="B586" s="25"/>
      <c r="C586" s="25"/>
      <c r="AE586" s="3">
        <v>673</v>
      </c>
      <c r="AF586" s="4">
        <v>140.75920192638401</v>
      </c>
      <c r="AG586" s="4">
        <v>202.4</v>
      </c>
    </row>
    <row r="587" spans="2:33" ht="16.5" thickTop="1" thickBot="1" x14ac:dyDescent="0.3">
      <c r="B587" s="25"/>
      <c r="C587" s="25"/>
      <c r="AE587" s="3">
        <v>674</v>
      </c>
      <c r="AF587" s="4">
        <v>140.967664258686</v>
      </c>
      <c r="AG587" s="4">
        <v>202.7</v>
      </c>
    </row>
    <row r="588" spans="2:33" ht="16.5" thickTop="1" thickBot="1" x14ac:dyDescent="0.3">
      <c r="B588" s="25"/>
      <c r="C588" s="25"/>
      <c r="AE588" s="3">
        <v>675</v>
      </c>
      <c r="AF588" s="4">
        <v>141.176126590987</v>
      </c>
      <c r="AG588" s="4">
        <v>203</v>
      </c>
    </row>
    <row r="589" spans="2:33" ht="16.5" thickTop="1" thickBot="1" x14ac:dyDescent="0.3">
      <c r="B589" s="25"/>
      <c r="C589" s="25"/>
      <c r="AE589" s="3">
        <v>676</v>
      </c>
      <c r="AF589" s="4">
        <v>141.38458892328899</v>
      </c>
      <c r="AG589" s="4">
        <v>203.3</v>
      </c>
    </row>
    <row r="590" spans="2:33" ht="16.5" thickTop="1" thickBot="1" x14ac:dyDescent="0.3">
      <c r="B590" s="25"/>
      <c r="C590" s="25"/>
      <c r="AE590" s="3">
        <v>677</v>
      </c>
      <c r="AF590" s="4">
        <v>141.59305125559001</v>
      </c>
      <c r="AG590" s="4">
        <v>203.6</v>
      </c>
    </row>
    <row r="591" spans="2:33" ht="16.5" thickTop="1" thickBot="1" x14ac:dyDescent="0.3">
      <c r="B591" s="25"/>
      <c r="C591" s="25"/>
      <c r="AE591" s="3">
        <v>678</v>
      </c>
      <c r="AF591" s="4">
        <v>141.80151358789101</v>
      </c>
      <c r="AG591" s="4">
        <v>203.9</v>
      </c>
    </row>
    <row r="592" spans="2:33" ht="16.5" thickTop="1" thickBot="1" x14ac:dyDescent="0.3">
      <c r="B592" s="25"/>
      <c r="C592" s="25"/>
      <c r="AE592" s="3">
        <v>679</v>
      </c>
      <c r="AF592" s="4">
        <v>142.009975920193</v>
      </c>
      <c r="AG592" s="4">
        <v>204.2</v>
      </c>
    </row>
    <row r="593" spans="2:33" ht="16.5" thickTop="1" thickBot="1" x14ac:dyDescent="0.3">
      <c r="B593" s="25"/>
      <c r="C593" s="25"/>
      <c r="AE593" s="3">
        <v>680</v>
      </c>
      <c r="AF593" s="4">
        <v>142.218438252494</v>
      </c>
      <c r="AG593" s="4">
        <v>204.5</v>
      </c>
    </row>
    <row r="594" spans="2:33" ht="16.5" thickTop="1" thickBot="1" x14ac:dyDescent="0.3">
      <c r="B594" s="25"/>
      <c r="C594" s="25"/>
      <c r="AE594" s="3">
        <v>681</v>
      </c>
      <c r="AF594" s="4">
        <v>142.42690058479499</v>
      </c>
      <c r="AG594" s="4">
        <v>204.8</v>
      </c>
    </row>
    <row r="595" spans="2:33" ht="16.5" thickTop="1" thickBot="1" x14ac:dyDescent="0.3">
      <c r="B595" s="25"/>
      <c r="C595" s="25"/>
      <c r="AE595" s="3">
        <v>682</v>
      </c>
      <c r="AF595" s="4">
        <v>142.63536291709701</v>
      </c>
      <c r="AG595" s="4">
        <v>205.1</v>
      </c>
    </row>
    <row r="596" spans="2:33" ht="16.5" thickTop="1" thickBot="1" x14ac:dyDescent="0.3">
      <c r="B596" s="25"/>
      <c r="C596" s="25"/>
      <c r="AE596" s="3">
        <v>683</v>
      </c>
      <c r="AF596" s="4">
        <v>142.84382524939801</v>
      </c>
      <c r="AG596" s="4">
        <v>205.4</v>
      </c>
    </row>
    <row r="597" spans="2:33" ht="16.5" thickTop="1" thickBot="1" x14ac:dyDescent="0.3">
      <c r="B597" s="25"/>
      <c r="C597" s="25"/>
      <c r="AE597" s="3">
        <v>684</v>
      </c>
      <c r="AF597" s="4">
        <v>143.05228758169901</v>
      </c>
      <c r="AG597" s="4">
        <v>205.7</v>
      </c>
    </row>
    <row r="598" spans="2:33" ht="16.5" thickTop="1" thickBot="1" x14ac:dyDescent="0.3">
      <c r="B598" s="25"/>
      <c r="C598" s="25"/>
      <c r="AE598" s="3">
        <v>685</v>
      </c>
      <c r="AF598" s="4">
        <v>143.260749914001</v>
      </c>
      <c r="AG598" s="4">
        <v>206</v>
      </c>
    </row>
    <row r="599" spans="2:33" ht="16.5" thickTop="1" thickBot="1" x14ac:dyDescent="0.3">
      <c r="B599" s="25"/>
      <c r="C599" s="25"/>
      <c r="AE599" s="3">
        <v>686</v>
      </c>
      <c r="AF599" s="4">
        <v>143.46921224630199</v>
      </c>
      <c r="AG599" s="4">
        <v>206.3</v>
      </c>
    </row>
    <row r="600" spans="2:33" ht="16.5" thickTop="1" thickBot="1" x14ac:dyDescent="0.3">
      <c r="B600" s="25"/>
      <c r="C600" s="25"/>
      <c r="AE600" s="3">
        <v>687</v>
      </c>
      <c r="AF600" s="4">
        <v>143.67767457860299</v>
      </c>
      <c r="AG600" s="4">
        <v>206.6</v>
      </c>
    </row>
    <row r="601" spans="2:33" ht="16.5" thickTop="1" thickBot="1" x14ac:dyDescent="0.3">
      <c r="B601" s="25"/>
      <c r="C601" s="25"/>
      <c r="AE601" s="3">
        <v>688</v>
      </c>
      <c r="AF601" s="4">
        <v>143.88613691090501</v>
      </c>
      <c r="AG601" s="4">
        <v>206.9</v>
      </c>
    </row>
    <row r="602" spans="2:33" ht="16.5" thickTop="1" thickBot="1" x14ac:dyDescent="0.3">
      <c r="B602" s="25"/>
      <c r="C602" s="25"/>
      <c r="AE602" s="3">
        <v>689</v>
      </c>
      <c r="AF602" s="4">
        <v>144.09459924320601</v>
      </c>
      <c r="AG602" s="4">
        <v>207.2</v>
      </c>
    </row>
    <row r="603" spans="2:33" ht="16.5" thickTop="1" thickBot="1" x14ac:dyDescent="0.3">
      <c r="B603" s="25"/>
      <c r="C603" s="25"/>
      <c r="AE603" s="3">
        <v>690</v>
      </c>
      <c r="AF603" s="4">
        <v>144.303061575507</v>
      </c>
      <c r="AG603" s="4">
        <v>207.5</v>
      </c>
    </row>
    <row r="604" spans="2:33" ht="16.5" thickTop="1" thickBot="1" x14ac:dyDescent="0.3">
      <c r="B604" s="25"/>
      <c r="C604" s="25"/>
      <c r="AE604" s="3">
        <v>691</v>
      </c>
      <c r="AF604" s="4">
        <v>144.51152390780899</v>
      </c>
      <c r="AG604" s="4">
        <v>207.8</v>
      </c>
    </row>
    <row r="605" spans="2:33" ht="16.5" thickTop="1" thickBot="1" x14ac:dyDescent="0.3">
      <c r="B605" s="25"/>
      <c r="C605" s="25"/>
      <c r="AE605" s="3">
        <v>692</v>
      </c>
      <c r="AF605" s="4">
        <v>144.71998624010999</v>
      </c>
      <c r="AG605" s="4">
        <v>208.1</v>
      </c>
    </row>
    <row r="606" spans="2:33" ht="16.5" thickTop="1" thickBot="1" x14ac:dyDescent="0.3">
      <c r="B606" s="25"/>
      <c r="C606" s="25"/>
      <c r="AE606" s="3">
        <v>693</v>
      </c>
      <c r="AF606" s="4">
        <v>144.92844857241101</v>
      </c>
      <c r="AG606" s="4">
        <v>208.4</v>
      </c>
    </row>
    <row r="607" spans="2:33" ht="16.5" thickTop="1" thickBot="1" x14ac:dyDescent="0.3">
      <c r="B607" s="25"/>
      <c r="C607" s="25"/>
      <c r="AE607" s="3">
        <v>694</v>
      </c>
      <c r="AF607" s="4">
        <v>145.13691090471301</v>
      </c>
      <c r="AG607" s="4">
        <v>208.7</v>
      </c>
    </row>
    <row r="608" spans="2:33" ht="16.5" thickTop="1" thickBot="1" x14ac:dyDescent="0.3">
      <c r="B608" s="25"/>
      <c r="C608" s="25"/>
      <c r="AE608" s="3">
        <v>695</v>
      </c>
      <c r="AF608" s="4">
        <v>145.345373237014</v>
      </c>
      <c r="AG608" s="4">
        <v>209</v>
      </c>
    </row>
    <row r="609" spans="2:33" ht="16.5" thickTop="1" thickBot="1" x14ac:dyDescent="0.3">
      <c r="B609" s="25"/>
      <c r="C609" s="25"/>
      <c r="AE609" s="3">
        <v>696</v>
      </c>
      <c r="AF609" s="4">
        <v>145.553835569315</v>
      </c>
      <c r="AG609" s="4">
        <v>209.3</v>
      </c>
    </row>
    <row r="610" spans="2:33" ht="16.5" thickTop="1" thickBot="1" x14ac:dyDescent="0.3">
      <c r="B610" s="25"/>
      <c r="C610" s="25"/>
      <c r="AE610" s="3">
        <v>697</v>
      </c>
      <c r="AF610" s="4">
        <v>145.76229790161699</v>
      </c>
      <c r="AG610" s="4">
        <v>209.6</v>
      </c>
    </row>
    <row r="611" spans="2:33" ht="16.5" thickTop="1" thickBot="1" x14ac:dyDescent="0.3">
      <c r="B611" s="25"/>
      <c r="C611" s="25"/>
      <c r="AE611" s="3">
        <v>698</v>
      </c>
      <c r="AF611" s="4">
        <v>145.97076023391801</v>
      </c>
      <c r="AG611" s="4">
        <v>209.9</v>
      </c>
    </row>
    <row r="612" spans="2:33" ht="16.5" thickTop="1" thickBot="1" x14ac:dyDescent="0.3">
      <c r="B612" s="25"/>
      <c r="C612" s="25"/>
      <c r="AE612" s="3">
        <v>699</v>
      </c>
      <c r="AF612" s="4">
        <v>146.17922256621901</v>
      </c>
      <c r="AG612" s="4">
        <v>210.2</v>
      </c>
    </row>
    <row r="613" spans="2:33" ht="16.5" thickTop="1" thickBot="1" x14ac:dyDescent="0.3">
      <c r="B613" s="25"/>
      <c r="C613" s="25"/>
      <c r="AE613" s="3">
        <v>700</v>
      </c>
      <c r="AF613" s="4">
        <v>146.387684898521</v>
      </c>
      <c r="AG613" s="4">
        <v>210.5</v>
      </c>
    </row>
    <row r="614" spans="2:33" ht="16.5" thickTop="1" thickBot="1" x14ac:dyDescent="0.3">
      <c r="B614" s="25"/>
      <c r="C614" s="25"/>
      <c r="AE614" s="3">
        <v>701</v>
      </c>
      <c r="AF614" s="4">
        <v>146.596147230822</v>
      </c>
      <c r="AG614" s="4">
        <v>210.8</v>
      </c>
    </row>
    <row r="615" spans="2:33" ht="16.5" thickTop="1" thickBot="1" x14ac:dyDescent="0.3">
      <c r="B615" s="25"/>
      <c r="C615" s="25"/>
      <c r="AE615" s="3">
        <v>702</v>
      </c>
      <c r="AF615" s="4">
        <v>146.80460956312299</v>
      </c>
      <c r="AG615" s="4">
        <v>211.1</v>
      </c>
    </row>
    <row r="616" spans="2:33" ht="16.5" thickTop="1" thickBot="1" x14ac:dyDescent="0.3">
      <c r="B616" s="25"/>
      <c r="C616" s="25"/>
      <c r="AE616" s="3">
        <v>703</v>
      </c>
      <c r="AF616" s="4">
        <v>147.01307189542501</v>
      </c>
      <c r="AG616" s="4">
        <v>211.4</v>
      </c>
    </row>
    <row r="617" spans="2:33" ht="16.5" thickTop="1" thickBot="1" x14ac:dyDescent="0.3">
      <c r="B617" s="25"/>
      <c r="C617" s="25"/>
      <c r="AE617" s="3">
        <v>704</v>
      </c>
      <c r="AF617" s="4">
        <v>147.22153422772601</v>
      </c>
      <c r="AG617" s="4">
        <v>211.7</v>
      </c>
    </row>
    <row r="618" spans="2:33" ht="16.5" thickTop="1" thickBot="1" x14ac:dyDescent="0.3">
      <c r="B618" s="25"/>
      <c r="C618" s="25"/>
      <c r="AE618" s="3">
        <v>705</v>
      </c>
      <c r="AF618" s="4">
        <v>147.42999656002701</v>
      </c>
      <c r="AG618" s="4">
        <v>212</v>
      </c>
    </row>
    <row r="619" spans="2:33" ht="16.5" thickTop="1" thickBot="1" x14ac:dyDescent="0.3">
      <c r="B619" s="25"/>
      <c r="C619" s="25"/>
      <c r="AE619" s="3">
        <v>706</v>
      </c>
      <c r="AF619" s="4">
        <v>147.638458892329</v>
      </c>
      <c r="AG619" s="4">
        <v>212.3</v>
      </c>
    </row>
    <row r="620" spans="2:33" ht="16.5" thickTop="1" thickBot="1" x14ac:dyDescent="0.3">
      <c r="B620" s="25"/>
      <c r="C620" s="25"/>
      <c r="AE620" s="3">
        <v>707</v>
      </c>
      <c r="AF620" s="4">
        <v>147.84692122462999</v>
      </c>
      <c r="AG620" s="4">
        <v>212.6</v>
      </c>
    </row>
    <row r="621" spans="2:33" ht="16.5" thickTop="1" thickBot="1" x14ac:dyDescent="0.3">
      <c r="B621" s="25"/>
      <c r="C621" s="25"/>
      <c r="AE621" s="3">
        <v>708</v>
      </c>
      <c r="AF621" s="4">
        <v>148.05538355693099</v>
      </c>
      <c r="AG621" s="4">
        <v>212.9</v>
      </c>
    </row>
    <row r="622" spans="2:33" ht="16.5" thickTop="1" thickBot="1" x14ac:dyDescent="0.3">
      <c r="B622" s="25"/>
      <c r="C622" s="25"/>
      <c r="AE622" s="3">
        <v>709</v>
      </c>
      <c r="AF622" s="4">
        <v>148.26384588923301</v>
      </c>
      <c r="AG622" s="4">
        <v>213.2</v>
      </c>
    </row>
    <row r="623" spans="2:33" ht="16.5" thickTop="1" thickBot="1" x14ac:dyDescent="0.3">
      <c r="B623" s="25"/>
      <c r="C623" s="25"/>
      <c r="AE623" s="3">
        <v>710</v>
      </c>
      <c r="AF623" s="4">
        <v>148.47230822153401</v>
      </c>
      <c r="AG623" s="4">
        <v>213.5</v>
      </c>
    </row>
    <row r="624" spans="2:33" ht="16.5" thickTop="1" thickBot="1" x14ac:dyDescent="0.3">
      <c r="B624" s="25"/>
      <c r="C624" s="25"/>
      <c r="AE624" s="3">
        <v>711</v>
      </c>
      <c r="AF624" s="4">
        <v>148.680770553835</v>
      </c>
      <c r="AG624" s="4">
        <v>213.8</v>
      </c>
    </row>
    <row r="625" spans="2:33" ht="16.5" thickTop="1" thickBot="1" x14ac:dyDescent="0.3">
      <c r="B625" s="25"/>
      <c r="C625" s="25"/>
      <c r="AE625" s="3">
        <v>712</v>
      </c>
      <c r="AF625" s="4">
        <v>148.88923288613699</v>
      </c>
      <c r="AG625" s="4">
        <v>214.1</v>
      </c>
    </row>
    <row r="626" spans="2:33" ht="16.5" thickTop="1" thickBot="1" x14ac:dyDescent="0.3">
      <c r="B626" s="25"/>
      <c r="C626" s="25"/>
      <c r="AE626" s="3">
        <v>713</v>
      </c>
      <c r="AF626" s="4">
        <v>149.09769521843799</v>
      </c>
      <c r="AG626" s="4">
        <v>214.4</v>
      </c>
    </row>
    <row r="627" spans="2:33" ht="16.5" thickTop="1" thickBot="1" x14ac:dyDescent="0.3">
      <c r="B627" s="25"/>
      <c r="C627" s="25"/>
      <c r="AE627" s="3">
        <v>714</v>
      </c>
      <c r="AF627" s="4">
        <v>149.30615755073899</v>
      </c>
      <c r="AG627" s="4">
        <v>214.7</v>
      </c>
    </row>
    <row r="628" spans="2:33" ht="16.5" thickTop="1" thickBot="1" x14ac:dyDescent="0.3">
      <c r="B628" s="25"/>
      <c r="C628" s="25"/>
      <c r="AE628" s="3">
        <v>715</v>
      </c>
      <c r="AF628" s="4">
        <v>149.51461988304101</v>
      </c>
      <c r="AG628" s="4">
        <v>215</v>
      </c>
    </row>
    <row r="629" spans="2:33" ht="16.5" thickTop="1" thickBot="1" x14ac:dyDescent="0.3">
      <c r="B629" s="25"/>
      <c r="C629" s="25"/>
      <c r="AE629" s="3">
        <v>716</v>
      </c>
      <c r="AF629" s="4">
        <v>149.723082215342</v>
      </c>
      <c r="AG629" s="4">
        <v>215.3</v>
      </c>
    </row>
    <row r="630" spans="2:33" ht="16.5" thickTop="1" thickBot="1" x14ac:dyDescent="0.3">
      <c r="B630" s="25"/>
      <c r="C630" s="25"/>
      <c r="AE630" s="3">
        <v>717</v>
      </c>
      <c r="AF630" s="4">
        <v>149.93154454764399</v>
      </c>
      <c r="AG630" s="4">
        <v>215.6</v>
      </c>
    </row>
    <row r="631" spans="2:33" ht="16.5" thickTop="1" thickBot="1" x14ac:dyDescent="0.3">
      <c r="B631" s="25"/>
      <c r="C631" s="25"/>
      <c r="AE631" s="3">
        <v>718</v>
      </c>
      <c r="AF631" s="4">
        <v>150.14000687994499</v>
      </c>
      <c r="AG631" s="4">
        <v>215.9</v>
      </c>
    </row>
    <row r="632" spans="2:33" ht="16.5" thickTop="1" thickBot="1" x14ac:dyDescent="0.3">
      <c r="B632" s="25"/>
      <c r="C632" s="25"/>
      <c r="AE632" s="3">
        <v>719</v>
      </c>
      <c r="AF632" s="4">
        <v>150.34846921224599</v>
      </c>
      <c r="AG632" s="4">
        <v>216.2</v>
      </c>
    </row>
    <row r="633" spans="2:33" ht="16.5" thickTop="1" thickBot="1" x14ac:dyDescent="0.3">
      <c r="B633" s="25"/>
      <c r="C633" s="25"/>
      <c r="AE633" s="3">
        <v>720</v>
      </c>
      <c r="AF633" s="4">
        <v>150.55693154454801</v>
      </c>
      <c r="AG633" s="4">
        <v>216.5</v>
      </c>
    </row>
    <row r="634" spans="2:33" ht="16.5" thickTop="1" thickBot="1" x14ac:dyDescent="0.3">
      <c r="B634" s="25"/>
      <c r="C634" s="25"/>
      <c r="AE634" s="3">
        <v>721</v>
      </c>
      <c r="AF634" s="4">
        <v>150.765393876849</v>
      </c>
      <c r="AG634" s="4">
        <v>216.8</v>
      </c>
    </row>
    <row r="635" spans="2:33" ht="16.5" thickTop="1" thickBot="1" x14ac:dyDescent="0.3">
      <c r="B635" s="25"/>
      <c r="C635" s="25"/>
      <c r="AE635" s="3">
        <v>722</v>
      </c>
      <c r="AF635" s="4">
        <v>150.97385620915</v>
      </c>
      <c r="AG635" s="4">
        <v>217.1</v>
      </c>
    </row>
    <row r="636" spans="2:33" ht="16.5" thickTop="1" thickBot="1" x14ac:dyDescent="0.3">
      <c r="B636" s="25"/>
      <c r="C636" s="25"/>
      <c r="AE636" s="3">
        <v>723</v>
      </c>
      <c r="AF636" s="4">
        <v>151.18231854145199</v>
      </c>
      <c r="AG636" s="4">
        <v>217.4</v>
      </c>
    </row>
    <row r="637" spans="2:33" ht="16.5" thickTop="1" thickBot="1" x14ac:dyDescent="0.3">
      <c r="B637" s="25"/>
      <c r="C637" s="25"/>
      <c r="AE637" s="3">
        <v>724</v>
      </c>
      <c r="AF637" s="4">
        <v>151.39078087375299</v>
      </c>
      <c r="AG637" s="4">
        <v>217.7</v>
      </c>
    </row>
    <row r="638" spans="2:33" ht="16.5" thickTop="1" thickBot="1" x14ac:dyDescent="0.3">
      <c r="B638" s="25"/>
      <c r="C638" s="25"/>
      <c r="AE638" s="3">
        <v>725</v>
      </c>
      <c r="AF638" s="4">
        <v>151.59924320605401</v>
      </c>
      <c r="AG638" s="4">
        <v>218</v>
      </c>
    </row>
    <row r="639" spans="2:33" ht="16.5" thickTop="1" thickBot="1" x14ac:dyDescent="0.3">
      <c r="B639" s="25"/>
      <c r="C639" s="25"/>
      <c r="AE639" s="3">
        <v>726</v>
      </c>
      <c r="AF639" s="4">
        <v>151.807705538356</v>
      </c>
      <c r="AG639" s="4">
        <v>218.3</v>
      </c>
    </row>
    <row r="640" spans="2:33" ht="16.5" thickTop="1" thickBot="1" x14ac:dyDescent="0.3">
      <c r="B640" s="25"/>
      <c r="C640" s="25"/>
      <c r="AE640" s="3">
        <v>727</v>
      </c>
      <c r="AF640" s="4">
        <v>152.016167870657</v>
      </c>
      <c r="AG640" s="4">
        <v>218.6</v>
      </c>
    </row>
    <row r="641" spans="2:33" ht="16.5" thickTop="1" thickBot="1" x14ac:dyDescent="0.3">
      <c r="B641" s="25"/>
      <c r="C641" s="25"/>
      <c r="AE641" s="3">
        <v>728</v>
      </c>
      <c r="AF641" s="4">
        <v>152.224630202958</v>
      </c>
      <c r="AG641" s="4">
        <v>218.9</v>
      </c>
    </row>
    <row r="642" spans="2:33" ht="16.5" thickTop="1" thickBot="1" x14ac:dyDescent="0.3">
      <c r="B642" s="25"/>
      <c r="C642" s="25"/>
      <c r="AE642" s="3">
        <v>729</v>
      </c>
      <c r="AF642" s="4">
        <v>152.43309253525999</v>
      </c>
      <c r="AG642" s="4">
        <v>219.2</v>
      </c>
    </row>
    <row r="643" spans="2:33" ht="16.5" thickTop="1" thickBot="1" x14ac:dyDescent="0.3">
      <c r="B643" s="25"/>
      <c r="C643" s="25"/>
      <c r="AE643" s="3">
        <v>730</v>
      </c>
      <c r="AF643" s="4">
        <v>152.64155486756101</v>
      </c>
      <c r="AG643" s="4">
        <v>219.5</v>
      </c>
    </row>
    <row r="644" spans="2:33" ht="16.5" thickTop="1" thickBot="1" x14ac:dyDescent="0.3">
      <c r="B644" s="25"/>
      <c r="C644" s="25"/>
      <c r="AE644" s="3">
        <v>731</v>
      </c>
      <c r="AF644" s="4">
        <v>152.85001719986201</v>
      </c>
      <c r="AG644" s="4">
        <v>219.8</v>
      </c>
    </row>
    <row r="645" spans="2:33" ht="16.5" thickTop="1" thickBot="1" x14ac:dyDescent="0.3">
      <c r="B645" s="25"/>
      <c r="C645" s="25"/>
      <c r="AE645" s="3">
        <v>732</v>
      </c>
      <c r="AF645" s="4">
        <v>153.058479532164</v>
      </c>
      <c r="AG645" s="4">
        <v>220.1</v>
      </c>
    </row>
    <row r="646" spans="2:33" ht="16.5" thickTop="1" thickBot="1" x14ac:dyDescent="0.3">
      <c r="B646" s="25"/>
      <c r="C646" s="25"/>
      <c r="AE646" s="3">
        <v>733</v>
      </c>
      <c r="AF646" s="4">
        <v>153.266941864465</v>
      </c>
      <c r="AG646" s="4">
        <v>220.4</v>
      </c>
    </row>
    <row r="647" spans="2:33" ht="16.5" thickTop="1" thickBot="1" x14ac:dyDescent="0.3">
      <c r="B647" s="25"/>
      <c r="C647" s="25"/>
      <c r="AE647" s="3">
        <v>734</v>
      </c>
      <c r="AF647" s="4">
        <v>153.47540419676599</v>
      </c>
      <c r="AG647" s="4">
        <v>220.7</v>
      </c>
    </row>
    <row r="648" spans="2:33" ht="16.5" thickTop="1" thickBot="1" x14ac:dyDescent="0.3">
      <c r="B648" s="25"/>
      <c r="C648" s="25"/>
      <c r="AE648" s="3">
        <v>735</v>
      </c>
      <c r="AF648" s="4">
        <v>153.68386652906801</v>
      </c>
      <c r="AG648" s="4">
        <v>221</v>
      </c>
    </row>
    <row r="649" spans="2:33" ht="16.5" thickTop="1" thickBot="1" x14ac:dyDescent="0.3">
      <c r="B649" s="25"/>
      <c r="C649" s="25"/>
      <c r="AE649" s="3">
        <v>736</v>
      </c>
      <c r="AF649" s="4">
        <v>153.89232886136901</v>
      </c>
      <c r="AG649" s="4">
        <v>221.3</v>
      </c>
    </row>
    <row r="650" spans="2:33" ht="16.5" thickTop="1" thickBot="1" x14ac:dyDescent="0.3">
      <c r="B650" s="25"/>
      <c r="C650" s="25"/>
      <c r="AE650" s="3">
        <v>737</v>
      </c>
      <c r="AF650" s="4">
        <v>154.10079119367001</v>
      </c>
      <c r="AG650" s="4">
        <v>221.6</v>
      </c>
    </row>
    <row r="651" spans="2:33" ht="16.5" thickTop="1" thickBot="1" x14ac:dyDescent="0.3">
      <c r="B651" s="25"/>
      <c r="C651" s="25"/>
      <c r="AE651" s="3">
        <v>738</v>
      </c>
      <c r="AF651" s="4">
        <v>154.309253525972</v>
      </c>
      <c r="AG651" s="4">
        <v>221.9</v>
      </c>
    </row>
    <row r="652" spans="2:33" ht="16.5" thickTop="1" thickBot="1" x14ac:dyDescent="0.3">
      <c r="B652" s="25"/>
      <c r="C652" s="25"/>
      <c r="AE652" s="3">
        <v>739</v>
      </c>
      <c r="AF652" s="4">
        <v>154.51771585827299</v>
      </c>
      <c r="AG652" s="4">
        <v>222.2</v>
      </c>
    </row>
    <row r="653" spans="2:33" ht="16.5" thickTop="1" thickBot="1" x14ac:dyDescent="0.3">
      <c r="B653" s="25"/>
      <c r="C653" s="25"/>
      <c r="AE653" s="3">
        <v>740</v>
      </c>
      <c r="AF653" s="4">
        <v>154.72617819057399</v>
      </c>
      <c r="AG653" s="4">
        <v>222.5</v>
      </c>
    </row>
    <row r="654" spans="2:33" ht="16.5" thickTop="1" thickBot="1" x14ac:dyDescent="0.3">
      <c r="B654" s="25"/>
      <c r="C654" s="25"/>
      <c r="AE654" s="3">
        <v>741</v>
      </c>
      <c r="AF654" s="4">
        <v>154.93464052287601</v>
      </c>
      <c r="AG654" s="4">
        <v>222.8</v>
      </c>
    </row>
    <row r="655" spans="2:33" ht="16.5" thickTop="1" thickBot="1" x14ac:dyDescent="0.3">
      <c r="B655" s="25"/>
      <c r="C655" s="25"/>
      <c r="AE655" s="3">
        <v>742</v>
      </c>
      <c r="AF655" s="4">
        <v>155.14310285517701</v>
      </c>
      <c r="AG655" s="4">
        <v>223.1</v>
      </c>
    </row>
    <row r="656" spans="2:33" ht="16.5" thickTop="1" thickBot="1" x14ac:dyDescent="0.3">
      <c r="B656" s="25"/>
      <c r="C656" s="25"/>
      <c r="AE656" s="3">
        <v>743</v>
      </c>
      <c r="AF656" s="4">
        <v>155.351565187478</v>
      </c>
      <c r="AG656" s="4">
        <v>223.4</v>
      </c>
    </row>
    <row r="657" spans="2:33" ht="16.5" thickTop="1" thickBot="1" x14ac:dyDescent="0.3">
      <c r="B657" s="25"/>
      <c r="C657" s="25"/>
      <c r="AE657" s="3">
        <v>744</v>
      </c>
      <c r="AF657" s="4">
        <v>155.56002751977999</v>
      </c>
      <c r="AG657" s="4">
        <v>223.7</v>
      </c>
    </row>
    <row r="658" spans="2:33" ht="16.5" thickTop="1" thickBot="1" x14ac:dyDescent="0.3">
      <c r="B658" s="25"/>
      <c r="C658" s="25"/>
      <c r="AE658" s="3">
        <v>745</v>
      </c>
      <c r="AF658" s="4">
        <v>155.76848985208099</v>
      </c>
      <c r="AG658" s="4">
        <v>224</v>
      </c>
    </row>
    <row r="659" spans="2:33" ht="16.5" thickTop="1" thickBot="1" x14ac:dyDescent="0.3">
      <c r="B659" s="25"/>
      <c r="C659" s="25"/>
      <c r="AE659" s="3">
        <v>746</v>
      </c>
      <c r="AF659" s="4">
        <v>155.97695218438199</v>
      </c>
      <c r="AG659" s="4">
        <v>224.3</v>
      </c>
    </row>
    <row r="660" spans="2:33" ht="16.5" thickTop="1" thickBot="1" x14ac:dyDescent="0.3">
      <c r="B660" s="25"/>
      <c r="C660" s="25"/>
      <c r="AE660" s="3">
        <v>747</v>
      </c>
      <c r="AF660" s="4">
        <v>156.18541451668401</v>
      </c>
      <c r="AG660" s="4">
        <v>224.6</v>
      </c>
    </row>
    <row r="661" spans="2:33" ht="16.5" thickTop="1" thickBot="1" x14ac:dyDescent="0.3">
      <c r="B661" s="25"/>
      <c r="C661" s="25"/>
      <c r="AE661" s="3">
        <v>748</v>
      </c>
      <c r="AF661" s="4">
        <v>156.393876848985</v>
      </c>
      <c r="AG661" s="4">
        <v>224.9</v>
      </c>
    </row>
    <row r="662" spans="2:33" ht="16.5" thickTop="1" thickBot="1" x14ac:dyDescent="0.3">
      <c r="B662" s="25"/>
      <c r="C662" s="25"/>
      <c r="AE662" s="3">
        <v>749</v>
      </c>
      <c r="AF662" s="4">
        <v>156.602339181286</v>
      </c>
      <c r="AG662" s="4">
        <v>225.2</v>
      </c>
    </row>
    <row r="663" spans="2:33" ht="16.5" thickTop="1" thickBot="1" x14ac:dyDescent="0.3">
      <c r="B663" s="25"/>
      <c r="C663" s="25"/>
      <c r="AE663" s="3">
        <v>750</v>
      </c>
      <c r="AF663" s="4">
        <v>156.81080151358799</v>
      </c>
      <c r="AG663" s="4">
        <v>225.5</v>
      </c>
    </row>
    <row r="664" spans="2:33" ht="16.5" thickTop="1" thickBot="1" x14ac:dyDescent="0.3">
      <c r="B664" s="25"/>
      <c r="C664" s="25"/>
      <c r="AE664" s="3">
        <v>751</v>
      </c>
      <c r="AF664" s="4">
        <v>157.01926384588899</v>
      </c>
      <c r="AG664" s="4">
        <v>225.8</v>
      </c>
    </row>
    <row r="665" spans="2:33" ht="16.5" thickTop="1" thickBot="1" x14ac:dyDescent="0.3">
      <c r="B665" s="25"/>
      <c r="C665" s="25"/>
      <c r="AE665" s="3">
        <v>752</v>
      </c>
      <c r="AF665" s="4">
        <v>157.22772617819001</v>
      </c>
      <c r="AG665" s="4">
        <v>226.1</v>
      </c>
    </row>
    <row r="666" spans="2:33" ht="16.5" thickTop="1" thickBot="1" x14ac:dyDescent="0.3">
      <c r="B666" s="25"/>
      <c r="C666" s="25"/>
      <c r="AE666" s="3">
        <v>753</v>
      </c>
      <c r="AF666" s="4">
        <v>157.436188510492</v>
      </c>
      <c r="AG666" s="4">
        <v>226.4</v>
      </c>
    </row>
    <row r="667" spans="2:33" ht="16.5" thickTop="1" thickBot="1" x14ac:dyDescent="0.3">
      <c r="B667" s="25"/>
      <c r="C667" s="25"/>
      <c r="AE667" s="3">
        <v>754</v>
      </c>
      <c r="AF667" s="4">
        <v>157.644650842793</v>
      </c>
      <c r="AG667" s="4">
        <v>226.7</v>
      </c>
    </row>
    <row r="668" spans="2:33" ht="16.5" thickTop="1" thickBot="1" x14ac:dyDescent="0.3">
      <c r="B668" s="25"/>
      <c r="C668" s="25"/>
      <c r="AE668" s="3">
        <v>755</v>
      </c>
      <c r="AF668" s="4">
        <v>157.85311317509499</v>
      </c>
      <c r="AG668" s="4">
        <v>227</v>
      </c>
    </row>
    <row r="669" spans="2:33" ht="16.5" thickTop="1" thickBot="1" x14ac:dyDescent="0.3">
      <c r="B669" s="25"/>
      <c r="C669" s="25"/>
      <c r="AE669" s="3">
        <v>756</v>
      </c>
      <c r="AF669" s="4">
        <v>158.06157550739599</v>
      </c>
      <c r="AG669" s="4">
        <v>227.3</v>
      </c>
    </row>
    <row r="670" spans="2:33" ht="16.5" thickTop="1" thickBot="1" x14ac:dyDescent="0.3">
      <c r="B670" s="25"/>
      <c r="C670" s="25"/>
      <c r="AE670" s="3">
        <v>757</v>
      </c>
      <c r="AF670" s="4">
        <v>158.27003783969701</v>
      </c>
      <c r="AG670" s="4">
        <v>227.6</v>
      </c>
    </row>
    <row r="671" spans="2:33" ht="16.5" thickTop="1" thickBot="1" x14ac:dyDescent="0.3">
      <c r="B671" s="25"/>
      <c r="C671" s="25"/>
      <c r="AE671" s="3">
        <v>758</v>
      </c>
      <c r="AF671" s="4">
        <v>158.478500171999</v>
      </c>
      <c r="AG671" s="4">
        <v>227.9</v>
      </c>
    </row>
    <row r="672" spans="2:33" ht="16.5" thickTop="1" thickBot="1" x14ac:dyDescent="0.3">
      <c r="B672" s="25"/>
      <c r="C672" s="25"/>
      <c r="AE672" s="3">
        <v>759</v>
      </c>
      <c r="AF672" s="4">
        <v>158.6869625043</v>
      </c>
      <c r="AG672" s="4">
        <v>228.2</v>
      </c>
    </row>
    <row r="673" spans="2:33" ht="16.5" thickTop="1" thickBot="1" x14ac:dyDescent="0.3">
      <c r="B673" s="25"/>
      <c r="C673" s="25"/>
      <c r="AE673" s="3">
        <v>760</v>
      </c>
      <c r="AF673" s="4">
        <v>158.89542483660099</v>
      </c>
      <c r="AG673" s="4">
        <v>228.5</v>
      </c>
    </row>
    <row r="674" spans="2:33" ht="16.5" thickTop="1" thickBot="1" x14ac:dyDescent="0.3">
      <c r="B674" s="25"/>
      <c r="C674" s="25"/>
      <c r="AE674" s="3">
        <v>761</v>
      </c>
      <c r="AF674" s="4">
        <v>159.10388716890299</v>
      </c>
      <c r="AG674" s="4">
        <v>228.8</v>
      </c>
    </row>
    <row r="675" spans="2:33" ht="16.5" thickTop="1" thickBot="1" x14ac:dyDescent="0.3">
      <c r="B675" s="25"/>
      <c r="C675" s="25"/>
      <c r="AE675" s="3">
        <v>762</v>
      </c>
      <c r="AF675" s="4">
        <v>159.31234950120401</v>
      </c>
      <c r="AG675" s="4">
        <v>229.1</v>
      </c>
    </row>
    <row r="676" spans="2:33" ht="16.5" thickTop="1" thickBot="1" x14ac:dyDescent="0.3">
      <c r="B676" s="25"/>
      <c r="C676" s="25"/>
      <c r="AE676" s="3">
        <v>763</v>
      </c>
      <c r="AF676" s="4">
        <v>159.52081183350501</v>
      </c>
      <c r="AG676" s="4">
        <v>229.4</v>
      </c>
    </row>
    <row r="677" spans="2:33" ht="16.5" thickTop="1" thickBot="1" x14ac:dyDescent="0.3">
      <c r="B677" s="25"/>
      <c r="C677" s="25"/>
      <c r="AE677" s="3">
        <v>764</v>
      </c>
      <c r="AF677" s="4">
        <v>159.729274165807</v>
      </c>
      <c r="AG677" s="4">
        <v>229.7</v>
      </c>
    </row>
    <row r="678" spans="2:33" ht="16.5" thickTop="1" thickBot="1" x14ac:dyDescent="0.3">
      <c r="B678" s="25"/>
      <c r="C678" s="25"/>
      <c r="AE678" s="3">
        <v>765</v>
      </c>
      <c r="AF678" s="4">
        <v>159.93773649810799</v>
      </c>
      <c r="AG678" s="4">
        <v>230</v>
      </c>
    </row>
    <row r="679" spans="2:33" ht="16.5" thickTop="1" thickBot="1" x14ac:dyDescent="0.3">
      <c r="B679" s="25"/>
      <c r="C679" s="25"/>
      <c r="AE679" s="3">
        <v>766</v>
      </c>
      <c r="AF679" s="4">
        <v>160.14619883040899</v>
      </c>
      <c r="AG679" s="4">
        <v>230.3</v>
      </c>
    </row>
    <row r="680" spans="2:33" ht="16.5" thickTop="1" thickBot="1" x14ac:dyDescent="0.3">
      <c r="B680" s="25"/>
      <c r="C680" s="25"/>
      <c r="AE680" s="3">
        <v>767</v>
      </c>
      <c r="AF680" s="4">
        <v>160.35466116271101</v>
      </c>
      <c r="AG680" s="4">
        <v>230.6</v>
      </c>
    </row>
    <row r="681" spans="2:33" ht="16.5" thickTop="1" thickBot="1" x14ac:dyDescent="0.3">
      <c r="B681" s="25"/>
      <c r="C681" s="25"/>
      <c r="AE681" s="3">
        <v>768</v>
      </c>
      <c r="AF681" s="4">
        <v>160.56312349501201</v>
      </c>
      <c r="AG681" s="4">
        <v>230.9</v>
      </c>
    </row>
    <row r="682" spans="2:33" ht="16.5" thickTop="1" thickBot="1" x14ac:dyDescent="0.3">
      <c r="B682" s="25"/>
      <c r="C682" s="25"/>
      <c r="AE682" s="3">
        <v>769</v>
      </c>
      <c r="AF682" s="4">
        <v>160.771585827313</v>
      </c>
      <c r="AG682" s="4">
        <v>231.2</v>
      </c>
    </row>
    <row r="683" spans="2:33" ht="16.5" thickTop="1" thickBot="1" x14ac:dyDescent="0.3">
      <c r="B683" s="25"/>
      <c r="C683" s="25"/>
      <c r="AE683" s="3">
        <v>770</v>
      </c>
      <c r="AF683" s="4">
        <v>160.980048159615</v>
      </c>
      <c r="AG683" s="4">
        <v>231.5</v>
      </c>
    </row>
    <row r="684" spans="2:33" ht="16.5" thickTop="1" thickBot="1" x14ac:dyDescent="0.3">
      <c r="B684" s="25"/>
      <c r="C684" s="25"/>
      <c r="AE684" s="3">
        <v>771</v>
      </c>
      <c r="AF684" s="4">
        <v>161.18851049191599</v>
      </c>
      <c r="AG684" s="4">
        <v>231.8</v>
      </c>
    </row>
    <row r="685" spans="2:33" ht="16.5" thickTop="1" thickBot="1" x14ac:dyDescent="0.3">
      <c r="B685" s="25"/>
      <c r="C685" s="25"/>
      <c r="AE685" s="3">
        <v>772</v>
      </c>
      <c r="AF685" s="4">
        <v>161.39697282421699</v>
      </c>
      <c r="AG685" s="4">
        <v>232.1</v>
      </c>
    </row>
    <row r="686" spans="2:33" ht="16.5" thickTop="1" thickBot="1" x14ac:dyDescent="0.3">
      <c r="B686" s="25"/>
      <c r="C686" s="25"/>
      <c r="AE686" s="3">
        <v>773</v>
      </c>
      <c r="AF686" s="4">
        <v>161.60543515651901</v>
      </c>
      <c r="AG686" s="4">
        <v>232.4</v>
      </c>
    </row>
    <row r="687" spans="2:33" ht="16.5" thickTop="1" thickBot="1" x14ac:dyDescent="0.3">
      <c r="B687" s="25"/>
      <c r="C687" s="25"/>
      <c r="AE687" s="3">
        <v>774</v>
      </c>
      <c r="AF687" s="4">
        <v>161.81389748882</v>
      </c>
      <c r="AG687" s="4">
        <v>232.7</v>
      </c>
    </row>
    <row r="688" spans="2:33" ht="16.5" thickTop="1" thickBot="1" x14ac:dyDescent="0.3">
      <c r="B688" s="25"/>
      <c r="C688" s="25"/>
      <c r="AE688" s="3">
        <v>775</v>
      </c>
      <c r="AF688" s="4">
        <v>162.022359821121</v>
      </c>
      <c r="AG688" s="4">
        <v>233</v>
      </c>
    </row>
    <row r="689" spans="2:33" ht="16.5" thickTop="1" thickBot="1" x14ac:dyDescent="0.3">
      <c r="B689" s="25"/>
      <c r="C689" s="25"/>
      <c r="AE689" s="3">
        <v>776</v>
      </c>
      <c r="AF689" s="4">
        <v>162.23082215342299</v>
      </c>
      <c r="AG689" s="4">
        <v>233.3</v>
      </c>
    </row>
    <row r="690" spans="2:33" ht="16.5" thickTop="1" thickBot="1" x14ac:dyDescent="0.3">
      <c r="B690" s="25"/>
      <c r="C690" s="25"/>
      <c r="AE690" s="3">
        <v>777</v>
      </c>
      <c r="AF690" s="4">
        <v>162.43928448572399</v>
      </c>
      <c r="AG690" s="4">
        <v>233.6</v>
      </c>
    </row>
    <row r="691" spans="2:33" ht="16.5" thickTop="1" thickBot="1" x14ac:dyDescent="0.3">
      <c r="B691" s="25"/>
      <c r="C691" s="25"/>
      <c r="AE691" s="3">
        <v>778</v>
      </c>
      <c r="AF691" s="4">
        <v>162.64774681802501</v>
      </c>
      <c r="AG691" s="4">
        <v>233.9</v>
      </c>
    </row>
    <row r="692" spans="2:33" ht="16.5" thickTop="1" thickBot="1" x14ac:dyDescent="0.3">
      <c r="B692" s="25"/>
      <c r="C692" s="25"/>
      <c r="AE692" s="3">
        <v>779</v>
      </c>
      <c r="AF692" s="4">
        <v>162.856209150327</v>
      </c>
      <c r="AG692" s="4">
        <v>234.2</v>
      </c>
    </row>
    <row r="693" spans="2:33" ht="16.5" thickTop="1" thickBot="1" x14ac:dyDescent="0.3">
      <c r="B693" s="25"/>
      <c r="C693" s="25"/>
      <c r="AE693" s="3">
        <v>780</v>
      </c>
      <c r="AF693" s="4">
        <v>163.064671482628</v>
      </c>
      <c r="AG693" s="4">
        <v>234.5</v>
      </c>
    </row>
    <row r="694" spans="2:33" ht="16.5" thickTop="1" thickBot="1" x14ac:dyDescent="0.3">
      <c r="B694" s="25"/>
      <c r="C694" s="25"/>
      <c r="AE694" s="3">
        <v>781</v>
      </c>
      <c r="AF694" s="4">
        <v>163.273133814929</v>
      </c>
      <c r="AG694" s="4">
        <v>234.8</v>
      </c>
    </row>
    <row r="695" spans="2:33" ht="16.5" thickTop="1" thickBot="1" x14ac:dyDescent="0.3">
      <c r="B695" s="25"/>
      <c r="C695" s="25"/>
      <c r="AE695" s="3">
        <v>782</v>
      </c>
      <c r="AF695" s="4">
        <v>163.48159614723099</v>
      </c>
      <c r="AG695" s="4">
        <v>235.1</v>
      </c>
    </row>
    <row r="696" spans="2:33" ht="16.5" thickTop="1" thickBot="1" x14ac:dyDescent="0.3">
      <c r="B696" s="25"/>
      <c r="C696" s="25"/>
      <c r="AE696" s="3">
        <v>783</v>
      </c>
      <c r="AF696" s="4">
        <v>163.69005847953201</v>
      </c>
      <c r="AG696" s="4">
        <v>235.4</v>
      </c>
    </row>
    <row r="697" spans="2:33" ht="16.5" thickTop="1" thickBot="1" x14ac:dyDescent="0.3">
      <c r="B697" s="25"/>
      <c r="C697" s="25"/>
      <c r="AE697" s="3">
        <v>784</v>
      </c>
      <c r="AF697" s="4">
        <v>163.89852081183301</v>
      </c>
      <c r="AG697" s="4">
        <v>235.7</v>
      </c>
    </row>
    <row r="698" spans="2:33" ht="16.5" thickTop="1" thickBot="1" x14ac:dyDescent="0.3">
      <c r="B698" s="25"/>
      <c r="C698" s="25"/>
      <c r="AE698" s="3">
        <v>785</v>
      </c>
      <c r="AF698" s="4">
        <v>164.106983144135</v>
      </c>
      <c r="AG698" s="4">
        <v>236</v>
      </c>
    </row>
    <row r="699" spans="2:33" ht="16.5" thickTop="1" thickBot="1" x14ac:dyDescent="0.3">
      <c r="B699" s="25"/>
      <c r="C699" s="25"/>
      <c r="AE699" s="3">
        <v>786</v>
      </c>
      <c r="AF699" s="4">
        <v>164.315445476436</v>
      </c>
      <c r="AG699" s="4">
        <v>236.3</v>
      </c>
    </row>
    <row r="700" spans="2:33" ht="16.5" thickTop="1" thickBot="1" x14ac:dyDescent="0.3">
      <c r="B700" s="25"/>
      <c r="C700" s="25"/>
      <c r="AE700" s="3">
        <v>787</v>
      </c>
      <c r="AF700" s="4">
        <v>164.52390780873699</v>
      </c>
      <c r="AG700" s="4">
        <v>236.6</v>
      </c>
    </row>
    <row r="701" spans="2:33" ht="16.5" thickTop="1" thickBot="1" x14ac:dyDescent="0.3">
      <c r="B701" s="25"/>
      <c r="C701" s="25"/>
      <c r="AE701" s="3">
        <v>788</v>
      </c>
      <c r="AF701" s="4">
        <v>164.73237014103901</v>
      </c>
      <c r="AG701" s="4">
        <v>236.9</v>
      </c>
    </row>
    <row r="702" spans="2:33" ht="16.5" thickTop="1" thickBot="1" x14ac:dyDescent="0.3">
      <c r="B702" s="25"/>
      <c r="C702" s="25"/>
      <c r="AE702" s="3">
        <v>789</v>
      </c>
      <c r="AF702" s="4">
        <v>164.94083247334001</v>
      </c>
      <c r="AG702" s="4">
        <v>237.2</v>
      </c>
    </row>
    <row r="703" spans="2:33" ht="16.5" thickTop="1" thickBot="1" x14ac:dyDescent="0.3">
      <c r="B703" s="25"/>
      <c r="C703" s="25"/>
      <c r="AE703" s="3">
        <v>790</v>
      </c>
      <c r="AF703" s="4">
        <v>165.14929480564101</v>
      </c>
      <c r="AG703" s="4">
        <v>237.5</v>
      </c>
    </row>
    <row r="704" spans="2:33" ht="16.5" thickTop="1" thickBot="1" x14ac:dyDescent="0.3">
      <c r="B704" s="25"/>
      <c r="C704" s="25"/>
      <c r="AE704" s="3">
        <v>791</v>
      </c>
      <c r="AF704" s="4">
        <v>165.357757137943</v>
      </c>
      <c r="AG704" s="4">
        <v>237.8</v>
      </c>
    </row>
    <row r="705" spans="2:33" ht="16.5" thickTop="1" thickBot="1" x14ac:dyDescent="0.3">
      <c r="B705" s="25"/>
      <c r="C705" s="25"/>
      <c r="AE705" s="3">
        <v>792</v>
      </c>
      <c r="AF705" s="4">
        <v>165.56621947024399</v>
      </c>
      <c r="AG705" s="4">
        <v>238.1</v>
      </c>
    </row>
    <row r="706" spans="2:33" ht="16.5" thickTop="1" thickBot="1" x14ac:dyDescent="0.3">
      <c r="B706" s="25"/>
      <c r="C706" s="25"/>
      <c r="AE706" s="3">
        <v>793</v>
      </c>
      <c r="AF706" s="4">
        <v>165.77468180254499</v>
      </c>
      <c r="AG706" s="4">
        <v>238.4</v>
      </c>
    </row>
    <row r="707" spans="2:33" ht="16.5" thickTop="1" thickBot="1" x14ac:dyDescent="0.3">
      <c r="B707" s="25"/>
      <c r="C707" s="25"/>
      <c r="AE707" s="3">
        <v>794</v>
      </c>
      <c r="AF707" s="4">
        <v>165.98314413484701</v>
      </c>
      <c r="AG707" s="4">
        <v>238.7</v>
      </c>
    </row>
    <row r="708" spans="2:33" ht="16.5" thickTop="1" thickBot="1" x14ac:dyDescent="0.3">
      <c r="B708" s="25"/>
      <c r="C708" s="25"/>
      <c r="AE708" s="3">
        <v>795</v>
      </c>
      <c r="AF708" s="4">
        <v>166.19160646714801</v>
      </c>
      <c r="AG708" s="4">
        <v>239</v>
      </c>
    </row>
    <row r="709" spans="2:33" ht="16.5" thickTop="1" thickBot="1" x14ac:dyDescent="0.3">
      <c r="B709" s="25"/>
      <c r="C709" s="25"/>
      <c r="AE709" s="3">
        <v>796</v>
      </c>
      <c r="AF709" s="4">
        <v>166.40006879945</v>
      </c>
      <c r="AG709" s="4">
        <v>239.3</v>
      </c>
    </row>
    <row r="710" spans="2:33" ht="16.5" thickTop="1" thickBot="1" x14ac:dyDescent="0.3">
      <c r="B710" s="25"/>
      <c r="C710" s="25"/>
      <c r="AE710" s="3">
        <v>797</v>
      </c>
      <c r="AF710" s="4">
        <v>166.60853113175099</v>
      </c>
      <c r="AG710" s="4">
        <v>239.6</v>
      </c>
    </row>
    <row r="711" spans="2:33" ht="16.5" thickTop="1" thickBot="1" x14ac:dyDescent="0.3">
      <c r="B711" s="25"/>
      <c r="C711" s="25"/>
      <c r="AE711" s="3">
        <v>798</v>
      </c>
      <c r="AF711" s="4">
        <v>166.81699346405199</v>
      </c>
      <c r="AG711" s="4">
        <v>239.9</v>
      </c>
    </row>
    <row r="712" spans="2:33" ht="16.5" thickTop="1" thickBot="1" x14ac:dyDescent="0.3">
      <c r="B712" s="25"/>
      <c r="C712" s="25"/>
      <c r="AE712" s="3">
        <v>799</v>
      </c>
      <c r="AF712" s="4">
        <v>167.02545579635401</v>
      </c>
      <c r="AG712" s="4">
        <v>240.2</v>
      </c>
    </row>
    <row r="713" spans="2:33" ht="16.5" thickTop="1" thickBot="1" x14ac:dyDescent="0.3">
      <c r="B713" s="25"/>
      <c r="C713" s="25"/>
      <c r="AE713" s="3">
        <v>800</v>
      </c>
      <c r="AF713" s="4">
        <v>167.23391812865501</v>
      </c>
      <c r="AG713" s="4">
        <v>240.5</v>
      </c>
    </row>
    <row r="714" spans="2:33" ht="16.5" thickTop="1" thickBot="1" x14ac:dyDescent="0.3">
      <c r="B714" s="25"/>
      <c r="C714" s="25"/>
      <c r="AE714" s="3">
        <v>801</v>
      </c>
      <c r="AF714" s="4">
        <v>167.442380460956</v>
      </c>
      <c r="AG714" s="4">
        <v>240.8</v>
      </c>
    </row>
    <row r="715" spans="2:33" ht="16.5" thickTop="1" thickBot="1" x14ac:dyDescent="0.3">
      <c r="B715" s="25"/>
      <c r="C715" s="25"/>
      <c r="AE715" s="3">
        <v>802</v>
      </c>
      <c r="AF715" s="4">
        <v>167.65084279325799</v>
      </c>
      <c r="AG715" s="4">
        <v>241.1</v>
      </c>
    </row>
    <row r="716" spans="2:33" ht="16.5" thickTop="1" thickBot="1" x14ac:dyDescent="0.3">
      <c r="B716" s="25"/>
      <c r="C716" s="25"/>
      <c r="AE716" s="3">
        <v>803</v>
      </c>
      <c r="AF716" s="4">
        <v>167.85930512555899</v>
      </c>
      <c r="AG716" s="4">
        <v>241.4</v>
      </c>
    </row>
    <row r="717" spans="2:33" ht="16.5" thickTop="1" thickBot="1" x14ac:dyDescent="0.3">
      <c r="B717" s="25"/>
      <c r="C717" s="25"/>
      <c r="AE717" s="3">
        <v>804</v>
      </c>
      <c r="AF717" s="4">
        <v>168.06776745785999</v>
      </c>
      <c r="AG717" s="4">
        <v>241.7</v>
      </c>
    </row>
    <row r="718" spans="2:33" ht="16.5" thickTop="1" thickBot="1" x14ac:dyDescent="0.3">
      <c r="B718" s="25"/>
      <c r="C718" s="25"/>
      <c r="AE718" s="3">
        <v>805</v>
      </c>
      <c r="AF718" s="4">
        <v>168.27622979016201</v>
      </c>
      <c r="AG718" s="4">
        <v>242</v>
      </c>
    </row>
    <row r="719" spans="2:33" ht="16.5" thickTop="1" thickBot="1" x14ac:dyDescent="0.3">
      <c r="B719" s="25"/>
      <c r="C719" s="25"/>
      <c r="AE719" s="3">
        <v>806</v>
      </c>
      <c r="AF719" s="4">
        <v>168.484692122463</v>
      </c>
      <c r="AG719" s="4">
        <v>242.3</v>
      </c>
    </row>
    <row r="720" spans="2:33" ht="16.5" thickTop="1" thickBot="1" x14ac:dyDescent="0.3">
      <c r="B720" s="25"/>
      <c r="C720" s="25"/>
      <c r="AE720" s="3">
        <v>807</v>
      </c>
      <c r="AF720" s="4">
        <v>168.693154454764</v>
      </c>
      <c r="AG720" s="4">
        <v>242.6</v>
      </c>
    </row>
    <row r="721" spans="2:33" ht="16.5" thickTop="1" thickBot="1" x14ac:dyDescent="0.3">
      <c r="B721" s="25"/>
      <c r="C721" s="25"/>
      <c r="AE721" s="3">
        <v>808</v>
      </c>
      <c r="AF721" s="4">
        <v>168.90161678706599</v>
      </c>
      <c r="AG721" s="4">
        <v>242.9</v>
      </c>
    </row>
    <row r="722" spans="2:33" ht="16.5" thickTop="1" thickBot="1" x14ac:dyDescent="0.3">
      <c r="B722" s="25"/>
      <c r="C722" s="25"/>
      <c r="AE722" s="3">
        <v>809</v>
      </c>
      <c r="AF722" s="4">
        <v>169.11007911936699</v>
      </c>
      <c r="AG722" s="4">
        <v>243.2</v>
      </c>
    </row>
    <row r="723" spans="2:33" ht="16.5" thickTop="1" thickBot="1" x14ac:dyDescent="0.3">
      <c r="B723" s="25"/>
      <c r="C723" s="25"/>
      <c r="AE723" s="3">
        <v>810</v>
      </c>
      <c r="AF723" s="4">
        <v>169.31854145166801</v>
      </c>
      <c r="AG723" s="4">
        <v>243.5</v>
      </c>
    </row>
    <row r="724" spans="2:33" ht="16.5" thickTop="1" thickBot="1" x14ac:dyDescent="0.3">
      <c r="B724" s="25"/>
      <c r="C724" s="25"/>
      <c r="AE724" s="3">
        <v>811</v>
      </c>
      <c r="AF724" s="4">
        <v>169.52700378397</v>
      </c>
      <c r="AG724" s="4">
        <v>243.8</v>
      </c>
    </row>
    <row r="725" spans="2:33" ht="16.5" thickTop="1" thickBot="1" x14ac:dyDescent="0.3">
      <c r="B725" s="25"/>
      <c r="C725" s="25"/>
      <c r="AE725" s="3">
        <v>812</v>
      </c>
      <c r="AF725" s="4">
        <v>169.735466116271</v>
      </c>
      <c r="AG725" s="4">
        <v>244.1</v>
      </c>
    </row>
    <row r="726" spans="2:33" ht="16.5" thickTop="1" thickBot="1" x14ac:dyDescent="0.3">
      <c r="B726" s="25"/>
      <c r="C726" s="25"/>
      <c r="AE726" s="3">
        <v>813</v>
      </c>
      <c r="AF726" s="4">
        <v>169.943928448572</v>
      </c>
      <c r="AG726" s="4">
        <v>244.4</v>
      </c>
    </row>
    <row r="727" spans="2:33" ht="16.5" thickTop="1" thickBot="1" x14ac:dyDescent="0.3">
      <c r="B727" s="25"/>
      <c r="C727" s="25"/>
      <c r="AE727" s="3">
        <v>814</v>
      </c>
      <c r="AF727" s="4">
        <v>170.15239078087399</v>
      </c>
      <c r="AG727" s="4">
        <v>244.7</v>
      </c>
    </row>
    <row r="728" spans="2:33" ht="16.5" thickTop="1" thickBot="1" x14ac:dyDescent="0.3">
      <c r="B728" s="25"/>
      <c r="C728" s="25"/>
      <c r="AE728" s="3">
        <v>815</v>
      </c>
      <c r="AF728" s="4">
        <v>170.36085311317501</v>
      </c>
      <c r="AG728" s="4">
        <v>245</v>
      </c>
    </row>
    <row r="729" spans="2:33" ht="16.5" thickTop="1" thickBot="1" x14ac:dyDescent="0.3">
      <c r="B729" s="25"/>
      <c r="C729" s="25"/>
      <c r="AE729" s="3">
        <v>816</v>
      </c>
      <c r="AF729" s="4">
        <v>170.56931544547601</v>
      </c>
      <c r="AG729" s="4">
        <v>245.3</v>
      </c>
    </row>
    <row r="730" spans="2:33" ht="16.5" thickTop="1" thickBot="1" x14ac:dyDescent="0.3">
      <c r="B730" s="25"/>
      <c r="C730" s="25"/>
      <c r="AE730" s="3">
        <v>817</v>
      </c>
      <c r="AF730" s="4">
        <v>170.777777777778</v>
      </c>
      <c r="AG730" s="4">
        <v>245.6</v>
      </c>
    </row>
    <row r="731" spans="2:33" ht="16.5" thickTop="1" thickBot="1" x14ac:dyDescent="0.3">
      <c r="B731" s="25"/>
      <c r="C731" s="25"/>
      <c r="AE731" s="3">
        <v>818</v>
      </c>
      <c r="AF731" s="4">
        <v>170.986240110079</v>
      </c>
      <c r="AG731" s="4">
        <v>245.9</v>
      </c>
    </row>
    <row r="732" spans="2:33" ht="16.5" thickTop="1" thickBot="1" x14ac:dyDescent="0.3">
      <c r="B732" s="25"/>
      <c r="C732" s="25"/>
      <c r="AE732" s="3">
        <v>819</v>
      </c>
      <c r="AF732" s="4">
        <v>171.19470244237999</v>
      </c>
      <c r="AG732" s="4">
        <v>246.2</v>
      </c>
    </row>
    <row r="733" spans="2:33" ht="16.5" thickTop="1" thickBot="1" x14ac:dyDescent="0.3">
      <c r="B733" s="25"/>
      <c r="C733" s="25"/>
      <c r="AE733" s="3">
        <v>820</v>
      </c>
      <c r="AF733" s="4">
        <v>171.40316477468201</v>
      </c>
      <c r="AG733" s="4">
        <v>246.5</v>
      </c>
    </row>
    <row r="734" spans="2:33" ht="16.5" thickTop="1" thickBot="1" x14ac:dyDescent="0.3">
      <c r="B734" s="25"/>
      <c r="C734" s="25"/>
      <c r="AE734" s="3">
        <v>821</v>
      </c>
      <c r="AF734" s="4">
        <v>171.61162710698301</v>
      </c>
      <c r="AG734" s="4">
        <v>246.8</v>
      </c>
    </row>
    <row r="735" spans="2:33" ht="16.5" thickTop="1" thickBot="1" x14ac:dyDescent="0.3">
      <c r="B735" s="25"/>
      <c r="C735" s="25"/>
      <c r="AE735" s="3">
        <v>822</v>
      </c>
      <c r="AF735" s="4">
        <v>171.820089439284</v>
      </c>
      <c r="AG735" s="4">
        <v>247.1</v>
      </c>
    </row>
    <row r="736" spans="2:33" ht="16.5" thickTop="1" thickBot="1" x14ac:dyDescent="0.3">
      <c r="B736" s="25"/>
      <c r="C736" s="25"/>
      <c r="AE736" s="3">
        <v>823</v>
      </c>
      <c r="AF736" s="4">
        <v>172.028551771586</v>
      </c>
      <c r="AG736" s="4">
        <v>247.4</v>
      </c>
    </row>
    <row r="737" spans="2:33" ht="16.5" thickTop="1" thickBot="1" x14ac:dyDescent="0.3">
      <c r="B737" s="25"/>
      <c r="C737" s="25"/>
      <c r="AE737" s="3">
        <v>824</v>
      </c>
      <c r="AF737" s="4">
        <v>172.23701410388699</v>
      </c>
      <c r="AG737" s="4">
        <v>247.7</v>
      </c>
    </row>
    <row r="738" spans="2:33" ht="16.5" thickTop="1" thickBot="1" x14ac:dyDescent="0.3">
      <c r="B738" s="25"/>
      <c r="C738" s="25"/>
      <c r="AE738" s="3">
        <v>825</v>
      </c>
      <c r="AF738" s="4">
        <v>172.44547643618799</v>
      </c>
      <c r="AG738" s="4">
        <v>248</v>
      </c>
    </row>
    <row r="739" spans="2:33" ht="16.5" thickTop="1" thickBot="1" x14ac:dyDescent="0.3">
      <c r="B739" s="25"/>
      <c r="C739" s="25"/>
      <c r="AE739" s="3">
        <v>826</v>
      </c>
      <c r="AF739" s="4">
        <v>172.65393876849001</v>
      </c>
      <c r="AG739" s="4">
        <v>248.3</v>
      </c>
    </row>
    <row r="740" spans="2:33" ht="16.5" thickTop="1" thickBot="1" x14ac:dyDescent="0.3">
      <c r="B740" s="25"/>
      <c r="C740" s="25"/>
      <c r="AE740" s="3">
        <v>827</v>
      </c>
      <c r="AF740" s="4">
        <v>172.862401100791</v>
      </c>
      <c r="AG740" s="4">
        <v>248.6</v>
      </c>
    </row>
    <row r="741" spans="2:33" ht="16.5" thickTop="1" thickBot="1" x14ac:dyDescent="0.3">
      <c r="B741" s="25"/>
      <c r="C741" s="25"/>
      <c r="AE741" s="3">
        <v>828</v>
      </c>
      <c r="AF741" s="4">
        <v>173.070863433092</v>
      </c>
      <c r="AG741" s="4">
        <v>248.9</v>
      </c>
    </row>
    <row r="742" spans="2:33" ht="16.5" thickTop="1" thickBot="1" x14ac:dyDescent="0.3">
      <c r="B742" s="25"/>
      <c r="C742" s="25"/>
      <c r="AE742" s="3">
        <v>829</v>
      </c>
      <c r="AF742" s="4">
        <v>173.27932576539399</v>
      </c>
      <c r="AG742" s="4">
        <v>249.2</v>
      </c>
    </row>
    <row r="743" spans="2:33" ht="16.5" thickTop="1" thickBot="1" x14ac:dyDescent="0.3">
      <c r="B743" s="25"/>
      <c r="C743" s="25"/>
      <c r="AE743" s="3">
        <v>830</v>
      </c>
      <c r="AF743" s="4">
        <v>173.48778809769499</v>
      </c>
      <c r="AG743" s="4">
        <v>249.5</v>
      </c>
    </row>
    <row r="744" spans="2:33" ht="16.5" thickTop="1" thickBot="1" x14ac:dyDescent="0.3">
      <c r="B744" s="25"/>
      <c r="C744" s="25"/>
      <c r="AE744" s="3">
        <v>831</v>
      </c>
      <c r="AF744" s="4">
        <v>173.69625042999601</v>
      </c>
      <c r="AG744" s="4">
        <v>249.8</v>
      </c>
    </row>
    <row r="745" spans="2:33" ht="16.5" thickTop="1" thickBot="1" x14ac:dyDescent="0.3">
      <c r="B745" s="25"/>
      <c r="C745" s="25"/>
      <c r="AE745" s="3">
        <v>832</v>
      </c>
      <c r="AF745" s="4">
        <v>173.904712762298</v>
      </c>
      <c r="AG745" s="4">
        <v>250.1</v>
      </c>
    </row>
    <row r="746" spans="2:33" ht="16.5" thickTop="1" thickBot="1" x14ac:dyDescent="0.3">
      <c r="B746" s="25"/>
      <c r="C746" s="25"/>
      <c r="AE746" s="3">
        <v>833</v>
      </c>
      <c r="AF746" s="4">
        <v>174.113175094599</v>
      </c>
      <c r="AG746" s="4">
        <v>250.4</v>
      </c>
    </row>
    <row r="747" spans="2:33" ht="16.5" thickTop="1" thickBot="1" x14ac:dyDescent="0.3">
      <c r="B747" s="25"/>
      <c r="C747" s="25"/>
      <c r="AE747" s="3">
        <v>834</v>
      </c>
      <c r="AF747" s="4">
        <v>174.3216374269</v>
      </c>
      <c r="AG747" s="4">
        <v>250.7</v>
      </c>
    </row>
    <row r="748" spans="2:33" ht="16.5" thickTop="1" thickBot="1" x14ac:dyDescent="0.3">
      <c r="B748" s="25"/>
      <c r="C748" s="25"/>
      <c r="AE748" s="3">
        <v>835</v>
      </c>
      <c r="AF748" s="4">
        <v>174.53009975920199</v>
      </c>
      <c r="AG748" s="4">
        <v>251</v>
      </c>
    </row>
    <row r="749" spans="2:33" ht="16.5" thickTop="1" thickBot="1" x14ac:dyDescent="0.3">
      <c r="B749" s="25"/>
      <c r="C749" s="25"/>
      <c r="AE749" s="3">
        <v>836</v>
      </c>
      <c r="AF749" s="4">
        <v>174.73856209150301</v>
      </c>
      <c r="AG749" s="4">
        <v>251.3</v>
      </c>
    </row>
    <row r="750" spans="2:33" ht="16.5" thickTop="1" thickBot="1" x14ac:dyDescent="0.3">
      <c r="B750" s="25"/>
      <c r="C750" s="25"/>
      <c r="AE750" s="3">
        <v>837</v>
      </c>
      <c r="AF750" s="4">
        <v>174.94702442380401</v>
      </c>
      <c r="AG750" s="4">
        <v>251.6</v>
      </c>
    </row>
    <row r="751" spans="2:33" ht="16.5" thickTop="1" thickBot="1" x14ac:dyDescent="0.3">
      <c r="B751" s="25"/>
      <c r="C751" s="25"/>
      <c r="AE751" s="3">
        <v>838</v>
      </c>
      <c r="AF751" s="4">
        <v>175.155486756106</v>
      </c>
      <c r="AG751" s="4">
        <v>251.9</v>
      </c>
    </row>
    <row r="752" spans="2:33" ht="16.5" thickTop="1" thickBot="1" x14ac:dyDescent="0.3">
      <c r="B752" s="25"/>
      <c r="C752" s="25"/>
      <c r="AE752" s="3">
        <v>839</v>
      </c>
      <c r="AF752" s="4">
        <v>175.363949088407</v>
      </c>
      <c r="AG752" s="4">
        <v>252.2</v>
      </c>
    </row>
    <row r="753" spans="2:33" ht="16.5" thickTop="1" thickBot="1" x14ac:dyDescent="0.3">
      <c r="B753" s="25"/>
      <c r="C753" s="25"/>
      <c r="AE753" s="3">
        <v>840</v>
      </c>
      <c r="AF753" s="4">
        <v>175.57241142070899</v>
      </c>
      <c r="AG753" s="4">
        <v>252.5</v>
      </c>
    </row>
    <row r="754" spans="2:33" ht="16.5" thickTop="1" thickBot="1" x14ac:dyDescent="0.3">
      <c r="B754" s="25"/>
      <c r="C754" s="25"/>
      <c r="AE754" s="3">
        <v>841</v>
      </c>
      <c r="AF754" s="4">
        <v>175.78087375301001</v>
      </c>
      <c r="AG754" s="4">
        <v>252.8</v>
      </c>
    </row>
    <row r="755" spans="2:33" ht="16.5" thickTop="1" thickBot="1" x14ac:dyDescent="0.3">
      <c r="B755" s="25"/>
      <c r="C755" s="25"/>
      <c r="AE755" s="3">
        <v>842</v>
      </c>
      <c r="AF755" s="4">
        <v>175.98933608531101</v>
      </c>
      <c r="AG755" s="4">
        <v>253.1</v>
      </c>
    </row>
    <row r="756" spans="2:33" ht="16.5" thickTop="1" thickBot="1" x14ac:dyDescent="0.3">
      <c r="B756" s="25"/>
      <c r="C756" s="25"/>
      <c r="AE756" s="3">
        <v>843</v>
      </c>
      <c r="AF756" s="4">
        <v>176.197798417613</v>
      </c>
      <c r="AG756" s="4">
        <v>253.4</v>
      </c>
    </row>
    <row r="757" spans="2:33" ht="16.5" thickTop="1" thickBot="1" x14ac:dyDescent="0.3">
      <c r="B757" s="25"/>
      <c r="C757" s="25"/>
      <c r="AE757" s="3">
        <v>844</v>
      </c>
      <c r="AF757" s="4">
        <v>176.406260749914</v>
      </c>
      <c r="AG757" s="4">
        <v>253.7</v>
      </c>
    </row>
    <row r="758" spans="2:33" ht="16.5" thickTop="1" thickBot="1" x14ac:dyDescent="0.3">
      <c r="B758" s="25"/>
      <c r="C758" s="25"/>
      <c r="AE758" s="3">
        <v>845</v>
      </c>
      <c r="AF758" s="4">
        <v>176.61472308221499</v>
      </c>
      <c r="AG758" s="4">
        <v>254</v>
      </c>
    </row>
    <row r="759" spans="2:33" ht="16.5" thickTop="1" thickBot="1" x14ac:dyDescent="0.3">
      <c r="B759" s="25"/>
      <c r="C759" s="25"/>
      <c r="AE759" s="3">
        <v>846</v>
      </c>
      <c r="AF759" s="4">
        <v>176.82318541451701</v>
      </c>
      <c r="AG759" s="4">
        <v>254.3</v>
      </c>
    </row>
    <row r="760" spans="2:33" ht="16.5" thickTop="1" thickBot="1" x14ac:dyDescent="0.3">
      <c r="B760" s="25"/>
      <c r="C760" s="25"/>
      <c r="AE760" s="3">
        <v>847</v>
      </c>
      <c r="AF760" s="4">
        <v>177.03164774681801</v>
      </c>
      <c r="AG760" s="4">
        <v>254.6</v>
      </c>
    </row>
    <row r="761" spans="2:33" ht="16.5" thickTop="1" thickBot="1" x14ac:dyDescent="0.3">
      <c r="B761" s="25"/>
      <c r="C761" s="25"/>
      <c r="AE761" s="3">
        <v>848</v>
      </c>
      <c r="AF761" s="4">
        <v>177.24011007911901</v>
      </c>
      <c r="AG761" s="4">
        <v>254.9</v>
      </c>
    </row>
    <row r="762" spans="2:33" ht="16.5" thickTop="1" thickBot="1" x14ac:dyDescent="0.3">
      <c r="B762" s="25"/>
      <c r="C762" s="25"/>
      <c r="AE762" s="3">
        <v>849</v>
      </c>
      <c r="AF762" s="4">
        <v>177.448572411421</v>
      </c>
      <c r="AG762" s="4">
        <v>255.2</v>
      </c>
    </row>
    <row r="763" spans="2:33" ht="16.5" thickTop="1" thickBot="1" x14ac:dyDescent="0.3">
      <c r="B763" s="25"/>
      <c r="C763" s="25"/>
      <c r="AE763" s="3">
        <v>850</v>
      </c>
      <c r="AF763" s="4">
        <v>177.65703474372199</v>
      </c>
      <c r="AG763" s="4">
        <v>255.5</v>
      </c>
    </row>
    <row r="764" spans="2:33" ht="16.5" thickTop="1" thickBot="1" x14ac:dyDescent="0.3">
      <c r="B764" s="25"/>
      <c r="C764" s="25"/>
      <c r="AE764" s="3">
        <v>851</v>
      </c>
      <c r="AF764" s="4">
        <v>177.86549707602299</v>
      </c>
      <c r="AG764" s="4">
        <v>255.8</v>
      </c>
    </row>
    <row r="765" spans="2:33" ht="16.5" thickTop="1" thickBot="1" x14ac:dyDescent="0.3">
      <c r="B765" s="25"/>
      <c r="C765" s="25"/>
      <c r="AE765" s="3">
        <v>852</v>
      </c>
      <c r="AF765" s="4">
        <v>178.07395940832501</v>
      </c>
      <c r="AG765" s="4">
        <v>256.10000000000002</v>
      </c>
    </row>
    <row r="766" spans="2:33" ht="16.5" thickTop="1" thickBot="1" x14ac:dyDescent="0.3">
      <c r="B766" s="25"/>
      <c r="C766" s="25"/>
      <c r="AE766" s="3">
        <v>853</v>
      </c>
      <c r="AF766" s="4">
        <v>178.28242174062601</v>
      </c>
      <c r="AG766" s="4">
        <v>256.39999999999998</v>
      </c>
    </row>
    <row r="767" spans="2:33" ht="16.5" thickTop="1" thickBot="1" x14ac:dyDescent="0.3">
      <c r="B767" s="25"/>
      <c r="C767" s="25"/>
      <c r="AE767" s="3">
        <v>854</v>
      </c>
      <c r="AF767" s="4">
        <v>178.490884072927</v>
      </c>
      <c r="AG767" s="4">
        <v>256.7</v>
      </c>
    </row>
    <row r="768" spans="2:33" ht="16.5" thickTop="1" thickBot="1" x14ac:dyDescent="0.3">
      <c r="B768" s="25"/>
      <c r="C768" s="25"/>
      <c r="AE768" s="3">
        <v>855</v>
      </c>
      <c r="AF768" s="4">
        <v>178.69934640522899</v>
      </c>
      <c r="AG768" s="4">
        <v>257</v>
      </c>
    </row>
    <row r="769" spans="2:33" ht="16.5" thickTop="1" thickBot="1" x14ac:dyDescent="0.3">
      <c r="B769" s="25"/>
      <c r="C769" s="25"/>
      <c r="AE769" s="3">
        <v>856</v>
      </c>
      <c r="AF769" s="4">
        <v>178.90780873752999</v>
      </c>
      <c r="AG769" s="4">
        <v>257.3</v>
      </c>
    </row>
    <row r="770" spans="2:33" ht="16.5" thickTop="1" thickBot="1" x14ac:dyDescent="0.3">
      <c r="B770" s="25"/>
      <c r="C770" s="25"/>
      <c r="AE770" s="3">
        <v>857</v>
      </c>
      <c r="AF770" s="4">
        <v>179.11627106983099</v>
      </c>
      <c r="AG770" s="4">
        <v>257.60000000000002</v>
      </c>
    </row>
    <row r="771" spans="2:33" ht="16.5" thickTop="1" thickBot="1" x14ac:dyDescent="0.3">
      <c r="B771" s="25"/>
      <c r="C771" s="25"/>
      <c r="AE771" s="3">
        <v>858</v>
      </c>
      <c r="AF771" s="4">
        <v>179.32473340213301</v>
      </c>
      <c r="AG771" s="4">
        <v>257.89999999999998</v>
      </c>
    </row>
    <row r="772" spans="2:33" ht="16.5" thickTop="1" thickBot="1" x14ac:dyDescent="0.3">
      <c r="B772" s="25"/>
      <c r="C772" s="25"/>
      <c r="AE772" s="3">
        <v>859</v>
      </c>
      <c r="AF772" s="4">
        <v>179.533195734434</v>
      </c>
      <c r="AG772" s="4">
        <v>258.2</v>
      </c>
    </row>
    <row r="773" spans="2:33" ht="16.5" thickTop="1" thickBot="1" x14ac:dyDescent="0.3">
      <c r="B773" s="25"/>
      <c r="C773" s="25"/>
      <c r="AE773" s="3">
        <v>860</v>
      </c>
      <c r="AF773" s="4">
        <v>179.741658066735</v>
      </c>
      <c r="AG773" s="4">
        <v>258.5</v>
      </c>
    </row>
    <row r="774" spans="2:33" ht="16.5" thickTop="1" thickBot="1" x14ac:dyDescent="0.3">
      <c r="B774" s="25"/>
      <c r="C774" s="25"/>
      <c r="AE774" s="3">
        <v>861</v>
      </c>
      <c r="AF774" s="4">
        <v>179.95012039903699</v>
      </c>
      <c r="AG774" s="4">
        <v>258.8</v>
      </c>
    </row>
    <row r="775" spans="2:33" ht="16.5" thickTop="1" thickBot="1" x14ac:dyDescent="0.3">
      <c r="B775" s="25"/>
      <c r="C775" s="25"/>
      <c r="AE775" s="3">
        <v>862</v>
      </c>
      <c r="AF775" s="4">
        <v>180.15858273133799</v>
      </c>
      <c r="AG775" s="4">
        <v>259.10000000000002</v>
      </c>
    </row>
    <row r="776" spans="2:33" ht="16.5" thickTop="1" thickBot="1" x14ac:dyDescent="0.3">
      <c r="B776" s="25"/>
      <c r="C776" s="25"/>
      <c r="AE776" s="3">
        <v>863</v>
      </c>
      <c r="AF776" s="4">
        <v>180.36704506363901</v>
      </c>
      <c r="AG776" s="4">
        <v>259.39999999999998</v>
      </c>
    </row>
    <row r="777" spans="2:33" ht="16.5" thickTop="1" thickBot="1" x14ac:dyDescent="0.3">
      <c r="B777" s="25"/>
      <c r="C777" s="25"/>
      <c r="AE777" s="3">
        <v>864</v>
      </c>
      <c r="AF777" s="4">
        <v>180.575507395941</v>
      </c>
      <c r="AG777" s="4">
        <v>259.7</v>
      </c>
    </row>
    <row r="778" spans="2:33" ht="16.5" thickTop="1" thickBot="1" x14ac:dyDescent="0.3">
      <c r="B778" s="25"/>
      <c r="C778" s="25"/>
      <c r="AE778" s="3">
        <v>865</v>
      </c>
      <c r="AF778" s="4">
        <v>180.783969728242</v>
      </c>
      <c r="AG778" s="4">
        <v>260</v>
      </c>
    </row>
    <row r="779" spans="2:33" ht="16.5" thickTop="1" thickBot="1" x14ac:dyDescent="0.3">
      <c r="B779" s="25"/>
      <c r="C779" s="25"/>
      <c r="AE779" s="3">
        <v>866</v>
      </c>
      <c r="AF779" s="4">
        <v>180.992432060543</v>
      </c>
      <c r="AG779" s="4">
        <v>260.3</v>
      </c>
    </row>
    <row r="780" spans="2:33" ht="16.5" thickTop="1" thickBot="1" x14ac:dyDescent="0.3">
      <c r="B780" s="25"/>
      <c r="C780" s="25"/>
      <c r="AE780" s="3">
        <v>867</v>
      </c>
      <c r="AF780" s="4">
        <v>181.20089439284499</v>
      </c>
      <c r="AG780" s="4">
        <v>260.60000000000002</v>
      </c>
    </row>
    <row r="781" spans="2:33" ht="16.5" thickTop="1" thickBot="1" x14ac:dyDescent="0.3">
      <c r="B781" s="25"/>
      <c r="C781" s="25"/>
      <c r="AE781" s="3">
        <v>868</v>
      </c>
      <c r="AF781" s="4">
        <v>181.40935672514601</v>
      </c>
      <c r="AG781" s="4">
        <v>260.89999999999998</v>
      </c>
    </row>
    <row r="782" spans="2:33" ht="16.5" thickTop="1" thickBot="1" x14ac:dyDescent="0.3">
      <c r="B782" s="25"/>
      <c r="C782" s="25"/>
      <c r="AE782" s="3">
        <v>869</v>
      </c>
      <c r="AF782" s="4">
        <v>181.61781905744701</v>
      </c>
      <c r="AG782" s="4">
        <v>261.2</v>
      </c>
    </row>
    <row r="783" spans="2:33" ht="16.5" thickTop="1" thickBot="1" x14ac:dyDescent="0.3">
      <c r="B783" s="25"/>
      <c r="C783" s="25"/>
      <c r="AE783" s="3">
        <v>870</v>
      </c>
      <c r="AF783" s="4">
        <v>181.826281389749</v>
      </c>
      <c r="AG783" s="4">
        <v>261.5</v>
      </c>
    </row>
    <row r="784" spans="2:33" ht="16.5" thickTop="1" thickBot="1" x14ac:dyDescent="0.3">
      <c r="B784" s="25"/>
      <c r="C784" s="25"/>
      <c r="AE784" s="3">
        <v>871</v>
      </c>
      <c r="AF784" s="4">
        <v>182.03474372205</v>
      </c>
      <c r="AG784" s="4">
        <v>261.8</v>
      </c>
    </row>
    <row r="785" spans="2:33" ht="16.5" thickTop="1" thickBot="1" x14ac:dyDescent="0.3">
      <c r="B785" s="25"/>
      <c r="C785" s="25"/>
      <c r="AE785" s="3">
        <v>872</v>
      </c>
      <c r="AF785" s="4">
        <v>182.24320605435099</v>
      </c>
      <c r="AG785" s="4">
        <v>262.10000000000002</v>
      </c>
    </row>
    <row r="786" spans="2:33" ht="16.5" thickTop="1" thickBot="1" x14ac:dyDescent="0.3">
      <c r="B786" s="25"/>
      <c r="C786" s="25"/>
      <c r="AE786" s="3">
        <v>873</v>
      </c>
      <c r="AF786" s="4">
        <v>182.45166838665301</v>
      </c>
      <c r="AG786" s="4">
        <v>262.39999999999998</v>
      </c>
    </row>
    <row r="787" spans="2:33" ht="16.5" thickTop="1" thickBot="1" x14ac:dyDescent="0.3">
      <c r="B787" s="25"/>
      <c r="C787" s="25"/>
      <c r="AE787" s="3">
        <v>874</v>
      </c>
      <c r="AF787" s="4">
        <v>182.66013071895401</v>
      </c>
      <c r="AG787" s="4">
        <v>262.7</v>
      </c>
    </row>
    <row r="788" spans="2:33" ht="16.5" thickTop="1" thickBot="1" x14ac:dyDescent="0.3">
      <c r="B788" s="25"/>
      <c r="C788" s="25"/>
      <c r="AE788" s="3">
        <v>875</v>
      </c>
      <c r="AF788" s="4">
        <v>182.868593051255</v>
      </c>
      <c r="AG788" s="4">
        <v>263</v>
      </c>
    </row>
    <row r="789" spans="2:33" ht="16.5" thickTop="1" thickBot="1" x14ac:dyDescent="0.3">
      <c r="B789" s="25"/>
      <c r="C789" s="25"/>
      <c r="AE789" s="3">
        <v>876</v>
      </c>
      <c r="AF789" s="4">
        <v>183.077055383557</v>
      </c>
      <c r="AG789" s="4">
        <v>263.3</v>
      </c>
    </row>
    <row r="790" spans="2:33" ht="16.5" thickTop="1" thickBot="1" x14ac:dyDescent="0.3">
      <c r="B790" s="25"/>
      <c r="C790" s="25"/>
      <c r="AE790" s="3">
        <v>877</v>
      </c>
      <c r="AF790" s="4">
        <v>183.28551771585799</v>
      </c>
      <c r="AG790" s="4">
        <v>263.60000000000002</v>
      </c>
    </row>
    <row r="791" spans="2:33" ht="16.5" thickTop="1" thickBot="1" x14ac:dyDescent="0.3">
      <c r="B791" s="25"/>
      <c r="C791" s="25"/>
      <c r="AE791" s="3">
        <v>878</v>
      </c>
      <c r="AF791" s="4">
        <v>183.49398004815899</v>
      </c>
      <c r="AG791" s="4">
        <v>263.89999999999998</v>
      </c>
    </row>
    <row r="792" spans="2:33" ht="16.5" thickTop="1" thickBot="1" x14ac:dyDescent="0.3">
      <c r="B792" s="25"/>
      <c r="C792" s="25"/>
      <c r="AE792" s="3">
        <v>879</v>
      </c>
      <c r="AF792" s="4">
        <v>183.70244238046101</v>
      </c>
      <c r="AG792" s="4">
        <v>264.2</v>
      </c>
    </row>
    <row r="793" spans="2:33" ht="16.5" thickTop="1" thickBot="1" x14ac:dyDescent="0.3">
      <c r="B793" s="25"/>
      <c r="C793" s="25"/>
      <c r="AE793" s="3">
        <v>880</v>
      </c>
      <c r="AF793" s="4">
        <v>183.910904712762</v>
      </c>
      <c r="AG793" s="4">
        <v>264.5</v>
      </c>
    </row>
    <row r="794" spans="2:33" ht="16.5" thickTop="1" thickBot="1" x14ac:dyDescent="0.3">
      <c r="B794" s="25"/>
      <c r="C794" s="25"/>
      <c r="AE794" s="3">
        <v>881</v>
      </c>
      <c r="AF794" s="4">
        <v>184.119367045064</v>
      </c>
      <c r="AG794" s="4">
        <v>264.8</v>
      </c>
    </row>
    <row r="795" spans="2:33" ht="16.5" thickTop="1" thickBot="1" x14ac:dyDescent="0.3">
      <c r="B795" s="25"/>
      <c r="C795" s="25"/>
      <c r="AE795" s="3">
        <v>882</v>
      </c>
      <c r="AF795" s="4">
        <v>184.32782937736499</v>
      </c>
      <c r="AG795" s="4">
        <v>265.10000000000002</v>
      </c>
    </row>
    <row r="796" spans="2:33" ht="16.5" thickTop="1" thickBot="1" x14ac:dyDescent="0.3">
      <c r="B796" s="25"/>
      <c r="C796" s="25"/>
      <c r="AE796" s="3">
        <v>883</v>
      </c>
      <c r="AF796" s="4">
        <v>184.53629170966599</v>
      </c>
      <c r="AG796" s="4">
        <v>265.39999999999998</v>
      </c>
    </row>
    <row r="797" spans="2:33" ht="16.5" thickTop="1" thickBot="1" x14ac:dyDescent="0.3">
      <c r="B797" s="25"/>
      <c r="C797" s="25"/>
      <c r="AE797" s="3">
        <v>884</v>
      </c>
      <c r="AF797" s="4">
        <v>184.74475404196801</v>
      </c>
      <c r="AG797" s="4">
        <v>265.7</v>
      </c>
    </row>
    <row r="798" spans="2:33" ht="16.5" thickTop="1" thickBot="1" x14ac:dyDescent="0.3">
      <c r="B798" s="25"/>
      <c r="C798" s="25"/>
      <c r="AE798" s="3">
        <v>885</v>
      </c>
      <c r="AF798" s="4">
        <v>184.953216374269</v>
      </c>
      <c r="AG798" s="4">
        <v>266</v>
      </c>
    </row>
    <row r="799" spans="2:33" ht="16.5" thickTop="1" thickBot="1" x14ac:dyDescent="0.3">
      <c r="B799" s="25"/>
      <c r="C799" s="25"/>
      <c r="AE799" s="3">
        <v>886</v>
      </c>
      <c r="AF799" s="4">
        <v>185.16167870657</v>
      </c>
      <c r="AG799" s="4">
        <v>266.3</v>
      </c>
    </row>
    <row r="800" spans="2:33" ht="16.5" thickTop="1" thickBot="1" x14ac:dyDescent="0.3">
      <c r="B800" s="25"/>
      <c r="C800" s="25"/>
      <c r="AE800" s="3">
        <v>887</v>
      </c>
      <c r="AF800" s="4">
        <v>185.37014103887199</v>
      </c>
      <c r="AG800" s="4">
        <v>266.60000000000002</v>
      </c>
    </row>
    <row r="801" spans="2:33" ht="16.5" thickTop="1" thickBot="1" x14ac:dyDescent="0.3">
      <c r="B801" s="25"/>
      <c r="C801" s="25"/>
      <c r="AE801" s="3">
        <v>888</v>
      </c>
      <c r="AF801" s="4">
        <v>185.57860337117299</v>
      </c>
      <c r="AG801" s="4">
        <v>266.89999999999998</v>
      </c>
    </row>
    <row r="802" spans="2:33" ht="16.5" thickTop="1" thickBot="1" x14ac:dyDescent="0.3">
      <c r="B802" s="25"/>
      <c r="C802" s="25"/>
      <c r="AE802" s="3">
        <v>889</v>
      </c>
      <c r="AF802" s="4">
        <v>185.78706570347401</v>
      </c>
      <c r="AG802" s="4">
        <v>267.2</v>
      </c>
    </row>
    <row r="803" spans="2:33" ht="16.5" thickTop="1" thickBot="1" x14ac:dyDescent="0.3">
      <c r="B803" s="25"/>
      <c r="C803" s="25"/>
      <c r="AE803" s="3">
        <v>890</v>
      </c>
      <c r="AF803" s="4">
        <v>185.995528035776</v>
      </c>
      <c r="AG803" s="4">
        <v>267.5</v>
      </c>
    </row>
    <row r="804" spans="2:33" ht="16.5" thickTop="1" thickBot="1" x14ac:dyDescent="0.3">
      <c r="B804" s="25"/>
      <c r="C804" s="25"/>
      <c r="AE804" s="3">
        <v>891</v>
      </c>
      <c r="AF804" s="4">
        <v>186.203990368077</v>
      </c>
      <c r="AG804" s="4">
        <v>267.8</v>
      </c>
    </row>
    <row r="805" spans="2:33" ht="16.5" thickTop="1" thickBot="1" x14ac:dyDescent="0.3">
      <c r="B805" s="25"/>
      <c r="C805" s="25"/>
      <c r="AE805" s="3">
        <v>892</v>
      </c>
      <c r="AF805" s="4">
        <v>186.412452700378</v>
      </c>
      <c r="AG805" s="4">
        <v>268.10000000000002</v>
      </c>
    </row>
    <row r="806" spans="2:33" ht="16.5" thickTop="1" thickBot="1" x14ac:dyDescent="0.3">
      <c r="B806" s="25"/>
      <c r="C806" s="25"/>
      <c r="AE806" s="3">
        <v>893</v>
      </c>
      <c r="AF806" s="4">
        <v>186.62091503267999</v>
      </c>
      <c r="AG806" s="4">
        <v>268.39999999999998</v>
      </c>
    </row>
    <row r="807" spans="2:33" ht="16.5" thickTop="1" thickBot="1" x14ac:dyDescent="0.3">
      <c r="B807" s="25"/>
      <c r="C807" s="25"/>
      <c r="AE807" s="3">
        <v>894</v>
      </c>
      <c r="AF807" s="4">
        <v>186.82937736498101</v>
      </c>
      <c r="AG807" s="4">
        <v>268.7</v>
      </c>
    </row>
    <row r="808" spans="2:33" ht="16.5" thickTop="1" thickBot="1" x14ac:dyDescent="0.3">
      <c r="B808" s="25"/>
      <c r="C808" s="25"/>
      <c r="AE808" s="3">
        <v>895</v>
      </c>
      <c r="AF808" s="4">
        <v>187.03783969728201</v>
      </c>
      <c r="AG808" s="4">
        <v>269</v>
      </c>
    </row>
    <row r="809" spans="2:33" ht="16.5" thickTop="1" thickBot="1" x14ac:dyDescent="0.3">
      <c r="B809" s="25"/>
      <c r="C809" s="25"/>
      <c r="AE809" s="3">
        <v>896</v>
      </c>
      <c r="AF809" s="4">
        <v>187.246302029584</v>
      </c>
      <c r="AG809" s="4">
        <v>269.3</v>
      </c>
    </row>
    <row r="810" spans="2:33" ht="16.5" thickTop="1" thickBot="1" x14ac:dyDescent="0.3">
      <c r="B810" s="25"/>
      <c r="C810" s="25"/>
      <c r="AE810" s="3">
        <v>897</v>
      </c>
      <c r="AF810" s="4">
        <v>187.454764361885</v>
      </c>
      <c r="AG810" s="4">
        <v>269.60000000000002</v>
      </c>
    </row>
    <row r="811" spans="2:33" ht="16.5" thickTop="1" thickBot="1" x14ac:dyDescent="0.3">
      <c r="B811" s="25"/>
      <c r="C811" s="25"/>
      <c r="AE811" s="3">
        <v>898</v>
      </c>
      <c r="AF811" s="4">
        <v>187.66322669418599</v>
      </c>
      <c r="AG811" s="4">
        <v>269.89999999999998</v>
      </c>
    </row>
    <row r="812" spans="2:33" ht="16.5" thickTop="1" thickBot="1" x14ac:dyDescent="0.3">
      <c r="B812" s="25"/>
      <c r="C812" s="25"/>
      <c r="AE812" s="3">
        <v>899</v>
      </c>
      <c r="AF812" s="4">
        <v>187.87168902648801</v>
      </c>
      <c r="AG812" s="4">
        <v>270.2</v>
      </c>
    </row>
    <row r="813" spans="2:33" ht="16.5" thickTop="1" thickBot="1" x14ac:dyDescent="0.3">
      <c r="B813" s="25"/>
      <c r="C813" s="25"/>
      <c r="AE813" s="3">
        <v>900</v>
      </c>
      <c r="AF813" s="4">
        <v>188.08015135878901</v>
      </c>
      <c r="AG813" s="4">
        <v>270.5</v>
      </c>
    </row>
    <row r="814" spans="2:33" ht="16.5" thickTop="1" thickBot="1" x14ac:dyDescent="0.3">
      <c r="B814" s="25"/>
      <c r="C814" s="25"/>
      <c r="AE814" s="3">
        <v>901</v>
      </c>
      <c r="AF814" s="4">
        <v>188.28861369109001</v>
      </c>
      <c r="AG814" s="4">
        <v>270.8</v>
      </c>
    </row>
    <row r="815" spans="2:33" ht="16.5" thickTop="1" thickBot="1" x14ac:dyDescent="0.3">
      <c r="B815" s="25"/>
      <c r="C815" s="25"/>
      <c r="AE815" s="3">
        <v>902</v>
      </c>
      <c r="AF815" s="4">
        <v>188.497076023392</v>
      </c>
      <c r="AG815" s="4">
        <v>271.10000000000002</v>
      </c>
    </row>
    <row r="816" spans="2:33" ht="16.5" thickTop="1" thickBot="1" x14ac:dyDescent="0.3">
      <c r="B816" s="25"/>
      <c r="C816" s="25"/>
      <c r="AE816" s="3">
        <v>903</v>
      </c>
      <c r="AF816" s="4">
        <v>188.70553835569299</v>
      </c>
      <c r="AG816" s="4">
        <v>271.39999999999998</v>
      </c>
    </row>
    <row r="817" spans="2:33" ht="16.5" thickTop="1" thickBot="1" x14ac:dyDescent="0.3">
      <c r="B817" s="25"/>
      <c r="C817" s="25"/>
      <c r="AE817" s="3">
        <v>904</v>
      </c>
      <c r="AF817" s="4">
        <v>188.91400068799399</v>
      </c>
      <c r="AG817" s="4">
        <v>271.7</v>
      </c>
    </row>
    <row r="818" spans="2:33" ht="16.5" thickTop="1" thickBot="1" x14ac:dyDescent="0.3">
      <c r="B818" s="25"/>
      <c r="C818" s="25"/>
      <c r="AE818" s="3">
        <v>905</v>
      </c>
      <c r="AF818" s="4">
        <v>189.12246302029601</v>
      </c>
      <c r="AG818" s="4">
        <v>272</v>
      </c>
    </row>
    <row r="819" spans="2:33" ht="16.5" thickTop="1" thickBot="1" x14ac:dyDescent="0.3">
      <c r="B819" s="25"/>
      <c r="C819" s="25"/>
      <c r="AE819" s="3">
        <v>906</v>
      </c>
      <c r="AF819" s="4">
        <v>189.33092535259701</v>
      </c>
      <c r="AG819" s="4">
        <v>272.3</v>
      </c>
    </row>
    <row r="820" spans="2:33" ht="16.5" thickTop="1" thickBot="1" x14ac:dyDescent="0.3">
      <c r="B820" s="25"/>
      <c r="C820" s="25"/>
      <c r="AE820" s="3">
        <v>907</v>
      </c>
      <c r="AF820" s="4">
        <v>189.539387684898</v>
      </c>
      <c r="AG820" s="4">
        <v>272.60000000000002</v>
      </c>
    </row>
    <row r="821" spans="2:33" ht="16.5" thickTop="1" thickBot="1" x14ac:dyDescent="0.3">
      <c r="B821" s="25"/>
      <c r="C821" s="25"/>
      <c r="AE821" s="3">
        <v>908</v>
      </c>
      <c r="AF821" s="4">
        <v>189.74785001719999</v>
      </c>
      <c r="AG821" s="4">
        <v>272.89999999999998</v>
      </c>
    </row>
    <row r="822" spans="2:33" ht="16.5" thickTop="1" thickBot="1" x14ac:dyDescent="0.3">
      <c r="B822" s="25"/>
      <c r="C822" s="25"/>
      <c r="AE822" s="3">
        <v>909</v>
      </c>
      <c r="AF822" s="4">
        <v>189.95631234950099</v>
      </c>
      <c r="AG822" s="4">
        <v>273.2</v>
      </c>
    </row>
    <row r="823" spans="2:33" ht="16.5" thickTop="1" thickBot="1" x14ac:dyDescent="0.3">
      <c r="B823" s="25"/>
      <c r="C823" s="25"/>
      <c r="AE823" s="3">
        <v>910</v>
      </c>
      <c r="AF823" s="4">
        <v>190.16477468180199</v>
      </c>
      <c r="AG823" s="4">
        <v>273.5</v>
      </c>
    </row>
    <row r="824" spans="2:33" ht="16.5" thickTop="1" thickBot="1" x14ac:dyDescent="0.3">
      <c r="B824" s="25"/>
      <c r="C824" s="25"/>
      <c r="AE824" s="3">
        <v>911</v>
      </c>
      <c r="AF824" s="4">
        <v>190.37323701410401</v>
      </c>
      <c r="AG824" s="4">
        <v>273.8</v>
      </c>
    </row>
    <row r="825" spans="2:33" ht="16.5" thickTop="1" thickBot="1" x14ac:dyDescent="0.3">
      <c r="B825" s="25"/>
      <c r="C825" s="25"/>
      <c r="AE825" s="3">
        <v>912</v>
      </c>
      <c r="AF825" s="4">
        <v>190.581699346405</v>
      </c>
      <c r="AG825" s="4">
        <v>274.10000000000002</v>
      </c>
    </row>
    <row r="826" spans="2:33" ht="16.5" thickTop="1" thickBot="1" x14ac:dyDescent="0.3">
      <c r="B826" s="25"/>
      <c r="C826" s="25"/>
      <c r="AE826" s="3">
        <v>913</v>
      </c>
      <c r="AF826" s="4">
        <v>190.790161678706</v>
      </c>
      <c r="AG826" s="4">
        <v>274.39999999999998</v>
      </c>
    </row>
    <row r="827" spans="2:33" ht="16.5" thickTop="1" thickBot="1" x14ac:dyDescent="0.3">
      <c r="B827" s="25"/>
      <c r="C827" s="25"/>
      <c r="AE827" s="3">
        <v>914</v>
      </c>
      <c r="AF827" s="4">
        <v>190.99862401100799</v>
      </c>
      <c r="AG827" s="4">
        <v>274.7</v>
      </c>
    </row>
    <row r="828" spans="2:33" ht="16.5" thickTop="1" thickBot="1" x14ac:dyDescent="0.3">
      <c r="B828" s="25"/>
      <c r="C828" s="25"/>
      <c r="AE828" s="3">
        <v>915</v>
      </c>
      <c r="AF828" s="4">
        <v>191.20708634330899</v>
      </c>
      <c r="AG828" s="4">
        <v>275</v>
      </c>
    </row>
    <row r="829" spans="2:33" ht="16.5" thickTop="1" thickBot="1" x14ac:dyDescent="0.3">
      <c r="B829" s="25"/>
      <c r="C829" s="25"/>
      <c r="AE829" s="3">
        <v>916</v>
      </c>
      <c r="AF829" s="4">
        <v>191.41554867561001</v>
      </c>
      <c r="AG829" s="4">
        <v>275.3</v>
      </c>
    </row>
    <row r="830" spans="2:33" ht="16.5" thickTop="1" thickBot="1" x14ac:dyDescent="0.3">
      <c r="B830" s="25"/>
      <c r="C830" s="25"/>
      <c r="AE830" s="3">
        <v>917</v>
      </c>
      <c r="AF830" s="4">
        <v>191.624011007912</v>
      </c>
      <c r="AG830" s="4">
        <v>275.60000000000002</v>
      </c>
    </row>
    <row r="831" spans="2:33" ht="16.5" thickTop="1" thickBot="1" x14ac:dyDescent="0.3">
      <c r="B831" s="25"/>
      <c r="C831" s="25"/>
      <c r="AE831" s="3">
        <v>918</v>
      </c>
      <c r="AF831" s="4">
        <v>191.832473340213</v>
      </c>
      <c r="AG831" s="4">
        <v>275.89999999999998</v>
      </c>
    </row>
    <row r="832" spans="2:33" ht="16.5" thickTop="1" thickBot="1" x14ac:dyDescent="0.3">
      <c r="B832" s="25"/>
      <c r="C832" s="25"/>
      <c r="AE832" s="3">
        <v>919</v>
      </c>
      <c r="AF832" s="4">
        <v>192.04093567251499</v>
      </c>
      <c r="AG832" s="4">
        <v>276.2</v>
      </c>
    </row>
    <row r="833" spans="2:33" ht="16.5" thickTop="1" thickBot="1" x14ac:dyDescent="0.3">
      <c r="B833" s="25"/>
      <c r="C833" s="25"/>
      <c r="AE833" s="3">
        <v>920</v>
      </c>
      <c r="AF833" s="4">
        <v>192.24939800481599</v>
      </c>
      <c r="AG833" s="4">
        <v>276.5</v>
      </c>
    </row>
    <row r="834" spans="2:33" ht="16.5" thickTop="1" thickBot="1" x14ac:dyDescent="0.3">
      <c r="B834" s="25"/>
      <c r="C834" s="25"/>
      <c r="AE834" s="3">
        <v>921</v>
      </c>
      <c r="AF834" s="4">
        <v>192.45786033711701</v>
      </c>
      <c r="AG834" s="4">
        <v>276.8</v>
      </c>
    </row>
    <row r="835" spans="2:33" ht="16.5" thickTop="1" thickBot="1" x14ac:dyDescent="0.3">
      <c r="AE835" s="3">
        <v>922</v>
      </c>
      <c r="AF835" s="4">
        <v>192.666322669419</v>
      </c>
      <c r="AG835" s="4">
        <v>277.10000000000002</v>
      </c>
    </row>
    <row r="836" spans="2:33" ht="16.5" thickTop="1" thickBot="1" x14ac:dyDescent="0.3">
      <c r="AE836" s="3">
        <v>923</v>
      </c>
      <c r="AF836" s="4">
        <v>192.87478500172</v>
      </c>
      <c r="AG836" s="4">
        <v>277.39999999999998</v>
      </c>
    </row>
    <row r="837" spans="2:33" ht="16.5" thickTop="1" thickBot="1" x14ac:dyDescent="0.3">
      <c r="AE837" s="3">
        <v>924</v>
      </c>
      <c r="AF837" s="4">
        <v>193.083247334021</v>
      </c>
      <c r="AG837" s="4">
        <v>277.7</v>
      </c>
    </row>
    <row r="838" spans="2:33" ht="16.5" thickTop="1" thickBot="1" x14ac:dyDescent="0.3">
      <c r="AE838" s="3">
        <v>925</v>
      </c>
      <c r="AF838" s="4">
        <v>193.29170966632299</v>
      </c>
      <c r="AG838" s="4">
        <v>278</v>
      </c>
    </row>
    <row r="839" spans="2:33" ht="16.5" thickTop="1" thickBot="1" x14ac:dyDescent="0.3">
      <c r="AE839" s="3">
        <v>926</v>
      </c>
      <c r="AF839" s="4">
        <v>193.50017199862401</v>
      </c>
      <c r="AG839" s="4">
        <v>278.3</v>
      </c>
    </row>
    <row r="840" spans="2:33" ht="16.5" thickTop="1" thickBot="1" x14ac:dyDescent="0.3">
      <c r="AE840" s="3">
        <v>927</v>
      </c>
      <c r="AF840" s="4">
        <v>193.70863433092501</v>
      </c>
      <c r="AG840" s="4">
        <v>278.60000000000002</v>
      </c>
    </row>
    <row r="841" spans="2:33" ht="16.5" thickTop="1" thickBot="1" x14ac:dyDescent="0.3">
      <c r="AE841" s="3">
        <v>928</v>
      </c>
      <c r="AF841" s="4">
        <v>193.917096663227</v>
      </c>
      <c r="AG841" s="4">
        <v>278.89999999999998</v>
      </c>
    </row>
    <row r="842" spans="2:33" ht="16.5" thickTop="1" thickBot="1" x14ac:dyDescent="0.3">
      <c r="AE842" s="3">
        <v>929</v>
      </c>
      <c r="AF842" s="4">
        <v>194.125558995528</v>
      </c>
      <c r="AG842" s="4">
        <v>279.2</v>
      </c>
    </row>
    <row r="843" spans="2:33" ht="16.5" thickTop="1" thickBot="1" x14ac:dyDescent="0.3">
      <c r="AE843" s="3">
        <v>930</v>
      </c>
      <c r="AF843" s="4">
        <v>194.33402132782899</v>
      </c>
      <c r="AG843" s="4">
        <v>279.5</v>
      </c>
    </row>
    <row r="844" spans="2:33" ht="16.5" thickTop="1" thickBot="1" x14ac:dyDescent="0.3">
      <c r="AE844" s="3">
        <v>931</v>
      </c>
      <c r="AF844" s="4">
        <v>194.54248366013101</v>
      </c>
      <c r="AG844" s="4">
        <v>279.8</v>
      </c>
    </row>
    <row r="845" spans="2:33" ht="16.5" thickTop="1" thickBot="1" x14ac:dyDescent="0.3">
      <c r="AE845" s="3">
        <v>932</v>
      </c>
      <c r="AF845" s="4">
        <v>194.75094599243201</v>
      </c>
      <c r="AG845" s="4">
        <v>280.10000000000002</v>
      </c>
    </row>
    <row r="846" spans="2:33" ht="16.5" thickTop="1" thickBot="1" x14ac:dyDescent="0.3">
      <c r="AE846" s="3">
        <v>933</v>
      </c>
      <c r="AF846" s="4">
        <v>194.959408324733</v>
      </c>
      <c r="AG846" s="4">
        <v>280.39999999999998</v>
      </c>
    </row>
    <row r="847" spans="2:33" ht="15.75" thickTop="1" x14ac:dyDescent="0.25"/>
  </sheetData>
  <mergeCells count="5">
    <mergeCell ref="L2:M2"/>
    <mergeCell ref="J2:K2"/>
    <mergeCell ref="V3:W3"/>
    <mergeCell ref="S3:T3"/>
    <mergeCell ref="B7:M15"/>
  </mergeCells>
  <phoneticPr fontId="4" type="noConversion"/>
  <dataValidations count="8">
    <dataValidation type="list" allowBlank="1" showInputMessage="1" showErrorMessage="1" sqref="D4" xr:uid="{FEACDAB7-C7C8-4787-9824-7459D62ABE24}">
      <formula1>$V$4:$V$14</formula1>
    </dataValidation>
    <dataValidation type="list" allowBlank="1" showInputMessage="1" showErrorMessage="1" sqref="B4" xr:uid="{24048CF7-7568-4B11-8A93-75714CD9FF07}">
      <formula1>$S$4:$S$9</formula1>
    </dataValidation>
    <dataValidation type="list" allowBlank="1" showInputMessage="1" showErrorMessage="1" sqref="H4" xr:uid="{2FB04B96-4A8C-4048-913E-266B52A4FFFB}">
      <formula1>$AB$4:$AB$15</formula1>
    </dataValidation>
    <dataValidation type="list" allowBlank="1" showInputMessage="1" showErrorMessage="1" sqref="I4" xr:uid="{D9EB43E6-C434-4987-93EF-558208FC4004}">
      <formula1>$Q$4:$Q$14</formula1>
    </dataValidation>
    <dataValidation type="list" allowBlank="1" showInputMessage="1" showErrorMessage="1" sqref="E4" xr:uid="{93B07308-4E0F-43E0-A78F-FA0E49AFB17E}">
      <formula1>$X$4:$X$10</formula1>
    </dataValidation>
    <dataValidation type="list" allowBlank="1" showInputMessage="1" showErrorMessage="1" sqref="G4" xr:uid="{28C55434-B724-46F4-81F5-1C5F2C7AEC68}">
      <formula1>$AA$4:$AA$10</formula1>
    </dataValidation>
    <dataValidation type="list" allowBlank="1" showInputMessage="1" showErrorMessage="1" sqref="C4" xr:uid="{DA79FE53-E69A-48C9-B20F-39008D4ED4E3}">
      <formula1>$U$4:$U$13</formula1>
    </dataValidation>
    <dataValidation type="list" allowBlank="1" showInputMessage="1" showErrorMessage="1" sqref="F4" xr:uid="{05BD76CC-98F6-4382-9988-44B6B1F17334}">
      <formula1>$O$4:$O$9</formula1>
    </dataValidation>
  </dataValidations>
  <pageMargins left="0.511811024" right="0.511811024" top="0.78740157499999996" bottom="0.78740157499999996" header="0.31496062000000002" footer="0.31496062000000002"/>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F7969-8414-470A-AD7C-E822806AF059}">
  <sheetPr>
    <tabColor theme="4" tint="0.59999389629810485"/>
  </sheetPr>
  <dimension ref="B3:O59"/>
  <sheetViews>
    <sheetView tabSelected="1" topLeftCell="A41" zoomScale="205" zoomScaleNormal="205" workbookViewId="0">
      <selection activeCell="H5" sqref="H5"/>
    </sheetView>
  </sheetViews>
  <sheetFormatPr defaultRowHeight="15" x14ac:dyDescent="0.25"/>
  <cols>
    <col min="3" max="3" width="9.140625" style="1"/>
  </cols>
  <sheetData>
    <row r="3" spans="2:15" ht="15.75" x14ac:dyDescent="0.25">
      <c r="B3" s="107" t="s">
        <v>377</v>
      </c>
      <c r="C3" s="107"/>
      <c r="D3" s="107"/>
      <c r="E3" s="107"/>
      <c r="F3" s="107"/>
      <c r="G3" s="107"/>
      <c r="H3" s="107"/>
      <c r="I3" s="107"/>
      <c r="J3" s="107"/>
      <c r="K3" s="107"/>
      <c r="L3" s="107"/>
      <c r="M3" s="107"/>
      <c r="N3" s="107"/>
      <c r="O3" s="107"/>
    </row>
    <row r="4" spans="2:15" x14ac:dyDescent="0.25">
      <c r="B4" s="25" t="str">
        <f>IF(C4&lt;=4, "IQ/H", "IQ/VH")</f>
        <v>IQ/H</v>
      </c>
      <c r="C4" s="39">
        <v>0</v>
      </c>
      <c r="D4" s="106" t="s">
        <v>677</v>
      </c>
      <c r="E4" s="106"/>
      <c r="F4" s="106"/>
      <c r="G4" s="106"/>
      <c r="H4" s="106"/>
      <c r="I4" s="106"/>
      <c r="J4" s="106"/>
      <c r="K4" s="106"/>
      <c r="L4" s="106"/>
      <c r="M4" s="106"/>
      <c r="N4" s="106"/>
      <c r="O4" s="106"/>
    </row>
    <row r="5" spans="2:15" x14ac:dyDescent="0.25">
      <c r="B5" s="25" t="str">
        <f t="shared" ref="B5:B12" si="0">IF(C5&lt;=4, "IQ/H", "IQ/VH")</f>
        <v>IQ/H</v>
      </c>
      <c r="C5" s="39">
        <v>1</v>
      </c>
      <c r="D5" s="106" t="s">
        <v>676</v>
      </c>
      <c r="E5" s="106"/>
      <c r="F5" s="106"/>
      <c r="G5" s="106"/>
      <c r="H5" s="106"/>
      <c r="I5" s="106"/>
      <c r="J5" s="106"/>
      <c r="K5" s="106"/>
      <c r="L5" s="106"/>
      <c r="M5" s="106"/>
      <c r="N5" s="106"/>
      <c r="O5" s="106"/>
    </row>
    <row r="6" spans="2:15" x14ac:dyDescent="0.25">
      <c r="B6" s="25" t="str">
        <f t="shared" si="0"/>
        <v>IQ/H</v>
      </c>
      <c r="C6" s="39">
        <v>2</v>
      </c>
      <c r="D6" s="106" t="s">
        <v>675</v>
      </c>
      <c r="E6" s="106"/>
      <c r="F6" s="106"/>
      <c r="G6" s="106"/>
      <c r="H6" s="106"/>
      <c r="I6" s="106"/>
      <c r="J6" s="106"/>
      <c r="K6" s="106"/>
      <c r="L6" s="106"/>
      <c r="M6" s="106"/>
      <c r="N6" s="106"/>
      <c r="O6" s="106"/>
    </row>
    <row r="7" spans="2:15" x14ac:dyDescent="0.25">
      <c r="B7" s="25" t="str">
        <f t="shared" si="0"/>
        <v>IQ/H</v>
      </c>
      <c r="C7" s="39">
        <v>4</v>
      </c>
      <c r="D7" s="106" t="s">
        <v>674</v>
      </c>
      <c r="E7" s="106"/>
      <c r="F7" s="106"/>
      <c r="G7" s="106"/>
      <c r="H7" s="106"/>
      <c r="I7" s="106"/>
      <c r="J7" s="106"/>
      <c r="K7" s="106"/>
      <c r="L7" s="106"/>
      <c r="M7" s="106"/>
      <c r="N7" s="106"/>
      <c r="O7" s="106"/>
    </row>
    <row r="8" spans="2:15" x14ac:dyDescent="0.25">
      <c r="B8" s="25" t="str">
        <f t="shared" si="0"/>
        <v>IQ/VH</v>
      </c>
      <c r="C8" s="39">
        <v>5</v>
      </c>
      <c r="D8" s="106" t="s">
        <v>673</v>
      </c>
      <c r="E8" s="106"/>
      <c r="F8" s="106"/>
      <c r="G8" s="106"/>
      <c r="H8" s="106"/>
      <c r="I8" s="106"/>
      <c r="J8" s="106"/>
      <c r="K8" s="106"/>
      <c r="L8" s="106"/>
      <c r="M8" s="106"/>
      <c r="N8" s="106"/>
      <c r="O8" s="106"/>
    </row>
    <row r="9" spans="2:15" x14ac:dyDescent="0.25">
      <c r="B9" s="25" t="str">
        <f t="shared" si="0"/>
        <v>IQ/VH</v>
      </c>
      <c r="C9" s="39">
        <v>6</v>
      </c>
      <c r="D9" s="106" t="s">
        <v>672</v>
      </c>
      <c r="E9" s="106"/>
      <c r="F9" s="106"/>
      <c r="G9" s="106"/>
      <c r="H9" s="106"/>
      <c r="I9" s="106"/>
      <c r="J9" s="106"/>
      <c r="K9" s="106"/>
      <c r="L9" s="106"/>
      <c r="M9" s="106"/>
      <c r="N9" s="106"/>
      <c r="O9" s="106"/>
    </row>
    <row r="10" spans="2:15" x14ac:dyDescent="0.25">
      <c r="B10" s="25" t="str">
        <f t="shared" si="0"/>
        <v>IQ/VH</v>
      </c>
      <c r="C10" s="39">
        <v>6</v>
      </c>
      <c r="D10" s="106" t="s">
        <v>671</v>
      </c>
      <c r="E10" s="106"/>
      <c r="F10" s="106"/>
      <c r="G10" s="106"/>
      <c r="H10" s="106"/>
      <c r="I10" s="106"/>
      <c r="J10" s="106"/>
      <c r="K10" s="106"/>
      <c r="L10" s="106"/>
      <c r="M10" s="106"/>
      <c r="N10" s="106"/>
      <c r="O10" s="106"/>
    </row>
    <row r="11" spans="2:15" x14ac:dyDescent="0.25">
      <c r="B11" s="25" t="str">
        <f t="shared" si="0"/>
        <v>IQ/VH</v>
      </c>
      <c r="C11" s="39">
        <v>7</v>
      </c>
      <c r="D11" s="106" t="s">
        <v>670</v>
      </c>
      <c r="E11" s="106"/>
      <c r="F11" s="106"/>
      <c r="G11" s="106"/>
      <c r="H11" s="106"/>
      <c r="I11" s="106"/>
      <c r="J11" s="106"/>
      <c r="K11" s="106"/>
      <c r="L11" s="106"/>
      <c r="M11" s="106"/>
      <c r="N11" s="106"/>
      <c r="O11" s="106"/>
    </row>
    <row r="12" spans="2:15" x14ac:dyDescent="0.25">
      <c r="B12" s="25" t="str">
        <f t="shared" si="0"/>
        <v>IQ/VH</v>
      </c>
      <c r="C12" s="39">
        <v>7</v>
      </c>
      <c r="D12" s="106" t="s">
        <v>669</v>
      </c>
      <c r="E12" s="106"/>
      <c r="F12" s="106"/>
      <c r="G12" s="106"/>
      <c r="H12" s="106"/>
      <c r="I12" s="106"/>
      <c r="J12" s="106"/>
      <c r="K12" s="106"/>
      <c r="L12" s="106"/>
      <c r="M12" s="106"/>
      <c r="N12" s="106"/>
      <c r="O12" s="106"/>
    </row>
    <row r="13" spans="2:15" ht="15.75" x14ac:dyDescent="0.25">
      <c r="B13" s="107" t="s">
        <v>382</v>
      </c>
      <c r="C13" s="107"/>
      <c r="D13" s="107"/>
      <c r="E13" s="107"/>
      <c r="F13" s="107"/>
      <c r="G13" s="107"/>
      <c r="H13" s="107"/>
      <c r="I13" s="107"/>
      <c r="J13" s="107"/>
      <c r="K13" s="107"/>
      <c r="L13" s="107"/>
      <c r="M13" s="107"/>
      <c r="N13" s="107"/>
      <c r="O13" s="107"/>
    </row>
    <row r="14" spans="2:15" x14ac:dyDescent="0.25">
      <c r="B14" s="25" t="str">
        <f>IF(C14&lt;=4, "IQ/H", "IQ/VH")</f>
        <v>IQ/H</v>
      </c>
      <c r="C14" s="39">
        <v>0</v>
      </c>
      <c r="D14" s="106" t="s">
        <v>663</v>
      </c>
      <c r="E14" s="106"/>
      <c r="F14" s="106"/>
      <c r="G14" s="106"/>
      <c r="H14" s="106"/>
      <c r="I14" s="106"/>
      <c r="J14" s="106"/>
      <c r="K14" s="106"/>
      <c r="L14" s="106"/>
      <c r="M14" s="106"/>
      <c r="N14" s="106"/>
      <c r="O14" s="106"/>
    </row>
    <row r="15" spans="2:15" x14ac:dyDescent="0.25">
      <c r="B15" s="25" t="str">
        <f t="shared" ref="B15:B59" si="1">IF(C15&lt;=4, "IQ/H", "IQ/VH")</f>
        <v>IQ/H</v>
      </c>
      <c r="C15" s="39">
        <v>1</v>
      </c>
      <c r="D15" s="106" t="s">
        <v>664</v>
      </c>
      <c r="E15" s="106"/>
      <c r="F15" s="106"/>
      <c r="G15" s="106"/>
      <c r="H15" s="106"/>
      <c r="I15" s="106"/>
      <c r="J15" s="106"/>
      <c r="K15" s="106"/>
      <c r="L15" s="106"/>
      <c r="M15" s="106"/>
      <c r="N15" s="106"/>
      <c r="O15" s="106"/>
    </row>
    <row r="16" spans="2:15" x14ac:dyDescent="0.25">
      <c r="B16" s="25" t="str">
        <f t="shared" si="1"/>
        <v>IQ/H</v>
      </c>
      <c r="C16" s="39">
        <v>1</v>
      </c>
      <c r="D16" s="106" t="s">
        <v>378</v>
      </c>
      <c r="E16" s="106"/>
      <c r="F16" s="106"/>
      <c r="G16" s="106"/>
      <c r="H16" s="106"/>
      <c r="I16" s="106"/>
      <c r="J16" s="106"/>
      <c r="K16" s="106"/>
      <c r="L16" s="106"/>
      <c r="M16" s="106"/>
      <c r="N16" s="106"/>
      <c r="O16" s="106"/>
    </row>
    <row r="17" spans="2:15" x14ac:dyDescent="0.25">
      <c r="B17" s="25" t="str">
        <f t="shared" si="1"/>
        <v>IQ/H</v>
      </c>
      <c r="C17" s="39">
        <v>2</v>
      </c>
      <c r="D17" s="106" t="s">
        <v>665</v>
      </c>
      <c r="E17" s="106"/>
      <c r="F17" s="106"/>
      <c r="G17" s="106"/>
      <c r="H17" s="106"/>
      <c r="I17" s="106"/>
      <c r="J17" s="106"/>
      <c r="K17" s="106"/>
      <c r="L17" s="106"/>
      <c r="M17" s="106"/>
      <c r="N17" s="106"/>
      <c r="O17" s="106"/>
    </row>
    <row r="18" spans="2:15" x14ac:dyDescent="0.25">
      <c r="B18" s="25" t="str">
        <f t="shared" si="1"/>
        <v>IQ/H</v>
      </c>
      <c r="C18" s="39">
        <v>2</v>
      </c>
      <c r="D18" s="106" t="s">
        <v>379</v>
      </c>
      <c r="E18" s="106"/>
      <c r="F18" s="106"/>
      <c r="G18" s="106"/>
      <c r="H18" s="106"/>
      <c r="I18" s="106"/>
      <c r="J18" s="106"/>
      <c r="K18" s="106"/>
      <c r="L18" s="106"/>
      <c r="M18" s="106"/>
      <c r="N18" s="106"/>
      <c r="O18" s="106"/>
    </row>
    <row r="19" spans="2:15" x14ac:dyDescent="0.25">
      <c r="B19" s="25" t="str">
        <f t="shared" si="1"/>
        <v>IQ/H</v>
      </c>
      <c r="C19" s="39">
        <v>3</v>
      </c>
      <c r="D19" s="106" t="s">
        <v>666</v>
      </c>
      <c r="E19" s="106"/>
      <c r="F19" s="106"/>
      <c r="G19" s="106"/>
      <c r="H19" s="106"/>
      <c r="I19" s="106"/>
      <c r="J19" s="106"/>
      <c r="K19" s="106"/>
      <c r="L19" s="106"/>
      <c r="M19" s="106"/>
      <c r="N19" s="106"/>
      <c r="O19" s="106"/>
    </row>
    <row r="20" spans="2:15" x14ac:dyDescent="0.25">
      <c r="B20" s="25" t="str">
        <f t="shared" si="1"/>
        <v>IQ/H</v>
      </c>
      <c r="C20" s="39">
        <v>3</v>
      </c>
      <c r="D20" s="106" t="s">
        <v>380</v>
      </c>
      <c r="E20" s="106"/>
      <c r="F20" s="106"/>
      <c r="G20" s="106"/>
      <c r="H20" s="106"/>
      <c r="I20" s="106"/>
      <c r="J20" s="106"/>
      <c r="K20" s="106"/>
      <c r="L20" s="106"/>
      <c r="M20" s="106"/>
      <c r="N20" s="106"/>
      <c r="O20" s="106"/>
    </row>
    <row r="21" spans="2:15" x14ac:dyDescent="0.25">
      <c r="B21" s="25" t="str">
        <f t="shared" si="1"/>
        <v>IQ/H</v>
      </c>
      <c r="C21" s="39">
        <v>3</v>
      </c>
      <c r="D21" s="106" t="s">
        <v>381</v>
      </c>
      <c r="E21" s="106"/>
      <c r="F21" s="106"/>
      <c r="G21" s="106"/>
      <c r="H21" s="106"/>
      <c r="I21" s="106"/>
      <c r="J21" s="106"/>
      <c r="K21" s="106"/>
      <c r="L21" s="106"/>
      <c r="M21" s="106"/>
      <c r="N21" s="106"/>
      <c r="O21" s="106"/>
    </row>
    <row r="22" spans="2:15" x14ac:dyDescent="0.25">
      <c r="B22" s="25" t="str">
        <f t="shared" si="1"/>
        <v>IQ/H</v>
      </c>
      <c r="C22" s="39">
        <v>4</v>
      </c>
      <c r="D22" s="106" t="s">
        <v>667</v>
      </c>
      <c r="E22" s="106"/>
      <c r="F22" s="106"/>
      <c r="G22" s="106"/>
      <c r="H22" s="106"/>
      <c r="I22" s="106"/>
      <c r="J22" s="106"/>
      <c r="K22" s="106"/>
      <c r="L22" s="106"/>
      <c r="M22" s="106"/>
      <c r="N22" s="106"/>
      <c r="O22" s="106"/>
    </row>
    <row r="23" spans="2:15" x14ac:dyDescent="0.25">
      <c r="B23" s="25" t="str">
        <f t="shared" si="1"/>
        <v>IQ/VH</v>
      </c>
      <c r="C23" s="39">
        <v>5</v>
      </c>
      <c r="D23" s="106" t="s">
        <v>668</v>
      </c>
      <c r="E23" s="106"/>
      <c r="F23" s="106"/>
      <c r="G23" s="106"/>
      <c r="H23" s="106"/>
      <c r="I23" s="106"/>
      <c r="J23" s="106"/>
      <c r="K23" s="106"/>
      <c r="L23" s="106"/>
      <c r="M23" s="106"/>
      <c r="N23" s="106"/>
      <c r="O23" s="106"/>
    </row>
    <row r="24" spans="2:15" ht="15.75" x14ac:dyDescent="0.25">
      <c r="B24" s="108" t="s">
        <v>386</v>
      </c>
      <c r="C24" s="108"/>
      <c r="D24" s="108"/>
      <c r="E24" s="108"/>
      <c r="F24" s="108"/>
      <c r="G24" s="108"/>
      <c r="H24" s="108"/>
      <c r="I24" s="108"/>
      <c r="J24" s="108"/>
      <c r="K24" s="108"/>
      <c r="L24" s="108"/>
      <c r="M24" s="108"/>
      <c r="N24" s="108"/>
      <c r="O24" s="108"/>
    </row>
    <row r="25" spans="2:15" x14ac:dyDescent="0.25">
      <c r="B25" s="25" t="str">
        <f>IF(C25&lt;=4,"IQ/H","IQ/VH")</f>
        <v>IQ/H</v>
      </c>
      <c r="C25" s="39">
        <v>0</v>
      </c>
      <c r="D25" s="106" t="s">
        <v>678</v>
      </c>
      <c r="E25" s="106"/>
      <c r="F25" s="106"/>
      <c r="G25" s="106"/>
      <c r="H25" s="106"/>
      <c r="I25" s="106"/>
      <c r="J25" s="106"/>
      <c r="K25" s="106"/>
      <c r="L25" s="106"/>
      <c r="M25" s="106"/>
      <c r="N25" s="106"/>
      <c r="O25" s="106"/>
    </row>
    <row r="26" spans="2:15" x14ac:dyDescent="0.25">
      <c r="B26" s="25" t="str">
        <f t="shared" si="1"/>
        <v>IQ/H</v>
      </c>
      <c r="C26" s="39">
        <v>1</v>
      </c>
      <c r="D26" s="106" t="s">
        <v>679</v>
      </c>
      <c r="E26" s="106"/>
      <c r="F26" s="106"/>
      <c r="G26" s="106"/>
      <c r="H26" s="106"/>
      <c r="I26" s="106"/>
      <c r="J26" s="106"/>
      <c r="K26" s="106"/>
      <c r="L26" s="106"/>
      <c r="M26" s="106"/>
      <c r="N26" s="106"/>
      <c r="O26" s="106"/>
    </row>
    <row r="27" spans="2:15" x14ac:dyDescent="0.25">
      <c r="B27" s="25" t="str">
        <f t="shared" si="1"/>
        <v>IQ/H</v>
      </c>
      <c r="C27" s="39">
        <v>1</v>
      </c>
      <c r="D27" s="106" t="s">
        <v>680</v>
      </c>
      <c r="E27" s="106"/>
      <c r="F27" s="106"/>
      <c r="G27" s="106"/>
      <c r="H27" s="106"/>
      <c r="I27" s="106"/>
      <c r="J27" s="106"/>
      <c r="K27" s="106"/>
      <c r="L27" s="106"/>
      <c r="M27" s="106"/>
      <c r="N27" s="106"/>
      <c r="O27" s="106"/>
    </row>
    <row r="28" spans="2:15" x14ac:dyDescent="0.25">
      <c r="B28" s="25" t="str">
        <f t="shared" si="1"/>
        <v>IQ/H</v>
      </c>
      <c r="C28" s="39">
        <v>1</v>
      </c>
      <c r="D28" s="106" t="s">
        <v>383</v>
      </c>
      <c r="E28" s="106"/>
      <c r="F28" s="106"/>
      <c r="G28" s="106"/>
      <c r="H28" s="106"/>
      <c r="I28" s="106"/>
      <c r="J28" s="106"/>
      <c r="K28" s="106"/>
      <c r="L28" s="106"/>
      <c r="M28" s="106"/>
      <c r="N28" s="106"/>
      <c r="O28" s="106"/>
    </row>
    <row r="29" spans="2:15" x14ac:dyDescent="0.25">
      <c r="B29" s="25" t="str">
        <f t="shared" si="1"/>
        <v>IQ/H</v>
      </c>
      <c r="C29" s="39">
        <v>1</v>
      </c>
      <c r="D29" s="106" t="s">
        <v>681</v>
      </c>
      <c r="E29" s="106"/>
      <c r="F29" s="106"/>
      <c r="G29" s="106"/>
      <c r="H29" s="106"/>
      <c r="I29" s="106"/>
      <c r="J29" s="106"/>
      <c r="K29" s="106"/>
      <c r="L29" s="106"/>
      <c r="M29" s="106"/>
      <c r="N29" s="106"/>
      <c r="O29" s="106"/>
    </row>
    <row r="30" spans="2:15" x14ac:dyDescent="0.25">
      <c r="B30" s="25" t="str">
        <f t="shared" si="1"/>
        <v>IQ/H</v>
      </c>
      <c r="C30" s="39">
        <v>2</v>
      </c>
      <c r="D30" s="106" t="s">
        <v>384</v>
      </c>
      <c r="E30" s="106"/>
      <c r="F30" s="106"/>
      <c r="G30" s="106"/>
      <c r="H30" s="106"/>
      <c r="I30" s="106"/>
      <c r="J30" s="106"/>
      <c r="K30" s="106"/>
      <c r="L30" s="106"/>
      <c r="M30" s="106"/>
      <c r="N30" s="106"/>
      <c r="O30" s="106"/>
    </row>
    <row r="31" spans="2:15" x14ac:dyDescent="0.25">
      <c r="B31" s="25" t="str">
        <f t="shared" si="1"/>
        <v>IQ/H</v>
      </c>
      <c r="C31" s="39">
        <v>2</v>
      </c>
      <c r="D31" s="106" t="s">
        <v>682</v>
      </c>
      <c r="E31" s="106"/>
      <c r="F31" s="106"/>
      <c r="G31" s="106"/>
      <c r="H31" s="106"/>
      <c r="I31" s="106"/>
      <c r="J31" s="106"/>
      <c r="K31" s="106"/>
      <c r="L31" s="106"/>
      <c r="M31" s="106"/>
      <c r="N31" s="106"/>
      <c r="O31" s="106"/>
    </row>
    <row r="32" spans="2:15" x14ac:dyDescent="0.25">
      <c r="B32" s="25" t="str">
        <f t="shared" si="1"/>
        <v>IQ/H</v>
      </c>
      <c r="C32" s="39">
        <v>3</v>
      </c>
      <c r="D32" s="106" t="s">
        <v>683</v>
      </c>
      <c r="E32" s="106"/>
      <c r="F32" s="106"/>
      <c r="G32" s="106"/>
      <c r="H32" s="106"/>
      <c r="I32" s="106"/>
      <c r="J32" s="106"/>
      <c r="K32" s="106"/>
      <c r="L32" s="106"/>
      <c r="M32" s="106"/>
      <c r="N32" s="106"/>
      <c r="O32" s="106"/>
    </row>
    <row r="33" spans="2:15" x14ac:dyDescent="0.25">
      <c r="B33" s="25" t="str">
        <f t="shared" si="1"/>
        <v>IQ/H</v>
      </c>
      <c r="C33" s="39">
        <v>3</v>
      </c>
      <c r="D33" s="106" t="s">
        <v>385</v>
      </c>
      <c r="E33" s="106"/>
      <c r="F33" s="106"/>
      <c r="G33" s="106"/>
      <c r="H33" s="106"/>
      <c r="I33" s="106"/>
      <c r="J33" s="106"/>
      <c r="K33" s="106"/>
      <c r="L33" s="106"/>
      <c r="M33" s="106"/>
      <c r="N33" s="106"/>
      <c r="O33" s="106"/>
    </row>
    <row r="34" spans="2:15" x14ac:dyDescent="0.25">
      <c r="B34" s="25" t="str">
        <f t="shared" si="1"/>
        <v>IQ/H</v>
      </c>
      <c r="C34" s="39">
        <v>4</v>
      </c>
      <c r="D34" s="106" t="s">
        <v>684</v>
      </c>
      <c r="E34" s="106"/>
      <c r="F34" s="106"/>
      <c r="G34" s="106"/>
      <c r="H34" s="106"/>
      <c r="I34" s="106"/>
      <c r="J34" s="106"/>
      <c r="K34" s="106"/>
      <c r="L34" s="106"/>
      <c r="M34" s="106"/>
      <c r="N34" s="106"/>
      <c r="O34" s="106"/>
    </row>
    <row r="35" spans="2:15" ht="15.75" x14ac:dyDescent="0.25">
      <c r="B35" s="107" t="s">
        <v>392</v>
      </c>
      <c r="C35" s="107"/>
      <c r="D35" s="107"/>
      <c r="E35" s="107"/>
      <c r="F35" s="107"/>
      <c r="G35" s="107"/>
      <c r="H35" s="107"/>
      <c r="I35" s="107"/>
      <c r="J35" s="107"/>
      <c r="K35" s="107"/>
      <c r="L35" s="107"/>
      <c r="M35" s="107"/>
      <c r="N35" s="107"/>
      <c r="O35" s="107"/>
    </row>
    <row r="36" spans="2:15" x14ac:dyDescent="0.25">
      <c r="B36" s="25" t="str">
        <f t="shared" si="1"/>
        <v>IQ/H</v>
      </c>
      <c r="C36" s="39">
        <v>0</v>
      </c>
      <c r="D36" s="106" t="s">
        <v>685</v>
      </c>
      <c r="E36" s="106"/>
      <c r="F36" s="106"/>
      <c r="G36" s="106"/>
      <c r="H36" s="106"/>
      <c r="I36" s="106"/>
      <c r="J36" s="106"/>
      <c r="K36" s="106"/>
      <c r="L36" s="106"/>
      <c r="M36" s="106"/>
      <c r="N36" s="106"/>
      <c r="O36" s="106"/>
    </row>
    <row r="37" spans="2:15" x14ac:dyDescent="0.25">
      <c r="B37" s="25" t="str">
        <f t="shared" si="1"/>
        <v>IQ/H</v>
      </c>
      <c r="C37" s="39">
        <v>1</v>
      </c>
      <c r="D37" s="106" t="s">
        <v>686</v>
      </c>
      <c r="E37" s="106"/>
      <c r="F37" s="106"/>
      <c r="G37" s="106"/>
      <c r="H37" s="106"/>
      <c r="I37" s="106"/>
      <c r="J37" s="106"/>
      <c r="K37" s="106"/>
      <c r="L37" s="106"/>
      <c r="M37" s="106"/>
      <c r="N37" s="106"/>
      <c r="O37" s="106"/>
    </row>
    <row r="38" spans="2:15" x14ac:dyDescent="0.25">
      <c r="B38" s="25" t="str">
        <f t="shared" si="1"/>
        <v>IQ/H</v>
      </c>
      <c r="C38" s="39">
        <v>1</v>
      </c>
      <c r="D38" s="106" t="s">
        <v>387</v>
      </c>
      <c r="E38" s="106"/>
      <c r="F38" s="106"/>
      <c r="G38" s="106"/>
      <c r="H38" s="106"/>
      <c r="I38" s="106"/>
      <c r="J38" s="106"/>
      <c r="K38" s="106"/>
      <c r="L38" s="106"/>
      <c r="M38" s="106"/>
      <c r="N38" s="106"/>
      <c r="O38" s="106"/>
    </row>
    <row r="39" spans="2:15" x14ac:dyDescent="0.25">
      <c r="B39" s="25" t="str">
        <f t="shared" si="1"/>
        <v>IQ/H</v>
      </c>
      <c r="C39" s="39">
        <v>1</v>
      </c>
      <c r="D39" s="106" t="s">
        <v>388</v>
      </c>
      <c r="E39" s="106"/>
      <c r="F39" s="106"/>
      <c r="G39" s="106"/>
      <c r="H39" s="106"/>
      <c r="I39" s="106"/>
      <c r="J39" s="106"/>
      <c r="K39" s="106"/>
      <c r="L39" s="106"/>
      <c r="M39" s="106"/>
      <c r="N39" s="106"/>
      <c r="O39" s="106"/>
    </row>
    <row r="40" spans="2:15" x14ac:dyDescent="0.25">
      <c r="B40" s="25" t="str">
        <f t="shared" si="1"/>
        <v>IQ/H</v>
      </c>
      <c r="C40" s="39">
        <v>1</v>
      </c>
      <c r="D40" s="106" t="s">
        <v>687</v>
      </c>
      <c r="E40" s="106"/>
      <c r="F40" s="106"/>
      <c r="G40" s="106"/>
      <c r="H40" s="106"/>
      <c r="I40" s="106"/>
      <c r="J40" s="106"/>
      <c r="K40" s="106"/>
      <c r="L40" s="106"/>
      <c r="M40" s="106"/>
      <c r="N40" s="106"/>
      <c r="O40" s="106"/>
    </row>
    <row r="41" spans="2:15" x14ac:dyDescent="0.25">
      <c r="B41" s="25" t="str">
        <f t="shared" si="1"/>
        <v>IQ/H</v>
      </c>
      <c r="C41" s="39">
        <v>2</v>
      </c>
      <c r="D41" s="106" t="s">
        <v>688</v>
      </c>
      <c r="E41" s="106"/>
      <c r="F41" s="106"/>
      <c r="G41" s="106"/>
      <c r="H41" s="106"/>
      <c r="I41" s="106"/>
      <c r="J41" s="106"/>
      <c r="K41" s="106"/>
      <c r="L41" s="106"/>
      <c r="M41" s="106"/>
      <c r="N41" s="106"/>
      <c r="O41" s="106"/>
    </row>
    <row r="42" spans="2:15" x14ac:dyDescent="0.25">
      <c r="B42" s="25" t="str">
        <f t="shared" si="1"/>
        <v>IQ/H</v>
      </c>
      <c r="C42" s="39">
        <v>2</v>
      </c>
      <c r="D42" s="106" t="s">
        <v>389</v>
      </c>
      <c r="E42" s="106"/>
      <c r="F42" s="106"/>
      <c r="G42" s="106"/>
      <c r="H42" s="106"/>
      <c r="I42" s="106"/>
      <c r="J42" s="106"/>
      <c r="K42" s="106"/>
      <c r="L42" s="106"/>
      <c r="M42" s="106"/>
      <c r="N42" s="106"/>
      <c r="O42" s="106"/>
    </row>
    <row r="43" spans="2:15" x14ac:dyDescent="0.25">
      <c r="B43" s="25" t="str">
        <f t="shared" si="1"/>
        <v>IQ/H</v>
      </c>
      <c r="C43" s="39">
        <v>3</v>
      </c>
      <c r="D43" s="106" t="s">
        <v>689</v>
      </c>
      <c r="E43" s="106"/>
      <c r="F43" s="106"/>
      <c r="G43" s="106"/>
      <c r="H43" s="106"/>
      <c r="I43" s="106"/>
      <c r="J43" s="106"/>
      <c r="K43" s="106"/>
      <c r="L43" s="106"/>
      <c r="M43" s="106"/>
      <c r="N43" s="106"/>
      <c r="O43" s="106"/>
    </row>
    <row r="44" spans="2:15" x14ac:dyDescent="0.25">
      <c r="B44" s="25" t="str">
        <f t="shared" si="1"/>
        <v>IQ/H</v>
      </c>
      <c r="C44" s="39">
        <v>3</v>
      </c>
      <c r="D44" s="106" t="s">
        <v>390</v>
      </c>
      <c r="E44" s="106"/>
      <c r="F44" s="106"/>
      <c r="G44" s="106"/>
      <c r="H44" s="106"/>
      <c r="I44" s="106"/>
      <c r="J44" s="106"/>
      <c r="K44" s="106"/>
      <c r="L44" s="106"/>
      <c r="M44" s="106"/>
      <c r="N44" s="106"/>
      <c r="O44" s="106"/>
    </row>
    <row r="45" spans="2:15" x14ac:dyDescent="0.25">
      <c r="B45" s="25" t="str">
        <f t="shared" si="1"/>
        <v>IQ/H</v>
      </c>
      <c r="C45" s="39">
        <v>3</v>
      </c>
      <c r="D45" s="106" t="s">
        <v>391</v>
      </c>
      <c r="E45" s="106"/>
      <c r="F45" s="106"/>
      <c r="G45" s="106"/>
      <c r="H45" s="106"/>
      <c r="I45" s="106"/>
      <c r="J45" s="106"/>
      <c r="K45" s="106"/>
      <c r="L45" s="106"/>
      <c r="M45" s="106"/>
      <c r="N45" s="106"/>
      <c r="O45" s="106"/>
    </row>
    <row r="46" spans="2:15" x14ac:dyDescent="0.25">
      <c r="B46" s="25" t="str">
        <f t="shared" si="1"/>
        <v>IQ/H</v>
      </c>
      <c r="C46" s="39">
        <v>4</v>
      </c>
      <c r="D46" s="106" t="s">
        <v>690</v>
      </c>
      <c r="E46" s="106"/>
      <c r="F46" s="106"/>
      <c r="G46" s="106"/>
      <c r="H46" s="106"/>
      <c r="I46" s="106"/>
      <c r="J46" s="106"/>
      <c r="K46" s="106"/>
      <c r="L46" s="106"/>
      <c r="M46" s="106"/>
      <c r="N46" s="106"/>
      <c r="O46" s="106"/>
    </row>
    <row r="47" spans="2:15" ht="15.75" x14ac:dyDescent="0.25">
      <c r="B47" s="108" t="s">
        <v>398</v>
      </c>
      <c r="C47" s="108"/>
      <c r="D47" s="108"/>
      <c r="E47" s="108"/>
      <c r="F47" s="108"/>
      <c r="G47" s="108"/>
      <c r="H47" s="108"/>
      <c r="I47" s="108"/>
      <c r="J47" s="108"/>
      <c r="K47" s="108"/>
      <c r="L47" s="108"/>
      <c r="M47" s="108"/>
      <c r="N47" s="108"/>
      <c r="O47" s="108"/>
    </row>
    <row r="48" spans="2:15" x14ac:dyDescent="0.25">
      <c r="B48" s="25" t="str">
        <f>IF(C48&lt;=4, "IQ/H", "IQ/VH")</f>
        <v>IQ/H</v>
      </c>
      <c r="C48" s="39">
        <v>0</v>
      </c>
      <c r="D48" s="106" t="s">
        <v>691</v>
      </c>
      <c r="E48" s="106"/>
      <c r="F48" s="106"/>
      <c r="G48" s="106"/>
      <c r="H48" s="106"/>
      <c r="I48" s="106"/>
      <c r="J48" s="106"/>
      <c r="K48" s="106"/>
      <c r="L48" s="106"/>
      <c r="M48" s="106"/>
      <c r="N48" s="106"/>
      <c r="O48" s="106"/>
    </row>
    <row r="49" spans="2:15" x14ac:dyDescent="0.25">
      <c r="B49" s="25" t="str">
        <f t="shared" si="1"/>
        <v>IQ/H</v>
      </c>
      <c r="C49" s="39">
        <v>1</v>
      </c>
      <c r="D49" s="106" t="s">
        <v>692</v>
      </c>
      <c r="E49" s="106"/>
      <c r="F49" s="106"/>
      <c r="G49" s="106"/>
      <c r="H49" s="106"/>
      <c r="I49" s="106"/>
      <c r="J49" s="106"/>
      <c r="K49" s="106"/>
      <c r="L49" s="106"/>
      <c r="M49" s="106"/>
      <c r="N49" s="106"/>
      <c r="O49" s="106"/>
    </row>
    <row r="50" spans="2:15" x14ac:dyDescent="0.25">
      <c r="B50" s="25" t="str">
        <f t="shared" si="1"/>
        <v>IQ/H</v>
      </c>
      <c r="C50" s="39">
        <v>1</v>
      </c>
      <c r="D50" s="106" t="s">
        <v>693</v>
      </c>
      <c r="E50" s="106"/>
      <c r="F50" s="106"/>
      <c r="G50" s="106"/>
      <c r="H50" s="106"/>
      <c r="I50" s="106"/>
      <c r="J50" s="106"/>
      <c r="K50" s="106"/>
      <c r="L50" s="106"/>
      <c r="M50" s="106"/>
      <c r="N50" s="106"/>
      <c r="O50" s="106"/>
    </row>
    <row r="51" spans="2:15" x14ac:dyDescent="0.25">
      <c r="B51" s="25" t="str">
        <f t="shared" si="1"/>
        <v>IQ/H</v>
      </c>
      <c r="C51" s="39"/>
      <c r="D51" s="106" t="s">
        <v>393</v>
      </c>
      <c r="E51" s="106"/>
      <c r="F51" s="106"/>
      <c r="G51" s="106"/>
      <c r="H51" s="106"/>
      <c r="I51" s="106"/>
      <c r="J51" s="106"/>
      <c r="K51" s="106"/>
      <c r="L51" s="106"/>
      <c r="M51" s="106"/>
      <c r="N51" s="106"/>
      <c r="O51" s="106"/>
    </row>
    <row r="52" spans="2:15" x14ac:dyDescent="0.25">
      <c r="B52" s="25" t="str">
        <f t="shared" si="1"/>
        <v>IQ/H</v>
      </c>
      <c r="C52" s="39">
        <v>1</v>
      </c>
      <c r="D52" s="106" t="s">
        <v>394</v>
      </c>
      <c r="E52" s="106"/>
      <c r="F52" s="106"/>
      <c r="G52" s="106"/>
      <c r="H52" s="106"/>
      <c r="I52" s="106"/>
      <c r="J52" s="106"/>
      <c r="K52" s="106"/>
      <c r="L52" s="106"/>
      <c r="M52" s="106"/>
      <c r="N52" s="106"/>
      <c r="O52" s="106"/>
    </row>
    <row r="53" spans="2:15" x14ac:dyDescent="0.25">
      <c r="B53" s="25" t="str">
        <f t="shared" si="1"/>
        <v>IQ/H</v>
      </c>
      <c r="C53" s="39">
        <v>1</v>
      </c>
      <c r="D53" s="106" t="s">
        <v>395</v>
      </c>
      <c r="E53" s="106"/>
      <c r="F53" s="106"/>
      <c r="G53" s="106"/>
      <c r="H53" s="106"/>
      <c r="I53" s="106"/>
      <c r="J53" s="106"/>
      <c r="K53" s="106"/>
      <c r="L53" s="106"/>
      <c r="M53" s="106"/>
      <c r="N53" s="106"/>
      <c r="O53" s="106"/>
    </row>
    <row r="54" spans="2:15" x14ac:dyDescent="0.25">
      <c r="B54" s="25" t="str">
        <f t="shared" si="1"/>
        <v>IQ/H</v>
      </c>
      <c r="C54" s="39">
        <v>2</v>
      </c>
      <c r="D54" s="106" t="s">
        <v>697</v>
      </c>
      <c r="E54" s="106"/>
      <c r="F54" s="106"/>
      <c r="G54" s="106"/>
      <c r="H54" s="106"/>
      <c r="I54" s="106"/>
      <c r="J54" s="106"/>
      <c r="K54" s="106"/>
      <c r="L54" s="106"/>
      <c r="M54" s="106"/>
      <c r="N54" s="106"/>
      <c r="O54" s="106"/>
    </row>
    <row r="55" spans="2:15" x14ac:dyDescent="0.25">
      <c r="B55" s="25" t="str">
        <f t="shared" si="1"/>
        <v>IQ/H</v>
      </c>
      <c r="C55" s="39">
        <v>2</v>
      </c>
      <c r="D55" s="106" t="s">
        <v>396</v>
      </c>
      <c r="E55" s="106"/>
      <c r="F55" s="106"/>
      <c r="G55" s="106"/>
      <c r="H55" s="106"/>
      <c r="I55" s="106"/>
      <c r="J55" s="106"/>
      <c r="K55" s="106"/>
      <c r="L55" s="106"/>
      <c r="M55" s="106"/>
      <c r="N55" s="106"/>
      <c r="O55" s="106"/>
    </row>
    <row r="56" spans="2:15" x14ac:dyDescent="0.25">
      <c r="B56" s="25" t="str">
        <f t="shared" si="1"/>
        <v>IQ/H</v>
      </c>
      <c r="C56" s="39">
        <v>3</v>
      </c>
      <c r="D56" s="106" t="s">
        <v>696</v>
      </c>
      <c r="E56" s="106"/>
      <c r="F56" s="106"/>
      <c r="G56" s="106"/>
      <c r="H56" s="106"/>
      <c r="I56" s="106"/>
      <c r="J56" s="106"/>
      <c r="K56" s="106"/>
      <c r="L56" s="106"/>
      <c r="M56" s="106"/>
      <c r="N56" s="106"/>
      <c r="O56" s="106"/>
    </row>
    <row r="57" spans="2:15" x14ac:dyDescent="0.25">
      <c r="B57" s="25" t="str">
        <f t="shared" si="1"/>
        <v>IQ/H</v>
      </c>
      <c r="C57" s="39">
        <v>3</v>
      </c>
      <c r="D57" s="106" t="s">
        <v>397</v>
      </c>
      <c r="E57" s="106"/>
      <c r="F57" s="106"/>
      <c r="G57" s="106"/>
      <c r="H57" s="106"/>
      <c r="I57" s="106"/>
      <c r="J57" s="106"/>
      <c r="K57" s="106"/>
      <c r="L57" s="106"/>
      <c r="M57" s="106"/>
      <c r="N57" s="106"/>
      <c r="O57" s="106"/>
    </row>
    <row r="58" spans="2:15" x14ac:dyDescent="0.25">
      <c r="B58" s="25" t="str">
        <f t="shared" si="1"/>
        <v>IQ/H</v>
      </c>
      <c r="C58" s="39">
        <v>4</v>
      </c>
      <c r="D58" s="106" t="s">
        <v>694</v>
      </c>
      <c r="E58" s="106"/>
      <c r="F58" s="106"/>
      <c r="G58" s="106"/>
      <c r="H58" s="106"/>
      <c r="I58" s="106"/>
      <c r="J58" s="106"/>
      <c r="K58" s="106"/>
      <c r="L58" s="106"/>
      <c r="M58" s="106"/>
      <c r="N58" s="106"/>
      <c r="O58" s="106"/>
    </row>
    <row r="59" spans="2:15" x14ac:dyDescent="0.25">
      <c r="B59" s="25" t="str">
        <f t="shared" si="1"/>
        <v>IQ/VH</v>
      </c>
      <c r="C59" s="39">
        <v>5</v>
      </c>
      <c r="D59" s="106" t="s">
        <v>695</v>
      </c>
      <c r="E59" s="106"/>
      <c r="F59" s="106"/>
      <c r="G59" s="106"/>
      <c r="H59" s="106"/>
      <c r="I59" s="106"/>
      <c r="J59" s="106"/>
      <c r="K59" s="106"/>
      <c r="L59" s="106"/>
      <c r="M59" s="106"/>
      <c r="N59" s="106"/>
      <c r="O59" s="106"/>
    </row>
  </sheetData>
  <mergeCells count="57">
    <mergeCell ref="B3:O3"/>
    <mergeCell ref="B13:O13"/>
    <mergeCell ref="B24:O24"/>
    <mergeCell ref="B35:O35"/>
    <mergeCell ref="B47:O47"/>
    <mergeCell ref="D14:O14"/>
    <mergeCell ref="D15:O15"/>
    <mergeCell ref="D16:O16"/>
    <mergeCell ref="D17:O17"/>
    <mergeCell ref="D18:O18"/>
    <mergeCell ref="D19:O19"/>
    <mergeCell ref="D20:O20"/>
    <mergeCell ref="D21:O21"/>
    <mergeCell ref="D22:O22"/>
    <mergeCell ref="D23:O23"/>
    <mergeCell ref="D48:O48"/>
    <mergeCell ref="D49:O49"/>
    <mergeCell ref="D25:O25"/>
    <mergeCell ref="D26:O26"/>
    <mergeCell ref="D27:O27"/>
    <mergeCell ref="D28:O28"/>
    <mergeCell ref="D29:O29"/>
    <mergeCell ref="D30:O30"/>
    <mergeCell ref="D31:O31"/>
    <mergeCell ref="D32:O32"/>
    <mergeCell ref="D33:O33"/>
    <mergeCell ref="D34:O34"/>
    <mergeCell ref="D36:O36"/>
    <mergeCell ref="D50:O50"/>
    <mergeCell ref="D51:O51"/>
    <mergeCell ref="D52:O52"/>
    <mergeCell ref="D53:O53"/>
    <mergeCell ref="D54:O54"/>
    <mergeCell ref="D55:O55"/>
    <mergeCell ref="D56:O56"/>
    <mergeCell ref="D57:O57"/>
    <mergeCell ref="D58:O58"/>
    <mergeCell ref="D59:O59"/>
    <mergeCell ref="D37:O37"/>
    <mergeCell ref="D38:O38"/>
    <mergeCell ref="D39:O39"/>
    <mergeCell ref="D40:O40"/>
    <mergeCell ref="D41:O41"/>
    <mergeCell ref="D42:O42"/>
    <mergeCell ref="D43:O43"/>
    <mergeCell ref="D44:O44"/>
    <mergeCell ref="D45:O45"/>
    <mergeCell ref="D46:O46"/>
    <mergeCell ref="D9:O9"/>
    <mergeCell ref="D10:O10"/>
    <mergeCell ref="D11:O11"/>
    <mergeCell ref="D12:O12"/>
    <mergeCell ref="D4:O4"/>
    <mergeCell ref="D5:O5"/>
    <mergeCell ref="D6:O6"/>
    <mergeCell ref="D7:O7"/>
    <mergeCell ref="D8:O8"/>
  </mergeCells>
  <pageMargins left="0.511811024" right="0.511811024" top="0.78740157499999996" bottom="0.78740157499999996" header="0.31496062000000002" footer="0.31496062000000002"/>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6B5A5-174A-495B-A4F6-9141B87D621C}">
  <sheetPr>
    <tabColor theme="7" tint="-0.499984740745262"/>
  </sheetPr>
  <dimension ref="B2:W40"/>
  <sheetViews>
    <sheetView tabSelected="1" topLeftCell="B10" zoomScale="205" zoomScaleNormal="205" workbookViewId="0">
      <selection activeCell="H5" sqref="H5"/>
    </sheetView>
  </sheetViews>
  <sheetFormatPr defaultRowHeight="15" x14ac:dyDescent="0.25"/>
  <sheetData>
    <row r="2" spans="2:23" ht="15.75" x14ac:dyDescent="0.25">
      <c r="B2" s="111" t="s">
        <v>404</v>
      </c>
      <c r="C2" s="111"/>
      <c r="D2" s="111"/>
      <c r="E2" s="111"/>
      <c r="F2" s="111"/>
      <c r="G2" s="111"/>
      <c r="H2" s="111"/>
      <c r="I2" s="111"/>
      <c r="J2" s="111"/>
      <c r="K2" s="111"/>
      <c r="L2" s="111"/>
      <c r="M2" s="111"/>
      <c r="N2" s="111"/>
      <c r="O2" s="111"/>
    </row>
    <row r="3" spans="2:23" x14ac:dyDescent="0.25">
      <c r="B3" s="30"/>
      <c r="C3" s="30"/>
      <c r="D3" s="109" t="s">
        <v>399</v>
      </c>
      <c r="E3" s="109"/>
      <c r="F3" s="109"/>
      <c r="G3" s="109"/>
      <c r="H3" s="109"/>
      <c r="I3" s="109"/>
      <c r="J3" s="109"/>
      <c r="K3" s="109"/>
      <c r="L3" s="109"/>
      <c r="M3" s="109"/>
      <c r="N3" s="109"/>
      <c r="O3" s="109"/>
    </row>
    <row r="4" spans="2:23" x14ac:dyDescent="0.25">
      <c r="B4" s="30"/>
      <c r="C4" s="30"/>
      <c r="D4" s="109" t="s">
        <v>400</v>
      </c>
      <c r="E4" s="109"/>
      <c r="F4" s="109"/>
      <c r="G4" s="109"/>
      <c r="H4" s="109"/>
      <c r="I4" s="109"/>
      <c r="J4" s="109"/>
      <c r="K4" s="109"/>
      <c r="L4" s="109"/>
      <c r="M4" s="109"/>
      <c r="N4" s="109"/>
      <c r="O4" s="109"/>
      <c r="U4">
        <v>1</v>
      </c>
      <c r="V4">
        <v>7</v>
      </c>
      <c r="W4">
        <v>1</v>
      </c>
    </row>
    <row r="5" spans="2:23" x14ac:dyDescent="0.25">
      <c r="B5" s="30"/>
      <c r="C5" s="30"/>
      <c r="D5" s="109" t="s">
        <v>401</v>
      </c>
      <c r="E5" s="109"/>
      <c r="F5" s="109"/>
      <c r="G5" s="109"/>
      <c r="H5" s="109"/>
      <c r="I5" s="109"/>
      <c r="J5" s="109"/>
      <c r="K5" s="109"/>
      <c r="L5" s="109"/>
      <c r="M5" s="109"/>
      <c r="N5" s="109"/>
      <c r="O5" s="109"/>
      <c r="U5">
        <f t="shared" ref="U5:U13" si="0">V4+1</f>
        <v>8</v>
      </c>
      <c r="V5">
        <v>15</v>
      </c>
      <c r="W5">
        <v>2</v>
      </c>
    </row>
    <row r="6" spans="2:23" x14ac:dyDescent="0.25">
      <c r="B6" s="30"/>
      <c r="C6" s="30"/>
      <c r="D6" s="109" t="s">
        <v>402</v>
      </c>
      <c r="E6" s="109"/>
      <c r="F6" s="109"/>
      <c r="G6" s="109"/>
      <c r="H6" s="109"/>
      <c r="I6" s="109"/>
      <c r="J6" s="109"/>
      <c r="K6" s="109"/>
      <c r="L6" s="109"/>
      <c r="M6" s="109"/>
      <c r="N6" s="109"/>
      <c r="O6" s="109"/>
      <c r="U6">
        <f t="shared" si="0"/>
        <v>16</v>
      </c>
      <c r="V6">
        <f t="shared" ref="V6:V13" si="1">U6+7</f>
        <v>23</v>
      </c>
      <c r="W6">
        <v>3</v>
      </c>
    </row>
    <row r="7" spans="2:23" x14ac:dyDescent="0.25">
      <c r="B7" s="30"/>
      <c r="C7" s="30"/>
      <c r="D7" s="109" t="s">
        <v>403</v>
      </c>
      <c r="E7" s="109"/>
      <c r="F7" s="109"/>
      <c r="G7" s="109"/>
      <c r="H7" s="109"/>
      <c r="I7" s="109"/>
      <c r="J7" s="109"/>
      <c r="K7" s="109"/>
      <c r="L7" s="109"/>
      <c r="M7" s="109"/>
      <c r="N7" s="109"/>
      <c r="O7" s="109"/>
      <c r="U7">
        <f t="shared" si="0"/>
        <v>24</v>
      </c>
      <c r="V7">
        <f t="shared" si="1"/>
        <v>31</v>
      </c>
      <c r="W7">
        <v>4</v>
      </c>
    </row>
    <row r="8" spans="2:23" ht="15.75" x14ac:dyDescent="0.25">
      <c r="B8" s="110" t="s">
        <v>415</v>
      </c>
      <c r="C8" s="110"/>
      <c r="D8" s="110"/>
      <c r="E8" s="110"/>
      <c r="F8" s="110"/>
      <c r="G8" s="110"/>
      <c r="H8" s="110"/>
      <c r="I8" s="110"/>
      <c r="J8" s="110"/>
      <c r="K8" s="110"/>
      <c r="L8" s="110"/>
      <c r="M8" s="110"/>
      <c r="N8" s="110"/>
      <c r="O8" s="110"/>
      <c r="U8">
        <f t="shared" si="0"/>
        <v>32</v>
      </c>
      <c r="V8">
        <f t="shared" si="1"/>
        <v>39</v>
      </c>
      <c r="W8">
        <v>5</v>
      </c>
    </row>
    <row r="9" spans="2:23" x14ac:dyDescent="0.25">
      <c r="B9" s="30"/>
      <c r="C9" s="30"/>
      <c r="D9" s="109" t="s">
        <v>405</v>
      </c>
      <c r="E9" s="109"/>
      <c r="F9" s="109"/>
      <c r="G9" s="109"/>
      <c r="H9" s="109"/>
      <c r="I9" s="109"/>
      <c r="J9" s="109"/>
      <c r="K9" s="109"/>
      <c r="L9" s="109"/>
      <c r="M9" s="109"/>
      <c r="N9" s="109"/>
      <c r="O9" s="109"/>
      <c r="U9">
        <f t="shared" si="0"/>
        <v>40</v>
      </c>
      <c r="V9">
        <f t="shared" si="1"/>
        <v>47</v>
      </c>
      <c r="W9">
        <v>6</v>
      </c>
    </row>
    <row r="10" spans="2:23" x14ac:dyDescent="0.25">
      <c r="B10" s="30"/>
      <c r="C10" s="30"/>
      <c r="D10" s="109" t="s">
        <v>406</v>
      </c>
      <c r="E10" s="109"/>
      <c r="F10" s="109"/>
      <c r="G10" s="109"/>
      <c r="H10" s="109"/>
      <c r="I10" s="109"/>
      <c r="J10" s="109"/>
      <c r="K10" s="109"/>
      <c r="L10" s="109"/>
      <c r="M10" s="109"/>
      <c r="N10" s="109"/>
      <c r="O10" s="109"/>
      <c r="U10">
        <f t="shared" si="0"/>
        <v>48</v>
      </c>
      <c r="V10">
        <f t="shared" si="1"/>
        <v>55</v>
      </c>
      <c r="W10">
        <v>7</v>
      </c>
    </row>
    <row r="11" spans="2:23" x14ac:dyDescent="0.25">
      <c r="B11" s="30"/>
      <c r="C11" s="30"/>
      <c r="D11" s="109" t="s">
        <v>407</v>
      </c>
      <c r="E11" s="109"/>
      <c r="F11" s="109"/>
      <c r="G11" s="109"/>
      <c r="H11" s="109"/>
      <c r="I11" s="109"/>
      <c r="J11" s="109"/>
      <c r="K11" s="109"/>
      <c r="L11" s="109"/>
      <c r="M11" s="109"/>
      <c r="N11" s="109"/>
      <c r="O11" s="109"/>
      <c r="U11">
        <f t="shared" si="0"/>
        <v>56</v>
      </c>
      <c r="V11">
        <f t="shared" si="1"/>
        <v>63</v>
      </c>
      <c r="W11">
        <v>8</v>
      </c>
    </row>
    <row r="12" spans="2:23" x14ac:dyDescent="0.25">
      <c r="B12" s="30"/>
      <c r="C12" s="30"/>
      <c r="D12" s="109" t="s">
        <v>408</v>
      </c>
      <c r="E12" s="109"/>
      <c r="F12" s="109"/>
      <c r="G12" s="109"/>
      <c r="H12" s="109"/>
      <c r="I12" s="109"/>
      <c r="J12" s="109"/>
      <c r="K12" s="109"/>
      <c r="L12" s="109"/>
      <c r="M12" s="109"/>
      <c r="N12" s="109"/>
      <c r="O12" s="109"/>
      <c r="U12">
        <f t="shared" si="0"/>
        <v>64</v>
      </c>
      <c r="V12">
        <f t="shared" si="1"/>
        <v>71</v>
      </c>
      <c r="W12">
        <v>9</v>
      </c>
    </row>
    <row r="13" spans="2:23" x14ac:dyDescent="0.25">
      <c r="B13" s="30"/>
      <c r="C13" s="30"/>
      <c r="D13" s="109" t="s">
        <v>409</v>
      </c>
      <c r="E13" s="109"/>
      <c r="F13" s="109"/>
      <c r="G13" s="109"/>
      <c r="H13" s="109"/>
      <c r="I13" s="109"/>
      <c r="J13" s="109"/>
      <c r="K13" s="109"/>
      <c r="L13" s="109"/>
      <c r="M13" s="109"/>
      <c r="N13" s="109"/>
      <c r="O13" s="109"/>
      <c r="U13">
        <f t="shared" si="0"/>
        <v>72</v>
      </c>
      <c r="V13">
        <f t="shared" si="1"/>
        <v>79</v>
      </c>
      <c r="W13">
        <v>10</v>
      </c>
    </row>
    <row r="14" spans="2:23" x14ac:dyDescent="0.25">
      <c r="B14" s="30"/>
      <c r="C14" s="30"/>
      <c r="D14" s="109" t="s">
        <v>410</v>
      </c>
      <c r="E14" s="109"/>
      <c r="F14" s="109"/>
      <c r="G14" s="109"/>
      <c r="H14" s="109"/>
      <c r="I14" s="109"/>
      <c r="J14" s="109"/>
      <c r="K14" s="109"/>
      <c r="L14" s="109"/>
      <c r="M14" s="109"/>
      <c r="N14" s="109"/>
      <c r="O14" s="109"/>
    </row>
    <row r="15" spans="2:23" x14ac:dyDescent="0.25">
      <c r="B15" s="30"/>
      <c r="C15" s="30"/>
      <c r="D15" s="109" t="s">
        <v>411</v>
      </c>
      <c r="E15" s="109"/>
      <c r="F15" s="109"/>
      <c r="G15" s="109"/>
      <c r="H15" s="109"/>
      <c r="I15" s="109"/>
      <c r="J15" s="109"/>
      <c r="K15" s="109"/>
      <c r="L15" s="109"/>
      <c r="M15" s="109"/>
      <c r="N15" s="109"/>
      <c r="O15" s="109"/>
    </row>
    <row r="16" spans="2:23" x14ac:dyDescent="0.25">
      <c r="B16" s="30"/>
      <c r="C16" s="30"/>
      <c r="D16" s="109" t="s">
        <v>412</v>
      </c>
      <c r="E16" s="109"/>
      <c r="F16" s="109"/>
      <c r="G16" s="109"/>
      <c r="H16" s="109"/>
      <c r="I16" s="109"/>
      <c r="J16" s="109"/>
      <c r="K16" s="109"/>
      <c r="L16" s="109"/>
      <c r="M16" s="109"/>
      <c r="N16" s="109"/>
      <c r="O16" s="109"/>
    </row>
    <row r="17" spans="2:15" x14ac:dyDescent="0.25">
      <c r="B17" s="30"/>
      <c r="C17" s="30"/>
      <c r="D17" s="109" t="s">
        <v>413</v>
      </c>
      <c r="E17" s="109"/>
      <c r="F17" s="109"/>
      <c r="G17" s="109"/>
      <c r="H17" s="109"/>
      <c r="I17" s="109"/>
      <c r="J17" s="109"/>
      <c r="K17" s="109"/>
      <c r="L17" s="109"/>
      <c r="M17" s="109"/>
      <c r="N17" s="109"/>
      <c r="O17" s="109"/>
    </row>
    <row r="18" spans="2:15" x14ac:dyDescent="0.25">
      <c r="B18" s="30"/>
      <c r="C18" s="30"/>
      <c r="D18" s="109" t="s">
        <v>414</v>
      </c>
      <c r="E18" s="109"/>
      <c r="F18" s="109"/>
      <c r="G18" s="109"/>
      <c r="H18" s="109"/>
      <c r="I18" s="109"/>
      <c r="J18" s="109"/>
      <c r="K18" s="109"/>
      <c r="L18" s="109"/>
      <c r="M18" s="109"/>
      <c r="N18" s="109"/>
      <c r="O18" s="109"/>
    </row>
    <row r="19" spans="2:15" ht="15.75" x14ac:dyDescent="0.25">
      <c r="B19" s="111" t="s">
        <v>428</v>
      </c>
      <c r="C19" s="111"/>
      <c r="D19" s="111"/>
      <c r="E19" s="111"/>
      <c r="F19" s="111"/>
      <c r="G19" s="111"/>
      <c r="H19" s="111"/>
      <c r="I19" s="111"/>
      <c r="J19" s="111"/>
      <c r="K19" s="111"/>
      <c r="L19" s="111"/>
      <c r="M19" s="111"/>
      <c r="N19" s="111"/>
      <c r="O19" s="111"/>
    </row>
    <row r="20" spans="2:15" x14ac:dyDescent="0.25">
      <c r="B20" s="30"/>
      <c r="C20" s="30"/>
      <c r="D20" s="109" t="s">
        <v>416</v>
      </c>
      <c r="E20" s="109"/>
      <c r="F20" s="109"/>
      <c r="G20" s="109"/>
      <c r="H20" s="109"/>
      <c r="I20" s="109"/>
      <c r="J20" s="109"/>
      <c r="K20" s="109"/>
      <c r="L20" s="109"/>
      <c r="M20" s="109"/>
      <c r="N20" s="109"/>
      <c r="O20" s="109"/>
    </row>
    <row r="21" spans="2:15" x14ac:dyDescent="0.25">
      <c r="B21" s="30"/>
      <c r="C21" s="30"/>
      <c r="D21" s="109" t="s">
        <v>417</v>
      </c>
      <c r="E21" s="109"/>
      <c r="F21" s="109"/>
      <c r="G21" s="109"/>
      <c r="H21" s="109"/>
      <c r="I21" s="109"/>
      <c r="J21" s="109"/>
      <c r="K21" s="109"/>
      <c r="L21" s="109"/>
      <c r="M21" s="109"/>
      <c r="N21" s="109"/>
      <c r="O21" s="109"/>
    </row>
    <row r="22" spans="2:15" x14ac:dyDescent="0.25">
      <c r="B22" s="30"/>
      <c r="C22" s="30"/>
      <c r="D22" s="109" t="s">
        <v>418</v>
      </c>
      <c r="E22" s="109"/>
      <c r="F22" s="109"/>
      <c r="G22" s="109"/>
      <c r="H22" s="109"/>
      <c r="I22" s="109"/>
      <c r="J22" s="109"/>
      <c r="K22" s="109"/>
      <c r="L22" s="109"/>
      <c r="M22" s="109"/>
      <c r="N22" s="109"/>
      <c r="O22" s="109"/>
    </row>
    <row r="23" spans="2:15" x14ac:dyDescent="0.25">
      <c r="B23" s="30"/>
      <c r="C23" s="30"/>
      <c r="D23" s="109" t="s">
        <v>419</v>
      </c>
      <c r="E23" s="109"/>
      <c r="F23" s="109"/>
      <c r="G23" s="109"/>
      <c r="H23" s="109"/>
      <c r="I23" s="109"/>
      <c r="J23" s="109"/>
      <c r="K23" s="109"/>
      <c r="L23" s="109"/>
      <c r="M23" s="109"/>
      <c r="N23" s="109"/>
      <c r="O23" s="109"/>
    </row>
    <row r="24" spans="2:15" x14ac:dyDescent="0.25">
      <c r="B24" s="30"/>
      <c r="C24" s="30"/>
      <c r="D24" s="109" t="s">
        <v>420</v>
      </c>
      <c r="E24" s="109"/>
      <c r="F24" s="109"/>
      <c r="G24" s="109"/>
      <c r="H24" s="109"/>
      <c r="I24" s="109"/>
      <c r="J24" s="109"/>
      <c r="K24" s="109"/>
      <c r="L24" s="109"/>
      <c r="M24" s="109"/>
      <c r="N24" s="109"/>
      <c r="O24" s="109"/>
    </row>
    <row r="25" spans="2:15" x14ac:dyDescent="0.25">
      <c r="B25" s="30"/>
      <c r="C25" s="30"/>
      <c r="D25" s="109" t="s">
        <v>421</v>
      </c>
      <c r="E25" s="109"/>
      <c r="F25" s="109"/>
      <c r="G25" s="109"/>
      <c r="H25" s="109"/>
      <c r="I25" s="109"/>
      <c r="J25" s="109"/>
      <c r="K25" s="109"/>
      <c r="L25" s="109"/>
      <c r="M25" s="109"/>
      <c r="N25" s="109"/>
      <c r="O25" s="109"/>
    </row>
    <row r="26" spans="2:15" x14ac:dyDescent="0.25">
      <c r="B26" s="30"/>
      <c r="C26" s="30"/>
      <c r="D26" s="109" t="s">
        <v>422</v>
      </c>
      <c r="E26" s="109"/>
      <c r="F26" s="109"/>
      <c r="G26" s="109"/>
      <c r="H26" s="109"/>
      <c r="I26" s="109"/>
      <c r="J26" s="109"/>
      <c r="K26" s="109"/>
      <c r="L26" s="109"/>
      <c r="M26" s="109"/>
      <c r="N26" s="109"/>
      <c r="O26" s="109"/>
    </row>
    <row r="27" spans="2:15" x14ac:dyDescent="0.25">
      <c r="B27" s="30"/>
      <c r="C27" s="30"/>
      <c r="D27" s="109" t="s">
        <v>423</v>
      </c>
      <c r="E27" s="109"/>
      <c r="F27" s="109"/>
      <c r="G27" s="109"/>
      <c r="H27" s="109"/>
      <c r="I27" s="109"/>
      <c r="J27" s="109"/>
      <c r="K27" s="109"/>
      <c r="L27" s="109"/>
      <c r="M27" s="109"/>
      <c r="N27" s="109"/>
      <c r="O27" s="109"/>
    </row>
    <row r="28" spans="2:15" x14ac:dyDescent="0.25">
      <c r="B28" s="30"/>
      <c r="C28" s="30"/>
      <c r="D28" s="109" t="s">
        <v>424</v>
      </c>
      <c r="E28" s="109"/>
      <c r="F28" s="109"/>
      <c r="G28" s="109"/>
      <c r="H28" s="109"/>
      <c r="I28" s="109"/>
      <c r="J28" s="109"/>
      <c r="K28" s="109"/>
      <c r="L28" s="109"/>
      <c r="M28" s="109"/>
      <c r="N28" s="109"/>
      <c r="O28" s="109"/>
    </row>
    <row r="29" spans="2:15" x14ac:dyDescent="0.25">
      <c r="B29" s="30"/>
      <c r="C29" s="30"/>
      <c r="D29" s="109" t="s">
        <v>425</v>
      </c>
      <c r="E29" s="109"/>
      <c r="F29" s="109"/>
      <c r="G29" s="109"/>
      <c r="H29" s="109"/>
      <c r="I29" s="109"/>
      <c r="J29" s="109"/>
      <c r="K29" s="109"/>
      <c r="L29" s="109"/>
      <c r="M29" s="109"/>
      <c r="N29" s="109"/>
      <c r="O29" s="109"/>
    </row>
    <row r="30" spans="2:15" x14ac:dyDescent="0.25">
      <c r="B30" s="30"/>
      <c r="C30" s="30"/>
      <c r="D30" s="109" t="s">
        <v>426</v>
      </c>
      <c r="E30" s="109"/>
      <c r="F30" s="109"/>
      <c r="G30" s="109"/>
      <c r="H30" s="109"/>
      <c r="I30" s="109"/>
      <c r="J30" s="109"/>
      <c r="K30" s="109"/>
      <c r="L30" s="109"/>
      <c r="M30" s="109"/>
      <c r="N30" s="109"/>
      <c r="O30" s="109"/>
    </row>
    <row r="31" spans="2:15" x14ac:dyDescent="0.25">
      <c r="B31" s="30"/>
      <c r="C31" s="30"/>
      <c r="D31" s="109" t="s">
        <v>427</v>
      </c>
      <c r="E31" s="109"/>
      <c r="F31" s="109"/>
      <c r="G31" s="109"/>
      <c r="H31" s="109"/>
      <c r="I31" s="109"/>
      <c r="J31" s="109"/>
      <c r="K31" s="109"/>
      <c r="L31" s="109"/>
      <c r="M31" s="109"/>
      <c r="N31" s="109"/>
      <c r="O31" s="109"/>
    </row>
    <row r="32" spans="2:15" ht="15.75" x14ac:dyDescent="0.25">
      <c r="B32" s="111" t="s">
        <v>431</v>
      </c>
      <c r="C32" s="111"/>
      <c r="D32" s="111"/>
      <c r="E32" s="111"/>
      <c r="F32" s="111"/>
      <c r="G32" s="111"/>
      <c r="H32" s="111"/>
      <c r="I32" s="111"/>
      <c r="J32" s="111"/>
      <c r="K32" s="111"/>
      <c r="L32" s="111"/>
      <c r="M32" s="111"/>
      <c r="N32" s="111"/>
      <c r="O32" s="111"/>
    </row>
    <row r="33" spans="2:15" x14ac:dyDescent="0.25">
      <c r="B33" s="30"/>
      <c r="C33" s="30"/>
      <c r="D33" s="109" t="s">
        <v>429</v>
      </c>
      <c r="E33" s="109"/>
      <c r="F33" s="109"/>
      <c r="G33" s="109"/>
      <c r="H33" s="109"/>
      <c r="I33" s="109"/>
      <c r="J33" s="109"/>
      <c r="K33" s="109"/>
      <c r="L33" s="109"/>
      <c r="M33" s="109"/>
      <c r="N33" s="109"/>
      <c r="O33" s="109"/>
    </row>
    <row r="34" spans="2:15" x14ac:dyDescent="0.25">
      <c r="B34" s="30"/>
      <c r="C34" s="30"/>
      <c r="D34" s="109" t="s">
        <v>430</v>
      </c>
      <c r="E34" s="109"/>
      <c r="F34" s="109"/>
      <c r="G34" s="109"/>
      <c r="H34" s="109"/>
      <c r="I34" s="109"/>
      <c r="J34" s="109"/>
      <c r="K34" s="109"/>
      <c r="L34" s="109"/>
      <c r="M34" s="109"/>
      <c r="N34" s="109"/>
      <c r="O34" s="109"/>
    </row>
    <row r="35" spans="2:15" ht="15.75" x14ac:dyDescent="0.25">
      <c r="B35" s="111" t="s">
        <v>437</v>
      </c>
      <c r="C35" s="111"/>
      <c r="D35" s="111"/>
      <c r="E35" s="111"/>
      <c r="F35" s="111"/>
      <c r="G35" s="111"/>
      <c r="H35" s="111"/>
      <c r="I35" s="111"/>
      <c r="J35" s="111"/>
      <c r="K35" s="111"/>
      <c r="L35" s="111"/>
      <c r="M35" s="111"/>
      <c r="N35" s="111"/>
      <c r="O35" s="111"/>
    </row>
    <row r="36" spans="2:15" x14ac:dyDescent="0.25">
      <c r="B36" s="30"/>
      <c r="C36" s="30"/>
      <c r="D36" s="109" t="s">
        <v>432</v>
      </c>
      <c r="E36" s="109"/>
      <c r="F36" s="109"/>
      <c r="G36" s="109"/>
      <c r="H36" s="109"/>
      <c r="I36" s="109"/>
      <c r="J36" s="109"/>
      <c r="K36" s="109"/>
      <c r="L36" s="109"/>
      <c r="M36" s="109"/>
      <c r="N36" s="109"/>
      <c r="O36" s="109"/>
    </row>
    <row r="37" spans="2:15" x14ac:dyDescent="0.25">
      <c r="B37" s="30"/>
      <c r="C37" s="30"/>
      <c r="D37" s="109" t="s">
        <v>433</v>
      </c>
      <c r="E37" s="109"/>
      <c r="F37" s="109"/>
      <c r="G37" s="109"/>
      <c r="H37" s="109"/>
      <c r="I37" s="109"/>
      <c r="J37" s="109"/>
      <c r="K37" s="109"/>
      <c r="L37" s="109"/>
      <c r="M37" s="109"/>
      <c r="N37" s="109"/>
      <c r="O37" s="109"/>
    </row>
    <row r="38" spans="2:15" x14ac:dyDescent="0.25">
      <c r="B38" s="30"/>
      <c r="C38" s="30"/>
      <c r="D38" s="109" t="s">
        <v>434</v>
      </c>
      <c r="E38" s="109"/>
      <c r="F38" s="109"/>
      <c r="G38" s="109"/>
      <c r="H38" s="109"/>
      <c r="I38" s="109"/>
      <c r="J38" s="109"/>
      <c r="K38" s="109"/>
      <c r="L38" s="109"/>
      <c r="M38" s="109"/>
      <c r="N38" s="109"/>
      <c r="O38" s="109"/>
    </row>
    <row r="39" spans="2:15" x14ac:dyDescent="0.25">
      <c r="B39" s="30"/>
      <c r="C39" s="30"/>
      <c r="D39" s="109" t="s">
        <v>435</v>
      </c>
      <c r="E39" s="109"/>
      <c r="F39" s="109"/>
      <c r="G39" s="109"/>
      <c r="H39" s="109"/>
      <c r="I39" s="109"/>
      <c r="J39" s="109"/>
      <c r="K39" s="109"/>
      <c r="L39" s="109"/>
      <c r="M39" s="109"/>
      <c r="N39" s="109"/>
      <c r="O39" s="109"/>
    </row>
    <row r="40" spans="2:15" x14ac:dyDescent="0.25">
      <c r="B40" s="30"/>
      <c r="C40" s="30"/>
      <c r="D40" s="109" t="s">
        <v>436</v>
      </c>
      <c r="E40" s="109"/>
      <c r="F40" s="109"/>
      <c r="G40" s="109"/>
      <c r="H40" s="109"/>
      <c r="I40" s="109"/>
      <c r="J40" s="109"/>
      <c r="K40" s="109"/>
      <c r="L40" s="109"/>
      <c r="M40" s="109"/>
      <c r="N40" s="109"/>
      <c r="O40" s="109"/>
    </row>
  </sheetData>
  <mergeCells count="39">
    <mergeCell ref="D24:O24"/>
    <mergeCell ref="D25:O25"/>
    <mergeCell ref="D26:O26"/>
    <mergeCell ref="D20:O20"/>
    <mergeCell ref="D15:O15"/>
    <mergeCell ref="D16:O16"/>
    <mergeCell ref="D17:O17"/>
    <mergeCell ref="D38:O38"/>
    <mergeCell ref="D39:O39"/>
    <mergeCell ref="B2:O2"/>
    <mergeCell ref="D9:O9"/>
    <mergeCell ref="D10:O10"/>
    <mergeCell ref="D11:O11"/>
    <mergeCell ref="D12:O12"/>
    <mergeCell ref="B35:O35"/>
    <mergeCell ref="B32:O32"/>
    <mergeCell ref="D3:O3"/>
    <mergeCell ref="D4:O4"/>
    <mergeCell ref="D14:O14"/>
    <mergeCell ref="D5:O5"/>
    <mergeCell ref="D6:O6"/>
    <mergeCell ref="D7:O7"/>
    <mergeCell ref="D13:O13"/>
    <mergeCell ref="D40:O40"/>
    <mergeCell ref="B8:O8"/>
    <mergeCell ref="D36:O36"/>
    <mergeCell ref="D33:O33"/>
    <mergeCell ref="D34:O34"/>
    <mergeCell ref="D27:O27"/>
    <mergeCell ref="D28:O28"/>
    <mergeCell ref="D29:O29"/>
    <mergeCell ref="D30:O30"/>
    <mergeCell ref="D31:O31"/>
    <mergeCell ref="D21:O21"/>
    <mergeCell ref="D22:O22"/>
    <mergeCell ref="D23:O23"/>
    <mergeCell ref="D18:O18"/>
    <mergeCell ref="B19:O19"/>
    <mergeCell ref="D37:O37"/>
  </mergeCells>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FB4EC-FA76-4A9E-AF69-B6155C878C9F}">
  <sheetPr>
    <tabColor theme="1" tint="4.9989318521683403E-2"/>
  </sheetPr>
  <dimension ref="B2:O82"/>
  <sheetViews>
    <sheetView tabSelected="1" topLeftCell="A19" zoomScale="205" zoomScaleNormal="205" workbookViewId="0">
      <selection activeCell="H5" sqref="H5"/>
    </sheetView>
  </sheetViews>
  <sheetFormatPr defaultRowHeight="15" x14ac:dyDescent="0.25"/>
  <sheetData>
    <row r="2" spans="2:15" ht="15.75" x14ac:dyDescent="0.25">
      <c r="B2" s="113" t="s">
        <v>453</v>
      </c>
      <c r="C2" s="113"/>
      <c r="D2" s="113"/>
      <c r="E2" s="113"/>
      <c r="F2" s="113"/>
      <c r="G2" s="113"/>
      <c r="H2" s="113"/>
      <c r="I2" s="113"/>
      <c r="J2" s="113"/>
      <c r="K2" s="113"/>
      <c r="L2" s="113"/>
      <c r="M2" s="113"/>
      <c r="N2" s="113"/>
      <c r="O2" s="113"/>
    </row>
    <row r="3" spans="2:15" x14ac:dyDescent="0.25">
      <c r="D3" s="112" t="s">
        <v>438</v>
      </c>
      <c r="E3" s="112"/>
      <c r="F3" s="112"/>
      <c r="G3" s="112"/>
      <c r="H3" s="112"/>
      <c r="I3" s="112"/>
      <c r="J3" s="112"/>
      <c r="K3" s="112"/>
      <c r="L3" s="112"/>
      <c r="M3" s="112"/>
      <c r="N3" s="112"/>
      <c r="O3" s="112"/>
    </row>
    <row r="4" spans="2:15" x14ac:dyDescent="0.25">
      <c r="D4" s="112" t="s">
        <v>439</v>
      </c>
      <c r="E4" s="112"/>
      <c r="F4" s="112"/>
      <c r="G4" s="112"/>
      <c r="H4" s="112"/>
      <c r="I4" s="112"/>
      <c r="J4" s="112"/>
      <c r="K4" s="112"/>
      <c r="L4" s="112"/>
      <c r="M4" s="112"/>
      <c r="N4" s="112"/>
      <c r="O4" s="112"/>
    </row>
    <row r="5" spans="2:15" x14ac:dyDescent="0.25">
      <c r="D5" s="112" t="s">
        <v>440</v>
      </c>
      <c r="E5" s="112"/>
      <c r="F5" s="112"/>
      <c r="G5" s="112"/>
      <c r="H5" s="112"/>
      <c r="I5" s="112"/>
      <c r="J5" s="112"/>
      <c r="K5" s="112"/>
      <c r="L5" s="112"/>
      <c r="M5" s="112"/>
      <c r="N5" s="112"/>
      <c r="O5" s="112"/>
    </row>
    <row r="6" spans="2:15" x14ac:dyDescent="0.25">
      <c r="D6" s="112" t="s">
        <v>441</v>
      </c>
      <c r="E6" s="112"/>
      <c r="F6" s="112"/>
      <c r="G6" s="112"/>
      <c r="H6" s="112"/>
      <c r="I6" s="112"/>
      <c r="J6" s="112"/>
      <c r="K6" s="112"/>
      <c r="L6" s="112"/>
      <c r="M6" s="112"/>
      <c r="N6" s="112"/>
      <c r="O6" s="112"/>
    </row>
    <row r="7" spans="2:15" x14ac:dyDescent="0.25">
      <c r="D7" s="112" t="s">
        <v>442</v>
      </c>
      <c r="E7" s="112"/>
      <c r="F7" s="112"/>
      <c r="G7" s="112"/>
      <c r="H7" s="112"/>
      <c r="I7" s="112"/>
      <c r="J7" s="112"/>
      <c r="K7" s="112"/>
      <c r="L7" s="112"/>
      <c r="M7" s="112"/>
      <c r="N7" s="112"/>
      <c r="O7" s="112"/>
    </row>
    <row r="8" spans="2:15" x14ac:dyDescent="0.25">
      <c r="D8" s="112" t="s">
        <v>443</v>
      </c>
      <c r="E8" s="112"/>
      <c r="F8" s="112"/>
      <c r="G8" s="112"/>
      <c r="H8" s="112"/>
      <c r="I8" s="112"/>
      <c r="J8" s="112"/>
      <c r="K8" s="112"/>
      <c r="L8" s="112"/>
      <c r="M8" s="112"/>
      <c r="N8" s="112"/>
      <c r="O8" s="112"/>
    </row>
    <row r="9" spans="2:15" x14ac:dyDescent="0.25">
      <c r="D9" s="112" t="s">
        <v>444</v>
      </c>
      <c r="E9" s="112"/>
      <c r="F9" s="112"/>
      <c r="G9" s="112"/>
      <c r="H9" s="112"/>
      <c r="I9" s="112"/>
      <c r="J9" s="112"/>
      <c r="K9" s="112"/>
      <c r="L9" s="112"/>
      <c r="M9" s="112"/>
      <c r="N9" s="112"/>
      <c r="O9" s="112"/>
    </row>
    <row r="10" spans="2:15" x14ac:dyDescent="0.25">
      <c r="D10" s="112" t="s">
        <v>445</v>
      </c>
      <c r="E10" s="112"/>
      <c r="F10" s="112"/>
      <c r="G10" s="112"/>
      <c r="H10" s="112"/>
      <c r="I10" s="112"/>
      <c r="J10" s="112"/>
      <c r="K10" s="112"/>
      <c r="L10" s="112"/>
      <c r="M10" s="112"/>
      <c r="N10" s="112"/>
      <c r="O10" s="112"/>
    </row>
    <row r="11" spans="2:15" x14ac:dyDescent="0.25">
      <c r="D11" s="112" t="s">
        <v>446</v>
      </c>
      <c r="E11" s="112"/>
      <c r="F11" s="112"/>
      <c r="G11" s="112"/>
      <c r="H11" s="112"/>
      <c r="I11" s="112"/>
      <c r="J11" s="112"/>
      <c r="K11" s="112"/>
      <c r="L11" s="112"/>
      <c r="M11" s="112"/>
      <c r="N11" s="112"/>
      <c r="O11" s="112"/>
    </row>
    <row r="12" spans="2:15" x14ac:dyDescent="0.25">
      <c r="D12" s="112" t="s">
        <v>447</v>
      </c>
      <c r="E12" s="112"/>
      <c r="F12" s="112"/>
      <c r="G12" s="112"/>
      <c r="H12" s="112"/>
      <c r="I12" s="112"/>
      <c r="J12" s="112"/>
      <c r="K12" s="112"/>
      <c r="L12" s="112"/>
      <c r="M12" s="112"/>
      <c r="N12" s="112"/>
      <c r="O12" s="112"/>
    </row>
    <row r="13" spans="2:15" x14ac:dyDescent="0.25">
      <c r="D13" s="112" t="s">
        <v>448</v>
      </c>
      <c r="E13" s="112"/>
      <c r="F13" s="112"/>
      <c r="G13" s="112"/>
      <c r="H13" s="112"/>
      <c r="I13" s="112"/>
      <c r="J13" s="112"/>
      <c r="K13" s="112"/>
      <c r="L13" s="112"/>
      <c r="M13" s="112"/>
      <c r="N13" s="112"/>
      <c r="O13" s="112"/>
    </row>
    <row r="14" spans="2:15" x14ac:dyDescent="0.25">
      <c r="D14" s="112" t="s">
        <v>449</v>
      </c>
      <c r="E14" s="112"/>
      <c r="F14" s="112"/>
      <c r="G14" s="112"/>
      <c r="H14" s="112"/>
      <c r="I14" s="112"/>
      <c r="J14" s="112"/>
      <c r="K14" s="112"/>
      <c r="L14" s="112"/>
      <c r="M14" s="112"/>
      <c r="N14" s="112"/>
      <c r="O14" s="112"/>
    </row>
    <row r="15" spans="2:15" x14ac:dyDescent="0.25">
      <c r="D15" s="112" t="s">
        <v>450</v>
      </c>
      <c r="E15" s="112"/>
      <c r="F15" s="112"/>
      <c r="G15" s="112"/>
      <c r="H15" s="112"/>
      <c r="I15" s="112"/>
      <c r="J15" s="112"/>
      <c r="K15" s="112"/>
      <c r="L15" s="112"/>
      <c r="M15" s="112"/>
      <c r="N15" s="112"/>
      <c r="O15" s="112"/>
    </row>
    <row r="16" spans="2:15" x14ac:dyDescent="0.25">
      <c r="D16" s="112" t="s">
        <v>451</v>
      </c>
      <c r="E16" s="112"/>
      <c r="F16" s="112"/>
      <c r="G16" s="112"/>
      <c r="H16" s="112"/>
      <c r="I16" s="112"/>
      <c r="J16" s="112"/>
      <c r="K16" s="112"/>
      <c r="L16" s="112"/>
      <c r="M16" s="112"/>
      <c r="N16" s="112"/>
      <c r="O16" s="112"/>
    </row>
    <row r="17" spans="2:15" x14ac:dyDescent="0.25">
      <c r="D17" s="112" t="s">
        <v>452</v>
      </c>
      <c r="E17" s="112"/>
      <c r="F17" s="112"/>
      <c r="G17" s="112"/>
      <c r="H17" s="112"/>
      <c r="I17" s="112"/>
      <c r="J17" s="112"/>
      <c r="K17" s="112"/>
      <c r="L17" s="112"/>
      <c r="M17" s="112"/>
      <c r="N17" s="112"/>
      <c r="O17" s="112"/>
    </row>
    <row r="18" spans="2:15" x14ac:dyDescent="0.25">
      <c r="D18" s="112" t="s">
        <v>454</v>
      </c>
      <c r="E18" s="112"/>
      <c r="F18" s="112"/>
      <c r="G18" s="112"/>
      <c r="H18" s="112"/>
      <c r="I18" s="112"/>
      <c r="J18" s="112"/>
      <c r="K18" s="112"/>
      <c r="L18" s="112"/>
      <c r="M18" s="112"/>
      <c r="N18" s="112"/>
      <c r="O18" s="112"/>
    </row>
    <row r="19" spans="2:15" ht="15.75" x14ac:dyDescent="0.25">
      <c r="B19" s="114" t="s">
        <v>455</v>
      </c>
      <c r="C19" s="114"/>
      <c r="D19" s="114"/>
      <c r="E19" s="114"/>
      <c r="F19" s="114"/>
      <c r="G19" s="114"/>
      <c r="H19" s="114"/>
      <c r="I19" s="114"/>
      <c r="J19" s="114"/>
      <c r="K19" s="114"/>
      <c r="L19" s="114"/>
      <c r="M19" s="114"/>
      <c r="N19" s="114"/>
      <c r="O19" s="114"/>
    </row>
    <row r="20" spans="2:15" x14ac:dyDescent="0.25">
      <c r="D20" s="112" t="s">
        <v>456</v>
      </c>
      <c r="E20" s="112"/>
      <c r="F20" s="112"/>
      <c r="G20" s="112"/>
      <c r="H20" s="112"/>
      <c r="I20" s="112"/>
      <c r="J20" s="112"/>
      <c r="K20" s="112"/>
      <c r="L20" s="112"/>
      <c r="M20" s="112"/>
      <c r="N20" s="112"/>
      <c r="O20" s="112"/>
    </row>
    <row r="21" spans="2:15" x14ac:dyDescent="0.25">
      <c r="D21" s="112" t="s">
        <v>457</v>
      </c>
      <c r="E21" s="112"/>
      <c r="F21" s="112"/>
      <c r="G21" s="112"/>
      <c r="H21" s="112"/>
      <c r="I21" s="112"/>
      <c r="J21" s="112"/>
      <c r="K21" s="112"/>
      <c r="L21" s="112"/>
      <c r="M21" s="112"/>
      <c r="N21" s="112"/>
      <c r="O21" s="112"/>
    </row>
    <row r="22" spans="2:15" x14ac:dyDescent="0.25">
      <c r="D22" s="112" t="s">
        <v>458</v>
      </c>
      <c r="E22" s="112"/>
      <c r="F22" s="112"/>
      <c r="G22" s="112"/>
      <c r="H22" s="112"/>
      <c r="I22" s="112"/>
      <c r="J22" s="112"/>
      <c r="K22" s="112"/>
      <c r="L22" s="112"/>
      <c r="M22" s="112"/>
      <c r="N22" s="112"/>
      <c r="O22" s="112"/>
    </row>
    <row r="23" spans="2:15" x14ac:dyDescent="0.25">
      <c r="D23" s="112" t="s">
        <v>459</v>
      </c>
      <c r="E23" s="112"/>
      <c r="F23" s="112"/>
      <c r="G23" s="112"/>
      <c r="H23" s="112"/>
      <c r="I23" s="112"/>
      <c r="J23" s="112"/>
      <c r="K23" s="112"/>
      <c r="L23" s="112"/>
      <c r="M23" s="112"/>
      <c r="N23" s="112"/>
      <c r="O23" s="112"/>
    </row>
    <row r="24" spans="2:15" x14ac:dyDescent="0.25">
      <c r="D24" s="112" t="s">
        <v>460</v>
      </c>
      <c r="E24" s="112"/>
      <c r="F24" s="112"/>
      <c r="G24" s="112"/>
      <c r="H24" s="112"/>
      <c r="I24" s="112"/>
      <c r="J24" s="112"/>
      <c r="K24" s="112"/>
      <c r="L24" s="112"/>
      <c r="M24" s="112"/>
      <c r="N24" s="112"/>
      <c r="O24" s="112"/>
    </row>
    <row r="25" spans="2:15" x14ac:dyDescent="0.25">
      <c r="D25" s="112" t="s">
        <v>461</v>
      </c>
      <c r="E25" s="112"/>
      <c r="F25" s="112"/>
      <c r="G25" s="112"/>
      <c r="H25" s="112"/>
      <c r="I25" s="112"/>
      <c r="J25" s="112"/>
      <c r="K25" s="112"/>
      <c r="L25" s="112"/>
      <c r="M25" s="112"/>
      <c r="N25" s="112"/>
      <c r="O25" s="112"/>
    </row>
    <row r="26" spans="2:15" x14ac:dyDescent="0.25">
      <c r="D26" s="112" t="s">
        <v>462</v>
      </c>
      <c r="E26" s="112"/>
      <c r="F26" s="112"/>
      <c r="G26" s="112"/>
      <c r="H26" s="112"/>
      <c r="I26" s="112"/>
      <c r="J26" s="112"/>
      <c r="K26" s="112"/>
      <c r="L26" s="112"/>
      <c r="M26" s="112"/>
      <c r="N26" s="112"/>
      <c r="O26" s="112"/>
    </row>
    <row r="27" spans="2:15" x14ac:dyDescent="0.25">
      <c r="D27" s="112" t="s">
        <v>463</v>
      </c>
      <c r="E27" s="112"/>
      <c r="F27" s="112"/>
      <c r="G27" s="112"/>
      <c r="H27" s="112"/>
      <c r="I27" s="112"/>
      <c r="J27" s="112"/>
      <c r="K27" s="112"/>
      <c r="L27" s="112"/>
      <c r="M27" s="112"/>
      <c r="N27" s="112"/>
      <c r="O27" s="112"/>
    </row>
    <row r="28" spans="2:15" x14ac:dyDescent="0.25">
      <c r="D28" s="112" t="s">
        <v>464</v>
      </c>
      <c r="E28" s="112"/>
      <c r="F28" s="112"/>
      <c r="G28" s="112"/>
      <c r="H28" s="112"/>
      <c r="I28" s="112"/>
      <c r="J28" s="112"/>
      <c r="K28" s="112"/>
      <c r="L28" s="112"/>
      <c r="M28" s="112"/>
      <c r="N28" s="112"/>
      <c r="O28" s="112"/>
    </row>
    <row r="29" spans="2:15" x14ac:dyDescent="0.25">
      <c r="D29" s="112" t="s">
        <v>465</v>
      </c>
      <c r="E29" s="112"/>
      <c r="F29" s="112"/>
      <c r="G29" s="112"/>
      <c r="H29" s="112"/>
      <c r="I29" s="112"/>
      <c r="J29" s="112"/>
      <c r="K29" s="112"/>
      <c r="L29" s="112"/>
      <c r="M29" s="112"/>
      <c r="N29" s="112"/>
      <c r="O29" s="112"/>
    </row>
    <row r="30" spans="2:15" x14ac:dyDescent="0.25">
      <c r="D30" s="112" t="s">
        <v>466</v>
      </c>
      <c r="E30" s="112"/>
      <c r="F30" s="112"/>
      <c r="G30" s="112"/>
      <c r="H30" s="112"/>
      <c r="I30" s="112"/>
      <c r="J30" s="112"/>
      <c r="K30" s="112"/>
      <c r="L30" s="112"/>
      <c r="M30" s="112"/>
      <c r="N30" s="112"/>
      <c r="O30" s="112"/>
    </row>
    <row r="31" spans="2:15" x14ac:dyDescent="0.25">
      <c r="D31" s="112" t="s">
        <v>467</v>
      </c>
      <c r="E31" s="112"/>
      <c r="F31" s="112"/>
      <c r="G31" s="112"/>
      <c r="H31" s="112"/>
      <c r="I31" s="112"/>
      <c r="J31" s="112"/>
      <c r="K31" s="112"/>
      <c r="L31" s="112"/>
      <c r="M31" s="112"/>
      <c r="N31" s="112"/>
      <c r="O31" s="112"/>
    </row>
    <row r="32" spans="2:15" x14ac:dyDescent="0.25">
      <c r="D32" s="112" t="s">
        <v>468</v>
      </c>
      <c r="E32" s="112"/>
      <c r="F32" s="112"/>
      <c r="G32" s="112"/>
      <c r="H32" s="112"/>
      <c r="I32" s="112"/>
      <c r="J32" s="112"/>
      <c r="K32" s="112"/>
      <c r="L32" s="112"/>
      <c r="M32" s="112"/>
      <c r="N32" s="112"/>
      <c r="O32" s="112"/>
    </row>
    <row r="33" spans="2:15" x14ac:dyDescent="0.25">
      <c r="D33" s="112" t="s">
        <v>469</v>
      </c>
      <c r="E33" s="112"/>
      <c r="F33" s="112"/>
      <c r="G33" s="112"/>
      <c r="H33" s="112"/>
      <c r="I33" s="112"/>
      <c r="J33" s="112"/>
      <c r="K33" s="112"/>
      <c r="L33" s="112"/>
      <c r="M33" s="112"/>
      <c r="N33" s="112"/>
      <c r="O33" s="112"/>
    </row>
    <row r="34" spans="2:15" x14ac:dyDescent="0.25">
      <c r="D34" s="112" t="s">
        <v>470</v>
      </c>
      <c r="E34" s="112"/>
      <c r="F34" s="112"/>
      <c r="G34" s="112"/>
      <c r="H34" s="112"/>
      <c r="I34" s="112"/>
      <c r="J34" s="112"/>
      <c r="K34" s="112"/>
      <c r="L34" s="112"/>
      <c r="M34" s="112"/>
      <c r="N34" s="112"/>
      <c r="O34" s="112"/>
    </row>
    <row r="35" spans="2:15" x14ac:dyDescent="0.25">
      <c r="D35" s="112" t="s">
        <v>471</v>
      </c>
      <c r="E35" s="112"/>
      <c r="F35" s="112"/>
      <c r="G35" s="112"/>
      <c r="H35" s="112"/>
      <c r="I35" s="112"/>
      <c r="J35" s="112"/>
      <c r="K35" s="112"/>
      <c r="L35" s="112"/>
      <c r="M35" s="112"/>
      <c r="N35" s="112"/>
      <c r="O35" s="112"/>
    </row>
    <row r="36" spans="2:15" x14ac:dyDescent="0.25">
      <c r="D36" s="112" t="s">
        <v>472</v>
      </c>
      <c r="E36" s="112"/>
      <c r="F36" s="112"/>
      <c r="G36" s="112"/>
      <c r="H36" s="112"/>
      <c r="I36" s="112"/>
      <c r="J36" s="112"/>
      <c r="K36" s="112"/>
      <c r="L36" s="112"/>
      <c r="M36" s="112"/>
      <c r="N36" s="112"/>
      <c r="O36" s="112"/>
    </row>
    <row r="37" spans="2:15" x14ac:dyDescent="0.25">
      <c r="D37" s="112" t="s">
        <v>473</v>
      </c>
      <c r="E37" s="112"/>
      <c r="F37" s="112"/>
      <c r="G37" s="112"/>
      <c r="H37" s="112"/>
      <c r="I37" s="112"/>
      <c r="J37" s="112"/>
      <c r="K37" s="112"/>
      <c r="L37" s="112"/>
      <c r="M37" s="112"/>
      <c r="N37" s="112"/>
      <c r="O37" s="112"/>
    </row>
    <row r="38" spans="2:15" x14ac:dyDescent="0.25">
      <c r="D38" s="112" t="s">
        <v>474</v>
      </c>
      <c r="E38" s="112"/>
      <c r="F38" s="112"/>
      <c r="G38" s="112"/>
      <c r="H38" s="112"/>
      <c r="I38" s="112"/>
      <c r="J38" s="112"/>
      <c r="K38" s="112"/>
      <c r="L38" s="112"/>
      <c r="M38" s="112"/>
      <c r="N38" s="112"/>
      <c r="O38" s="112"/>
    </row>
    <row r="39" spans="2:15" x14ac:dyDescent="0.25">
      <c r="D39" s="112" t="s">
        <v>475</v>
      </c>
      <c r="E39" s="112"/>
      <c r="F39" s="112"/>
      <c r="G39" s="112"/>
      <c r="H39" s="112"/>
      <c r="I39" s="112"/>
      <c r="J39" s="112"/>
      <c r="K39" s="112"/>
      <c r="L39" s="112"/>
      <c r="M39" s="112"/>
      <c r="N39" s="112"/>
      <c r="O39" s="112"/>
    </row>
    <row r="40" spans="2:15" x14ac:dyDescent="0.25">
      <c r="D40" s="112" t="s">
        <v>476</v>
      </c>
      <c r="E40" s="112"/>
      <c r="F40" s="112"/>
      <c r="G40" s="112"/>
      <c r="H40" s="112"/>
      <c r="I40" s="112"/>
      <c r="J40" s="112"/>
      <c r="K40" s="112"/>
      <c r="L40" s="112"/>
      <c r="M40" s="112"/>
      <c r="N40" s="112"/>
      <c r="O40" s="112"/>
    </row>
    <row r="41" spans="2:15" ht="15.75" x14ac:dyDescent="0.25">
      <c r="B41" s="114" t="s">
        <v>477</v>
      </c>
      <c r="C41" s="114"/>
      <c r="D41" s="114"/>
      <c r="E41" s="114"/>
      <c r="F41" s="114"/>
      <c r="G41" s="114"/>
      <c r="H41" s="114"/>
      <c r="I41" s="114"/>
      <c r="J41" s="114"/>
      <c r="K41" s="114"/>
      <c r="L41" s="114"/>
      <c r="M41" s="114"/>
      <c r="N41" s="114"/>
      <c r="O41" s="114"/>
    </row>
    <row r="42" spans="2:15" ht="15.75" x14ac:dyDescent="0.25">
      <c r="B42" s="114" t="s">
        <v>500</v>
      </c>
      <c r="C42" s="114"/>
      <c r="D42" s="114"/>
      <c r="E42" s="114"/>
      <c r="F42" s="114"/>
      <c r="G42" s="114"/>
      <c r="H42" s="114"/>
      <c r="I42" s="114"/>
      <c r="J42" s="114"/>
      <c r="K42" s="114"/>
      <c r="L42" s="114"/>
      <c r="M42" s="114"/>
      <c r="N42" s="114"/>
      <c r="O42" s="114"/>
    </row>
    <row r="43" spans="2:15" x14ac:dyDescent="0.25">
      <c r="D43" s="112" t="s">
        <v>478</v>
      </c>
      <c r="E43" s="112"/>
      <c r="F43" s="112"/>
      <c r="G43" s="112"/>
      <c r="H43" s="112"/>
      <c r="I43" s="112"/>
      <c r="J43" s="112"/>
      <c r="K43" s="112"/>
      <c r="L43" s="112"/>
      <c r="M43" s="112"/>
      <c r="N43" s="112"/>
      <c r="O43" s="112"/>
    </row>
    <row r="44" spans="2:15" x14ac:dyDescent="0.25">
      <c r="D44" s="112" t="s">
        <v>479</v>
      </c>
      <c r="E44" s="112"/>
      <c r="F44" s="112"/>
      <c r="G44" s="112"/>
      <c r="H44" s="112"/>
      <c r="I44" s="112"/>
      <c r="J44" s="112"/>
      <c r="K44" s="112"/>
      <c r="L44" s="112"/>
      <c r="M44" s="112"/>
      <c r="N44" s="112"/>
      <c r="O44" s="112"/>
    </row>
    <row r="45" spans="2:15" x14ac:dyDescent="0.25">
      <c r="D45" s="112" t="s">
        <v>480</v>
      </c>
      <c r="E45" s="112"/>
      <c r="F45" s="112"/>
      <c r="G45" s="112"/>
      <c r="H45" s="112"/>
      <c r="I45" s="112"/>
      <c r="J45" s="112"/>
      <c r="K45" s="112"/>
      <c r="L45" s="112"/>
      <c r="M45" s="112"/>
      <c r="N45" s="112"/>
      <c r="O45" s="112"/>
    </row>
    <row r="46" spans="2:15" x14ac:dyDescent="0.25">
      <c r="D46" s="112" t="s">
        <v>481</v>
      </c>
      <c r="E46" s="112"/>
      <c r="F46" s="112"/>
      <c r="G46" s="112"/>
      <c r="H46" s="112"/>
      <c r="I46" s="112"/>
      <c r="J46" s="112"/>
      <c r="K46" s="112"/>
      <c r="L46" s="112"/>
      <c r="M46" s="112"/>
      <c r="N46" s="112"/>
      <c r="O46" s="112"/>
    </row>
    <row r="47" spans="2:15" x14ac:dyDescent="0.25">
      <c r="D47" s="112" t="s">
        <v>482</v>
      </c>
      <c r="E47" s="112"/>
      <c r="F47" s="112"/>
      <c r="G47" s="112"/>
      <c r="H47" s="112"/>
      <c r="I47" s="112"/>
      <c r="J47" s="112"/>
      <c r="K47" s="112"/>
      <c r="L47" s="112"/>
      <c r="M47" s="112"/>
      <c r="N47" s="112"/>
      <c r="O47" s="112"/>
    </row>
    <row r="48" spans="2:15" x14ac:dyDescent="0.25">
      <c r="D48" s="112" t="s">
        <v>483</v>
      </c>
      <c r="E48" s="112"/>
      <c r="F48" s="112"/>
      <c r="G48" s="112"/>
      <c r="H48" s="112"/>
      <c r="I48" s="112"/>
      <c r="J48" s="112"/>
      <c r="K48" s="112"/>
      <c r="L48" s="112"/>
      <c r="M48" s="112"/>
      <c r="N48" s="112"/>
      <c r="O48" s="112"/>
    </row>
    <row r="49" spans="4:15" x14ac:dyDescent="0.25">
      <c r="D49" s="112" t="s">
        <v>484</v>
      </c>
      <c r="E49" s="112"/>
      <c r="F49" s="112"/>
      <c r="G49" s="112"/>
      <c r="H49" s="112"/>
      <c r="I49" s="112"/>
      <c r="J49" s="112"/>
      <c r="K49" s="112"/>
      <c r="L49" s="112"/>
      <c r="M49" s="112"/>
      <c r="N49" s="112"/>
      <c r="O49" s="112"/>
    </row>
    <row r="50" spans="4:15" x14ac:dyDescent="0.25">
      <c r="D50" s="112" t="s">
        <v>485</v>
      </c>
      <c r="E50" s="112"/>
      <c r="F50" s="112"/>
      <c r="G50" s="112"/>
      <c r="H50" s="112"/>
      <c r="I50" s="112"/>
      <c r="J50" s="112"/>
      <c r="K50" s="112"/>
      <c r="L50" s="112"/>
      <c r="M50" s="112"/>
      <c r="N50" s="112"/>
      <c r="O50" s="112"/>
    </row>
    <row r="51" spans="4:15" x14ac:dyDescent="0.25">
      <c r="D51" s="112" t="s">
        <v>486</v>
      </c>
      <c r="E51" s="112"/>
      <c r="F51" s="112"/>
      <c r="G51" s="112"/>
      <c r="H51" s="112"/>
      <c r="I51" s="112"/>
      <c r="J51" s="112"/>
      <c r="K51" s="112"/>
      <c r="L51" s="112"/>
      <c r="M51" s="112"/>
      <c r="N51" s="112"/>
      <c r="O51" s="112"/>
    </row>
    <row r="52" spans="4:15" x14ac:dyDescent="0.25">
      <c r="D52" s="112" t="s">
        <v>487</v>
      </c>
      <c r="E52" s="112"/>
      <c r="F52" s="112"/>
      <c r="G52" s="112"/>
      <c r="H52" s="112"/>
      <c r="I52" s="112"/>
      <c r="J52" s="112"/>
      <c r="K52" s="112"/>
      <c r="L52" s="112"/>
      <c r="M52" s="112"/>
      <c r="N52" s="112"/>
      <c r="O52" s="112"/>
    </row>
    <row r="53" spans="4:15" x14ac:dyDescent="0.25">
      <c r="D53" s="112" t="s">
        <v>488</v>
      </c>
      <c r="E53" s="112"/>
      <c r="F53" s="112"/>
      <c r="G53" s="112"/>
      <c r="H53" s="112"/>
      <c r="I53" s="112"/>
      <c r="J53" s="112"/>
      <c r="K53" s="112"/>
      <c r="L53" s="112"/>
      <c r="M53" s="112"/>
      <c r="N53" s="112"/>
      <c r="O53" s="112"/>
    </row>
    <row r="54" spans="4:15" x14ac:dyDescent="0.25">
      <c r="D54" s="112" t="s">
        <v>489</v>
      </c>
      <c r="E54" s="112"/>
      <c r="F54" s="112"/>
      <c r="G54" s="112"/>
      <c r="H54" s="112"/>
      <c r="I54" s="112"/>
      <c r="J54" s="112"/>
      <c r="K54" s="112"/>
      <c r="L54" s="112"/>
      <c r="M54" s="112"/>
      <c r="N54" s="112"/>
      <c r="O54" s="112"/>
    </row>
    <row r="55" spans="4:15" x14ac:dyDescent="0.25">
      <c r="D55" s="112" t="s">
        <v>490</v>
      </c>
      <c r="E55" s="112"/>
      <c r="F55" s="112"/>
      <c r="G55" s="112"/>
      <c r="H55" s="112"/>
      <c r="I55" s="112"/>
      <c r="J55" s="112"/>
      <c r="K55" s="112"/>
      <c r="L55" s="112"/>
      <c r="M55" s="112"/>
      <c r="N55" s="112"/>
      <c r="O55" s="112"/>
    </row>
    <row r="56" spans="4:15" x14ac:dyDescent="0.25">
      <c r="D56" s="112" t="s">
        <v>491</v>
      </c>
      <c r="E56" s="112"/>
      <c r="F56" s="112"/>
      <c r="G56" s="112"/>
      <c r="H56" s="112"/>
      <c r="I56" s="112"/>
      <c r="J56" s="112"/>
      <c r="K56" s="112"/>
      <c r="L56" s="112"/>
      <c r="M56" s="112"/>
      <c r="N56" s="112"/>
      <c r="O56" s="112"/>
    </row>
    <row r="57" spans="4:15" x14ac:dyDescent="0.25">
      <c r="D57" s="112" t="s">
        <v>492</v>
      </c>
      <c r="E57" s="112"/>
      <c r="F57" s="112"/>
      <c r="G57" s="112"/>
      <c r="H57" s="112"/>
      <c r="I57" s="112"/>
      <c r="J57" s="112"/>
      <c r="K57" s="112"/>
      <c r="L57" s="112"/>
      <c r="M57" s="112"/>
      <c r="N57" s="112"/>
      <c r="O57" s="112"/>
    </row>
    <row r="58" spans="4:15" x14ac:dyDescent="0.25">
      <c r="D58" s="112" t="s">
        <v>493</v>
      </c>
      <c r="E58" s="112"/>
      <c r="F58" s="112"/>
      <c r="G58" s="112"/>
      <c r="H58" s="112"/>
      <c r="I58" s="112"/>
      <c r="J58" s="112"/>
      <c r="K58" s="112"/>
      <c r="L58" s="112"/>
      <c r="M58" s="112"/>
      <c r="N58" s="112"/>
      <c r="O58" s="112"/>
    </row>
    <row r="59" spans="4:15" x14ac:dyDescent="0.25">
      <c r="D59" s="112" t="s">
        <v>494</v>
      </c>
      <c r="E59" s="112"/>
      <c r="F59" s="112"/>
      <c r="G59" s="112"/>
      <c r="H59" s="112"/>
      <c r="I59" s="112"/>
      <c r="J59" s="112"/>
      <c r="K59" s="112"/>
      <c r="L59" s="112"/>
      <c r="M59" s="112"/>
      <c r="N59" s="112"/>
      <c r="O59" s="112"/>
    </row>
    <row r="60" spans="4:15" x14ac:dyDescent="0.25">
      <c r="D60" s="112" t="s">
        <v>495</v>
      </c>
      <c r="E60" s="112"/>
      <c r="F60" s="112"/>
      <c r="G60" s="112"/>
      <c r="H60" s="112"/>
      <c r="I60" s="112"/>
      <c r="J60" s="112"/>
      <c r="K60" s="112"/>
      <c r="L60" s="112"/>
      <c r="M60" s="112"/>
      <c r="N60" s="112"/>
      <c r="O60" s="112"/>
    </row>
    <row r="61" spans="4:15" x14ac:dyDescent="0.25">
      <c r="D61" s="112" t="s">
        <v>496</v>
      </c>
      <c r="E61" s="112"/>
      <c r="F61" s="112"/>
      <c r="G61" s="112"/>
      <c r="H61" s="112"/>
      <c r="I61" s="112"/>
      <c r="J61" s="112"/>
      <c r="K61" s="112"/>
      <c r="L61" s="112"/>
      <c r="M61" s="112"/>
      <c r="N61" s="112"/>
      <c r="O61" s="112"/>
    </row>
    <row r="62" spans="4:15" x14ac:dyDescent="0.25">
      <c r="D62" s="112" t="s">
        <v>497</v>
      </c>
      <c r="E62" s="112"/>
      <c r="F62" s="112"/>
      <c r="G62" s="112"/>
      <c r="H62" s="112"/>
      <c r="I62" s="112"/>
      <c r="J62" s="112"/>
      <c r="K62" s="112"/>
      <c r="L62" s="112"/>
      <c r="M62" s="112"/>
      <c r="N62" s="112"/>
      <c r="O62" s="112"/>
    </row>
    <row r="63" spans="4:15" x14ac:dyDescent="0.25">
      <c r="D63" s="112" t="s">
        <v>498</v>
      </c>
      <c r="E63" s="112"/>
      <c r="F63" s="112"/>
      <c r="G63" s="112"/>
      <c r="H63" s="112"/>
      <c r="I63" s="112"/>
      <c r="J63" s="112"/>
      <c r="K63" s="112"/>
      <c r="L63" s="112"/>
      <c r="M63" s="112"/>
      <c r="N63" s="112"/>
      <c r="O63" s="112"/>
    </row>
    <row r="64" spans="4:15" x14ac:dyDescent="0.25">
      <c r="D64" s="112" t="s">
        <v>499</v>
      </c>
      <c r="E64" s="112"/>
      <c r="F64" s="112"/>
      <c r="G64" s="112"/>
      <c r="H64" s="112"/>
      <c r="I64" s="112"/>
      <c r="J64" s="112"/>
      <c r="K64" s="112"/>
      <c r="L64" s="112"/>
      <c r="M64" s="112"/>
      <c r="N64" s="112"/>
      <c r="O64" s="112"/>
    </row>
    <row r="65" spans="2:15" ht="15.75" x14ac:dyDescent="0.25">
      <c r="B65" s="113" t="s">
        <v>518</v>
      </c>
      <c r="C65" s="113"/>
      <c r="D65" s="113"/>
      <c r="E65" s="113"/>
      <c r="F65" s="113"/>
      <c r="G65" s="113"/>
      <c r="H65" s="113"/>
      <c r="I65" s="113"/>
      <c r="J65" s="113"/>
      <c r="K65" s="113"/>
      <c r="L65" s="113"/>
      <c r="M65" s="113"/>
      <c r="N65" s="113"/>
      <c r="O65" s="113"/>
    </row>
    <row r="66" spans="2:15" x14ac:dyDescent="0.25">
      <c r="D66" s="112" t="s">
        <v>501</v>
      </c>
      <c r="E66" s="112"/>
      <c r="F66" s="112"/>
      <c r="G66" s="112"/>
      <c r="H66" s="112"/>
      <c r="I66" s="112"/>
      <c r="J66" s="112"/>
      <c r="K66" s="112"/>
      <c r="L66" s="112"/>
      <c r="M66" s="112"/>
      <c r="N66" s="112"/>
      <c r="O66" s="112"/>
    </row>
    <row r="67" spans="2:15" x14ac:dyDescent="0.25">
      <c r="D67" s="112" t="s">
        <v>502</v>
      </c>
      <c r="E67" s="112"/>
      <c r="F67" s="112"/>
      <c r="G67" s="112"/>
      <c r="H67" s="112"/>
      <c r="I67" s="112"/>
      <c r="J67" s="112"/>
      <c r="K67" s="112"/>
      <c r="L67" s="112"/>
      <c r="M67" s="112"/>
      <c r="N67" s="112"/>
      <c r="O67" s="112"/>
    </row>
    <row r="68" spans="2:15" x14ac:dyDescent="0.25">
      <c r="D68" s="112" t="s">
        <v>503</v>
      </c>
      <c r="E68" s="112"/>
      <c r="F68" s="112"/>
      <c r="G68" s="112"/>
      <c r="H68" s="112"/>
      <c r="I68" s="112"/>
      <c r="J68" s="112"/>
      <c r="K68" s="112"/>
      <c r="L68" s="112"/>
      <c r="M68" s="112"/>
      <c r="N68" s="112"/>
      <c r="O68" s="112"/>
    </row>
    <row r="69" spans="2:15" x14ac:dyDescent="0.25">
      <c r="D69" s="112" t="s">
        <v>504</v>
      </c>
      <c r="E69" s="112"/>
      <c r="F69" s="112"/>
      <c r="G69" s="112"/>
      <c r="H69" s="112"/>
      <c r="I69" s="112"/>
      <c r="J69" s="112"/>
      <c r="K69" s="112"/>
      <c r="L69" s="112"/>
      <c r="M69" s="112"/>
      <c r="N69" s="112"/>
      <c r="O69" s="112"/>
    </row>
    <row r="70" spans="2:15" x14ac:dyDescent="0.25">
      <c r="D70" s="112" t="s">
        <v>505</v>
      </c>
      <c r="E70" s="112"/>
      <c r="F70" s="112"/>
      <c r="G70" s="112"/>
      <c r="H70" s="112"/>
      <c r="I70" s="112"/>
      <c r="J70" s="112"/>
      <c r="K70" s="112"/>
      <c r="L70" s="112"/>
      <c r="M70" s="112"/>
      <c r="N70" s="112"/>
      <c r="O70" s="112"/>
    </row>
    <row r="71" spans="2:15" x14ac:dyDescent="0.25">
      <c r="D71" s="112" t="s">
        <v>506</v>
      </c>
      <c r="E71" s="112"/>
      <c r="F71" s="112"/>
      <c r="G71" s="112"/>
      <c r="H71" s="112"/>
      <c r="I71" s="112"/>
      <c r="J71" s="112"/>
      <c r="K71" s="112"/>
      <c r="L71" s="112"/>
      <c r="M71" s="112"/>
      <c r="N71" s="112"/>
      <c r="O71" s="112"/>
    </row>
    <row r="72" spans="2:15" x14ac:dyDescent="0.25">
      <c r="D72" s="112" t="s">
        <v>507</v>
      </c>
      <c r="E72" s="112"/>
      <c r="F72" s="112"/>
      <c r="G72" s="112"/>
      <c r="H72" s="112"/>
      <c r="I72" s="112"/>
      <c r="J72" s="112"/>
      <c r="K72" s="112"/>
      <c r="L72" s="112"/>
      <c r="M72" s="112"/>
      <c r="N72" s="112"/>
      <c r="O72" s="112"/>
    </row>
    <row r="73" spans="2:15" x14ac:dyDescent="0.25">
      <c r="D73" s="112" t="s">
        <v>508</v>
      </c>
      <c r="E73" s="112"/>
      <c r="F73" s="112"/>
      <c r="G73" s="112"/>
      <c r="H73" s="112"/>
      <c r="I73" s="112"/>
      <c r="J73" s="112"/>
      <c r="K73" s="112"/>
      <c r="L73" s="112"/>
      <c r="M73" s="112"/>
      <c r="N73" s="112"/>
      <c r="O73" s="112"/>
    </row>
    <row r="74" spans="2:15" x14ac:dyDescent="0.25">
      <c r="D74" s="112" t="s">
        <v>509</v>
      </c>
      <c r="E74" s="112"/>
      <c r="F74" s="112"/>
      <c r="G74" s="112"/>
      <c r="H74" s="112"/>
      <c r="I74" s="112"/>
      <c r="J74" s="112"/>
      <c r="K74" s="112"/>
      <c r="L74" s="112"/>
      <c r="M74" s="112"/>
      <c r="N74" s="112"/>
      <c r="O74" s="112"/>
    </row>
    <row r="75" spans="2:15" x14ac:dyDescent="0.25">
      <c r="D75" s="112" t="s">
        <v>510</v>
      </c>
      <c r="E75" s="112"/>
      <c r="F75" s="112"/>
      <c r="G75" s="112"/>
      <c r="H75" s="112"/>
      <c r="I75" s="112"/>
      <c r="J75" s="112"/>
      <c r="K75" s="112"/>
      <c r="L75" s="112"/>
      <c r="M75" s="112"/>
      <c r="N75" s="112"/>
      <c r="O75" s="112"/>
    </row>
    <row r="76" spans="2:15" x14ac:dyDescent="0.25">
      <c r="D76" s="112" t="s">
        <v>511</v>
      </c>
      <c r="E76" s="112"/>
      <c r="F76" s="112"/>
      <c r="G76" s="112"/>
      <c r="H76" s="112"/>
      <c r="I76" s="112"/>
      <c r="J76" s="112"/>
      <c r="K76" s="112"/>
      <c r="L76" s="112"/>
      <c r="M76" s="112"/>
      <c r="N76" s="112"/>
      <c r="O76" s="112"/>
    </row>
    <row r="77" spans="2:15" x14ac:dyDescent="0.25">
      <c r="D77" s="112" t="s">
        <v>512</v>
      </c>
      <c r="E77" s="112"/>
      <c r="F77" s="112"/>
      <c r="G77" s="112"/>
      <c r="H77" s="112"/>
      <c r="I77" s="112"/>
      <c r="J77" s="112"/>
      <c r="K77" s="112"/>
      <c r="L77" s="112"/>
      <c r="M77" s="112"/>
      <c r="N77" s="112"/>
      <c r="O77" s="112"/>
    </row>
    <row r="78" spans="2:15" x14ac:dyDescent="0.25">
      <c r="D78" s="112" t="s">
        <v>513</v>
      </c>
      <c r="E78" s="112"/>
      <c r="F78" s="112"/>
      <c r="G78" s="112"/>
      <c r="H78" s="112"/>
      <c r="I78" s="112"/>
      <c r="J78" s="112"/>
      <c r="K78" s="112"/>
      <c r="L78" s="112"/>
      <c r="M78" s="112"/>
      <c r="N78" s="112"/>
      <c r="O78" s="112"/>
    </row>
    <row r="79" spans="2:15" x14ac:dyDescent="0.25">
      <c r="D79" s="112" t="s">
        <v>514</v>
      </c>
      <c r="E79" s="112"/>
      <c r="F79" s="112"/>
      <c r="G79" s="112"/>
      <c r="H79" s="112"/>
      <c r="I79" s="112"/>
      <c r="J79" s="112"/>
      <c r="K79" s="112"/>
      <c r="L79" s="112"/>
      <c r="M79" s="112"/>
      <c r="N79" s="112"/>
      <c r="O79" s="112"/>
    </row>
    <row r="80" spans="2:15" x14ac:dyDescent="0.25">
      <c r="D80" s="112" t="s">
        <v>515</v>
      </c>
      <c r="E80" s="112"/>
      <c r="F80" s="112"/>
      <c r="G80" s="112"/>
      <c r="H80" s="112"/>
      <c r="I80" s="112"/>
      <c r="J80" s="112"/>
      <c r="K80" s="112"/>
      <c r="L80" s="112"/>
      <c r="M80" s="112"/>
      <c r="N80" s="112"/>
      <c r="O80" s="112"/>
    </row>
    <row r="81" spans="4:15" x14ac:dyDescent="0.25">
      <c r="D81" s="112" t="s">
        <v>516</v>
      </c>
      <c r="E81" s="112"/>
      <c r="F81" s="112"/>
      <c r="G81" s="112"/>
      <c r="H81" s="112"/>
      <c r="I81" s="112"/>
      <c r="J81" s="112"/>
      <c r="K81" s="112"/>
      <c r="L81" s="112"/>
      <c r="M81" s="112"/>
      <c r="N81" s="112"/>
      <c r="O81" s="112"/>
    </row>
    <row r="82" spans="4:15" x14ac:dyDescent="0.25">
      <c r="D82" s="112" t="s">
        <v>517</v>
      </c>
      <c r="E82" s="112"/>
      <c r="F82" s="112"/>
      <c r="G82" s="112"/>
      <c r="H82" s="112"/>
      <c r="I82" s="112"/>
      <c r="J82" s="112"/>
      <c r="K82" s="112"/>
      <c r="L82" s="112"/>
      <c r="M82" s="112"/>
      <c r="N82" s="112"/>
      <c r="O82" s="112"/>
    </row>
  </sheetData>
  <mergeCells count="81">
    <mergeCell ref="B65:O65"/>
    <mergeCell ref="D3:O3"/>
    <mergeCell ref="D4:O4"/>
    <mergeCell ref="D5:O5"/>
    <mergeCell ref="D6:O6"/>
    <mergeCell ref="D7:O7"/>
    <mergeCell ref="D13:O13"/>
    <mergeCell ref="D21:O21"/>
    <mergeCell ref="D22:O22"/>
    <mergeCell ref="D23:O23"/>
    <mergeCell ref="D24:O24"/>
    <mergeCell ref="D25:O25"/>
    <mergeCell ref="D38:O38"/>
    <mergeCell ref="D27:O27"/>
    <mergeCell ref="D28:O28"/>
    <mergeCell ref="D29:O29"/>
    <mergeCell ref="B2:O2"/>
    <mergeCell ref="B19:O19"/>
    <mergeCell ref="B41:O41"/>
    <mergeCell ref="B42:O42"/>
    <mergeCell ref="D8:O8"/>
    <mergeCell ref="D9:O9"/>
    <mergeCell ref="D10:O10"/>
    <mergeCell ref="D11:O11"/>
    <mergeCell ref="D12:O12"/>
    <mergeCell ref="D26:O26"/>
    <mergeCell ref="D14:O14"/>
    <mergeCell ref="D15:O15"/>
    <mergeCell ref="D16:O16"/>
    <mergeCell ref="D17:O17"/>
    <mergeCell ref="D18:O18"/>
    <mergeCell ref="D20:O20"/>
    <mergeCell ref="D30:O30"/>
    <mergeCell ref="D31:O31"/>
    <mergeCell ref="D32:O32"/>
    <mergeCell ref="D33:O33"/>
    <mergeCell ref="D34:O34"/>
    <mergeCell ref="D35:O35"/>
    <mergeCell ref="D36:O36"/>
    <mergeCell ref="D37:O37"/>
    <mergeCell ref="D52:O52"/>
    <mergeCell ref="D39:O39"/>
    <mergeCell ref="D40:O40"/>
    <mergeCell ref="D43:O43"/>
    <mergeCell ref="D44:O44"/>
    <mergeCell ref="D45:O45"/>
    <mergeCell ref="D46:O46"/>
    <mergeCell ref="D47:O47"/>
    <mergeCell ref="D48:O48"/>
    <mergeCell ref="D49:O49"/>
    <mergeCell ref="D50:O50"/>
    <mergeCell ref="D51:O51"/>
    <mergeCell ref="D64:O64"/>
    <mergeCell ref="D53:O53"/>
    <mergeCell ref="D54:O54"/>
    <mergeCell ref="D55:O55"/>
    <mergeCell ref="D56:O56"/>
    <mergeCell ref="D57:O57"/>
    <mergeCell ref="D58:O58"/>
    <mergeCell ref="D59:O59"/>
    <mergeCell ref="D60:O60"/>
    <mergeCell ref="D61:O61"/>
    <mergeCell ref="D62:O62"/>
    <mergeCell ref="D63:O63"/>
    <mergeCell ref="D77:O77"/>
    <mergeCell ref="D66:O66"/>
    <mergeCell ref="D67:O67"/>
    <mergeCell ref="D68:O68"/>
    <mergeCell ref="D69:O69"/>
    <mergeCell ref="D70:O70"/>
    <mergeCell ref="D71:O71"/>
    <mergeCell ref="D72:O72"/>
    <mergeCell ref="D73:O73"/>
    <mergeCell ref="D74:O74"/>
    <mergeCell ref="D75:O75"/>
    <mergeCell ref="D76:O76"/>
    <mergeCell ref="D78:O78"/>
    <mergeCell ref="D79:O79"/>
    <mergeCell ref="D80:O80"/>
    <mergeCell ref="D81:O81"/>
    <mergeCell ref="D82:O82"/>
  </mergeCells>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AEAE93-81FC-41D5-8B88-CBDA78F5DF03}">
  <dimension ref="H4:K13"/>
  <sheetViews>
    <sheetView workbookViewId="0">
      <selection activeCell="H4" sqref="H4:K13"/>
    </sheetView>
  </sheetViews>
  <sheetFormatPr defaultRowHeight="15" x14ac:dyDescent="0.25"/>
  <sheetData>
    <row r="4" spans="8:11" x14ac:dyDescent="0.25">
      <c r="H4">
        <v>1</v>
      </c>
      <c r="J4">
        <v>1</v>
      </c>
      <c r="K4">
        <v>7</v>
      </c>
    </row>
    <row r="5" spans="8:11" x14ac:dyDescent="0.25">
      <c r="H5">
        <v>2</v>
      </c>
      <c r="J5">
        <f>K4+1</f>
        <v>8</v>
      </c>
      <c r="K5">
        <v>15</v>
      </c>
    </row>
    <row r="6" spans="8:11" x14ac:dyDescent="0.25">
      <c r="H6">
        <v>3</v>
      </c>
      <c r="J6">
        <f>K5+1</f>
        <v>16</v>
      </c>
      <c r="K6">
        <f>J6+7</f>
        <v>23</v>
      </c>
    </row>
    <row r="7" spans="8:11" x14ac:dyDescent="0.25">
      <c r="H7">
        <v>4</v>
      </c>
      <c r="J7">
        <f t="shared" ref="J7:J13" si="0">K6+1</f>
        <v>24</v>
      </c>
      <c r="K7">
        <f t="shared" ref="K7:K13" si="1">J7+7</f>
        <v>31</v>
      </c>
    </row>
    <row r="8" spans="8:11" x14ac:dyDescent="0.25">
      <c r="H8">
        <v>5</v>
      </c>
      <c r="J8">
        <f t="shared" si="0"/>
        <v>32</v>
      </c>
      <c r="K8">
        <f t="shared" si="1"/>
        <v>39</v>
      </c>
    </row>
    <row r="9" spans="8:11" x14ac:dyDescent="0.25">
      <c r="H9">
        <v>6</v>
      </c>
      <c r="J9">
        <f t="shared" si="0"/>
        <v>40</v>
      </c>
      <c r="K9">
        <f t="shared" si="1"/>
        <v>47</v>
      </c>
    </row>
    <row r="10" spans="8:11" x14ac:dyDescent="0.25">
      <c r="H10">
        <v>7</v>
      </c>
      <c r="J10">
        <f t="shared" si="0"/>
        <v>48</v>
      </c>
      <c r="K10">
        <f t="shared" si="1"/>
        <v>55</v>
      </c>
    </row>
    <row r="11" spans="8:11" x14ac:dyDescent="0.25">
      <c r="H11">
        <v>8</v>
      </c>
      <c r="J11">
        <f t="shared" si="0"/>
        <v>56</v>
      </c>
      <c r="K11">
        <f t="shared" si="1"/>
        <v>63</v>
      </c>
    </row>
    <row r="12" spans="8:11" x14ac:dyDescent="0.25">
      <c r="H12">
        <v>9</v>
      </c>
      <c r="J12">
        <f t="shared" si="0"/>
        <v>64</v>
      </c>
      <c r="K12">
        <f t="shared" si="1"/>
        <v>71</v>
      </c>
    </row>
    <row r="13" spans="8:11" x14ac:dyDescent="0.25">
      <c r="H13">
        <v>10</v>
      </c>
      <c r="J13">
        <f t="shared" si="0"/>
        <v>72</v>
      </c>
      <c r="K13">
        <f t="shared" si="1"/>
        <v>79</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4171F-1AEB-4718-890C-29DEFC467070}">
  <dimension ref="A1:AA52"/>
  <sheetViews>
    <sheetView topLeftCell="A21" workbookViewId="0">
      <selection activeCell="I18" sqref="I18"/>
    </sheetView>
  </sheetViews>
  <sheetFormatPr defaultRowHeight="15" x14ac:dyDescent="0.25"/>
  <cols>
    <col min="5" max="5" width="11.7109375" bestFit="1" customWidth="1"/>
    <col min="6" max="6" width="24" customWidth="1"/>
  </cols>
  <sheetData>
    <row r="1" spans="1:27" x14ac:dyDescent="0.25">
      <c r="A1" t="str">
        <f>Calculadora!B4</f>
        <v>Rego</v>
      </c>
      <c r="B1" t="s">
        <v>202</v>
      </c>
      <c r="C1" t="str">
        <f>Calculadora!C4</f>
        <v>Aquam</v>
      </c>
      <c r="E1" t="str">
        <f>_xlfn.CONCAT(A1:C1)</f>
        <v>Rego Aquam</v>
      </c>
    </row>
    <row r="3" spans="1:27" ht="15" customHeight="1" x14ac:dyDescent="0.25">
      <c r="F3" s="35" t="s">
        <v>40</v>
      </c>
      <c r="G3" s="35" t="s">
        <v>567</v>
      </c>
      <c r="H3" s="36"/>
      <c r="I3" s="36"/>
      <c r="J3" s="36"/>
      <c r="K3" s="36"/>
      <c r="L3" s="36"/>
      <c r="M3" s="36"/>
      <c r="N3" s="36"/>
      <c r="O3" s="32"/>
      <c r="P3" s="32"/>
      <c r="Q3" s="32"/>
      <c r="AA3" s="31"/>
    </row>
    <row r="4" spans="1:27" ht="15.75" x14ac:dyDescent="0.25">
      <c r="F4" s="35" t="s">
        <v>562</v>
      </c>
      <c r="G4" s="35" t="s">
        <v>561</v>
      </c>
      <c r="H4" s="36"/>
      <c r="I4" s="36"/>
      <c r="J4" s="36"/>
      <c r="K4" s="36"/>
      <c r="L4" s="36"/>
      <c r="M4" s="36"/>
      <c r="N4" s="36"/>
      <c r="O4" s="32"/>
      <c r="P4" s="32"/>
      <c r="Q4" s="32"/>
    </row>
    <row r="5" spans="1:27" ht="15.75" x14ac:dyDescent="0.25">
      <c r="F5" s="35" t="s">
        <v>563</v>
      </c>
      <c r="G5" s="35" t="s">
        <v>564</v>
      </c>
      <c r="H5" s="36"/>
      <c r="I5" s="36"/>
      <c r="J5" s="36"/>
      <c r="K5" s="36"/>
      <c r="L5" s="36"/>
      <c r="M5" s="36"/>
      <c r="N5" s="36"/>
      <c r="O5" s="32"/>
      <c r="P5" s="32"/>
      <c r="Q5" s="32"/>
    </row>
    <row r="6" spans="1:27" ht="15.75" x14ac:dyDescent="0.25">
      <c r="F6" s="35" t="s">
        <v>566</v>
      </c>
      <c r="G6" s="35" t="s">
        <v>565</v>
      </c>
      <c r="H6" s="36"/>
      <c r="I6" s="36"/>
      <c r="J6" s="36"/>
      <c r="K6" s="36"/>
      <c r="L6" s="36"/>
      <c r="M6" s="36"/>
      <c r="N6" s="36"/>
      <c r="O6" s="32"/>
      <c r="P6" s="32"/>
      <c r="Q6" s="32"/>
    </row>
    <row r="7" spans="1:27" ht="15.75" x14ac:dyDescent="0.25">
      <c r="F7" s="35" t="s">
        <v>568</v>
      </c>
      <c r="G7" s="35" t="s">
        <v>569</v>
      </c>
      <c r="H7" s="36"/>
      <c r="I7" s="36"/>
      <c r="J7" s="36"/>
      <c r="K7" s="36"/>
      <c r="L7" s="36"/>
      <c r="M7" s="36"/>
      <c r="N7" s="36"/>
      <c r="O7" s="32"/>
      <c r="P7" s="32"/>
      <c r="Q7" s="32"/>
    </row>
    <row r="8" spans="1:27" ht="15.75" x14ac:dyDescent="0.25">
      <c r="F8" s="35" t="s">
        <v>570</v>
      </c>
      <c r="G8" s="35" t="s">
        <v>571</v>
      </c>
      <c r="H8" s="36"/>
      <c r="I8" s="36"/>
      <c r="J8" s="36"/>
      <c r="K8" s="36"/>
      <c r="L8" s="36"/>
      <c r="M8" s="36"/>
      <c r="N8" s="36"/>
      <c r="O8" s="32"/>
      <c r="P8" s="32"/>
      <c r="Q8" s="32"/>
    </row>
    <row r="9" spans="1:27" ht="15.75" x14ac:dyDescent="0.25">
      <c r="F9" s="35" t="s">
        <v>573</v>
      </c>
      <c r="G9" s="35" t="s">
        <v>572</v>
      </c>
      <c r="H9" s="36"/>
      <c r="I9" s="36"/>
      <c r="J9" s="36"/>
      <c r="K9" s="36"/>
      <c r="L9" s="36"/>
      <c r="M9" s="36"/>
      <c r="N9" s="36"/>
      <c r="O9" s="32"/>
      <c r="P9" s="32"/>
      <c r="Q9" s="32"/>
    </row>
    <row r="10" spans="1:27" ht="15.75" x14ac:dyDescent="0.25">
      <c r="F10" s="35" t="s">
        <v>574</v>
      </c>
      <c r="G10" s="35" t="s">
        <v>575</v>
      </c>
      <c r="H10" s="36"/>
      <c r="I10" s="36"/>
      <c r="J10" s="36"/>
      <c r="K10" s="36"/>
      <c r="L10" s="36"/>
      <c r="M10" s="36"/>
      <c r="N10" s="36"/>
      <c r="O10" s="32"/>
      <c r="P10" s="32"/>
      <c r="Q10" s="32"/>
    </row>
    <row r="11" spans="1:27" ht="15.75" x14ac:dyDescent="0.25">
      <c r="F11" s="35" t="s">
        <v>576</v>
      </c>
      <c r="G11" s="35" t="s">
        <v>578</v>
      </c>
      <c r="H11" s="36"/>
      <c r="I11" s="36"/>
      <c r="J11" s="36"/>
      <c r="K11" s="36"/>
      <c r="L11" s="36"/>
      <c r="M11" s="36"/>
      <c r="N11" s="36"/>
      <c r="O11" s="32"/>
      <c r="P11" s="32"/>
      <c r="Q11" s="32"/>
    </row>
    <row r="12" spans="1:27" ht="15.75" x14ac:dyDescent="0.25">
      <c r="F12" s="35" t="s">
        <v>580</v>
      </c>
      <c r="G12" s="35" t="s">
        <v>579</v>
      </c>
      <c r="H12" s="36"/>
      <c r="I12" s="36"/>
      <c r="J12" s="36"/>
      <c r="K12" s="36"/>
      <c r="L12" s="36"/>
      <c r="M12" s="36"/>
      <c r="N12" s="36"/>
      <c r="O12" s="32"/>
      <c r="P12" s="32"/>
      <c r="Q12" s="32"/>
    </row>
    <row r="13" spans="1:27" ht="15.75" x14ac:dyDescent="0.25">
      <c r="F13" s="35" t="s">
        <v>581</v>
      </c>
      <c r="G13" s="32" t="s">
        <v>582</v>
      </c>
      <c r="H13" s="32"/>
      <c r="I13" s="32"/>
      <c r="J13" s="32"/>
      <c r="K13" s="32"/>
      <c r="L13" s="32"/>
      <c r="M13" s="32"/>
      <c r="N13" s="32"/>
      <c r="O13" s="32"/>
      <c r="P13" s="32"/>
      <c r="Q13" s="32"/>
    </row>
    <row r="14" spans="1:27" ht="15.75" x14ac:dyDescent="0.25">
      <c r="F14" s="35" t="s">
        <v>583</v>
      </c>
      <c r="G14" s="32" t="s">
        <v>584</v>
      </c>
      <c r="H14" s="32"/>
      <c r="I14" s="32"/>
      <c r="J14" s="32"/>
      <c r="K14" s="32"/>
      <c r="L14" s="32"/>
      <c r="M14" s="32"/>
      <c r="N14" s="32"/>
      <c r="O14" s="32"/>
      <c r="P14" s="32"/>
      <c r="Q14" s="32"/>
    </row>
    <row r="15" spans="1:27" ht="15.75" x14ac:dyDescent="0.25">
      <c r="F15" s="35" t="s">
        <v>586</v>
      </c>
      <c r="G15" s="32" t="s">
        <v>585</v>
      </c>
      <c r="H15" s="32"/>
      <c r="I15" s="32"/>
      <c r="J15" s="32"/>
      <c r="K15" s="32"/>
      <c r="L15" s="32"/>
      <c r="M15" s="32"/>
      <c r="N15" s="32"/>
      <c r="O15" s="32"/>
      <c r="P15" s="32"/>
      <c r="Q15" s="32"/>
    </row>
    <row r="16" spans="1:27" ht="15.75" x14ac:dyDescent="0.25">
      <c r="F16" s="35" t="s">
        <v>587</v>
      </c>
      <c r="G16" s="32" t="s">
        <v>588</v>
      </c>
      <c r="H16" s="32"/>
      <c r="I16" s="32"/>
      <c r="J16" s="32"/>
      <c r="K16" s="32"/>
      <c r="L16" s="32"/>
      <c r="M16" s="32"/>
      <c r="N16" s="32"/>
      <c r="O16" s="32"/>
      <c r="P16" s="32"/>
      <c r="Q16" s="32"/>
    </row>
    <row r="17" spans="6:8" ht="15.75" x14ac:dyDescent="0.25">
      <c r="F17" s="35" t="s">
        <v>589</v>
      </c>
      <c r="G17" s="37" t="s">
        <v>590</v>
      </c>
    </row>
    <row r="18" spans="6:8" ht="15.75" x14ac:dyDescent="0.25">
      <c r="F18" s="35" t="s">
        <v>593</v>
      </c>
      <c r="G18" s="37" t="s">
        <v>592</v>
      </c>
    </row>
    <row r="19" spans="6:8" ht="15.75" x14ac:dyDescent="0.25">
      <c r="F19" s="35" t="s">
        <v>595</v>
      </c>
      <c r="G19" s="37" t="s">
        <v>594</v>
      </c>
      <c r="H19" s="37"/>
    </row>
    <row r="20" spans="6:8" ht="15.75" x14ac:dyDescent="0.25">
      <c r="F20" s="35" t="s">
        <v>597</v>
      </c>
      <c r="G20" s="37" t="s">
        <v>596</v>
      </c>
    </row>
    <row r="21" spans="6:8" ht="15.75" x14ac:dyDescent="0.25">
      <c r="F21" s="35" t="s">
        <v>599</v>
      </c>
      <c r="G21" s="37" t="s">
        <v>598</v>
      </c>
    </row>
    <row r="22" spans="6:8" ht="15.75" x14ac:dyDescent="0.25">
      <c r="F22" s="35" t="s">
        <v>607</v>
      </c>
      <c r="G22" s="37" t="s">
        <v>600</v>
      </c>
    </row>
    <row r="23" spans="6:8" ht="15.75" x14ac:dyDescent="0.25">
      <c r="F23" s="35" t="s">
        <v>601</v>
      </c>
      <c r="G23" s="37" t="s">
        <v>602</v>
      </c>
    </row>
    <row r="24" spans="6:8" ht="15.75" x14ac:dyDescent="0.25">
      <c r="F24" s="35" t="s">
        <v>606</v>
      </c>
      <c r="G24" s="37" t="s">
        <v>603</v>
      </c>
    </row>
    <row r="25" spans="6:8" ht="15.75" x14ac:dyDescent="0.25">
      <c r="F25" s="35" t="s">
        <v>605</v>
      </c>
      <c r="G25" s="37" t="s">
        <v>604</v>
      </c>
    </row>
    <row r="26" spans="6:8" ht="15.75" x14ac:dyDescent="0.25">
      <c r="F26" s="35" t="s">
        <v>609</v>
      </c>
      <c r="G26" s="37" t="s">
        <v>608</v>
      </c>
    </row>
    <row r="27" spans="6:8" ht="15.75" x14ac:dyDescent="0.25">
      <c r="F27" s="35" t="s">
        <v>656</v>
      </c>
      <c r="G27" s="37" t="s">
        <v>610</v>
      </c>
    </row>
    <row r="28" spans="6:8" ht="15.75" x14ac:dyDescent="0.25">
      <c r="F28" s="35" t="s">
        <v>660</v>
      </c>
      <c r="G28" s="37" t="s">
        <v>611</v>
      </c>
    </row>
    <row r="29" spans="6:8" ht="15.75" x14ac:dyDescent="0.25">
      <c r="F29" s="35" t="s">
        <v>659</v>
      </c>
      <c r="G29" s="37" t="s">
        <v>612</v>
      </c>
    </row>
    <row r="30" spans="6:8" ht="15.75" x14ac:dyDescent="0.25">
      <c r="F30" s="35" t="s">
        <v>658</v>
      </c>
      <c r="G30" s="37" t="s">
        <v>613</v>
      </c>
    </row>
    <row r="31" spans="6:8" ht="15.75" x14ac:dyDescent="0.25">
      <c r="F31" s="35" t="s">
        <v>615</v>
      </c>
      <c r="G31" s="37" t="s">
        <v>614</v>
      </c>
    </row>
    <row r="32" spans="6:8" ht="15.75" x14ac:dyDescent="0.25">
      <c r="F32" s="35" t="s">
        <v>616</v>
      </c>
      <c r="G32" s="37" t="s">
        <v>617</v>
      </c>
    </row>
    <row r="33" spans="6:7" ht="15.75" x14ac:dyDescent="0.25">
      <c r="F33" s="35" t="s">
        <v>619</v>
      </c>
      <c r="G33" s="37" t="s">
        <v>618</v>
      </c>
    </row>
    <row r="34" spans="6:7" ht="15.75" x14ac:dyDescent="0.25">
      <c r="F34" s="35" t="s">
        <v>621</v>
      </c>
      <c r="G34" s="37" t="s">
        <v>620</v>
      </c>
    </row>
    <row r="35" spans="6:7" ht="15.75" x14ac:dyDescent="0.25">
      <c r="F35" s="35" t="s">
        <v>623</v>
      </c>
      <c r="G35" s="37" t="s">
        <v>622</v>
      </c>
    </row>
    <row r="36" spans="6:7" ht="15.75" x14ac:dyDescent="0.25">
      <c r="F36" s="35" t="s">
        <v>625</v>
      </c>
      <c r="G36" s="37" t="s">
        <v>624</v>
      </c>
    </row>
    <row r="37" spans="6:7" ht="15.75" x14ac:dyDescent="0.25">
      <c r="F37" s="35" t="s">
        <v>657</v>
      </c>
      <c r="G37" s="37" t="s">
        <v>626</v>
      </c>
    </row>
    <row r="38" spans="6:7" ht="15.75" x14ac:dyDescent="0.25">
      <c r="F38" s="35" t="s">
        <v>628</v>
      </c>
      <c r="G38" s="37" t="s">
        <v>627</v>
      </c>
    </row>
    <row r="39" spans="6:7" ht="15.75" x14ac:dyDescent="0.25">
      <c r="F39" s="35" t="s">
        <v>630</v>
      </c>
      <c r="G39" s="37" t="s">
        <v>629</v>
      </c>
    </row>
    <row r="40" spans="6:7" ht="15.75" x14ac:dyDescent="0.25">
      <c r="F40" s="35" t="s">
        <v>632</v>
      </c>
      <c r="G40" s="37" t="s">
        <v>631</v>
      </c>
    </row>
    <row r="41" spans="6:7" ht="15.75" x14ac:dyDescent="0.25">
      <c r="F41" s="35" t="s">
        <v>634</v>
      </c>
      <c r="G41" s="37" t="s">
        <v>633</v>
      </c>
    </row>
    <row r="42" spans="6:7" ht="15.75" x14ac:dyDescent="0.25">
      <c r="F42" s="35" t="s">
        <v>640</v>
      </c>
      <c r="G42" s="37" t="s">
        <v>635</v>
      </c>
    </row>
    <row r="43" spans="6:7" ht="15.75" x14ac:dyDescent="0.25">
      <c r="F43" s="35" t="s">
        <v>639</v>
      </c>
      <c r="G43" s="37" t="s">
        <v>636</v>
      </c>
    </row>
    <row r="44" spans="6:7" ht="15.75" x14ac:dyDescent="0.25">
      <c r="F44" s="35" t="s">
        <v>638</v>
      </c>
      <c r="G44" s="37" t="s">
        <v>637</v>
      </c>
    </row>
    <row r="45" spans="6:7" ht="15.75" x14ac:dyDescent="0.25">
      <c r="F45" s="35" t="s">
        <v>642</v>
      </c>
      <c r="G45" s="37" t="s">
        <v>641</v>
      </c>
    </row>
    <row r="46" spans="6:7" ht="15.75" x14ac:dyDescent="0.25">
      <c r="F46" s="35" t="s">
        <v>646</v>
      </c>
      <c r="G46" s="37" t="s">
        <v>643</v>
      </c>
    </row>
    <row r="47" spans="6:7" ht="15.75" x14ac:dyDescent="0.25">
      <c r="F47" s="35" t="s">
        <v>645</v>
      </c>
      <c r="G47" s="37" t="s">
        <v>644</v>
      </c>
    </row>
    <row r="48" spans="6:7" ht="15.75" x14ac:dyDescent="0.25">
      <c r="F48" s="35" t="s">
        <v>648</v>
      </c>
      <c r="G48" s="37" t="s">
        <v>647</v>
      </c>
    </row>
    <row r="49" spans="6:7" ht="15.75" x14ac:dyDescent="0.25">
      <c r="F49" s="35" t="s">
        <v>650</v>
      </c>
      <c r="G49" s="37" t="s">
        <v>649</v>
      </c>
    </row>
    <row r="50" spans="6:7" ht="15.75" x14ac:dyDescent="0.25">
      <c r="F50" s="35" t="s">
        <v>652</v>
      </c>
      <c r="G50" s="37" t="s">
        <v>651</v>
      </c>
    </row>
    <row r="51" spans="6:7" ht="15.75" x14ac:dyDescent="0.25">
      <c r="F51" s="35" t="s">
        <v>653</v>
      </c>
      <c r="G51" s="37" t="s">
        <v>478</v>
      </c>
    </row>
    <row r="52" spans="6:7" ht="15.75" x14ac:dyDescent="0.25">
      <c r="F52" s="35" t="s">
        <v>655</v>
      </c>
      <c r="G52" s="37" t="s">
        <v>654</v>
      </c>
    </row>
  </sheetData>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A675F-CDDD-4BC6-88C4-45FB55FD85E9}">
  <sheetPr codeName="Planilha2">
    <tabColor theme="7" tint="0.39997558519241921"/>
  </sheetPr>
  <dimension ref="B1:P68"/>
  <sheetViews>
    <sheetView tabSelected="1" topLeftCell="A5" zoomScale="205" zoomScaleNormal="205" workbookViewId="0">
      <selection activeCell="H5" sqref="H5"/>
    </sheetView>
  </sheetViews>
  <sheetFormatPr defaultRowHeight="15" x14ac:dyDescent="0.25"/>
  <cols>
    <col min="2" max="2" width="9.140625" style="1"/>
    <col min="3" max="3" width="3" style="6" bestFit="1" customWidth="1"/>
  </cols>
  <sheetData>
    <row r="1" spans="2:16" ht="15.75" thickBot="1" x14ac:dyDescent="0.3"/>
    <row r="2" spans="2:16" ht="17.25" thickTop="1" thickBot="1" x14ac:dyDescent="0.3">
      <c r="B2" s="65" t="s">
        <v>40</v>
      </c>
      <c r="C2" s="66"/>
      <c r="D2" s="66"/>
      <c r="E2" s="66"/>
      <c r="F2" s="66"/>
      <c r="G2" s="66"/>
      <c r="H2" s="66"/>
      <c r="I2" s="66"/>
      <c r="J2" s="66"/>
      <c r="K2" s="66"/>
      <c r="L2" s="66"/>
      <c r="M2" s="66"/>
      <c r="N2" s="66"/>
      <c r="O2" s="66"/>
      <c r="P2" s="67"/>
    </row>
    <row r="3" spans="2:16" ht="16.5" thickTop="1" thickBot="1" x14ac:dyDescent="0.3">
      <c r="B3" s="26" t="str">
        <f>IF(C3&lt;=4, "IQ/H", "IQ/VH")</f>
        <v>IQ/H</v>
      </c>
      <c r="C3" s="26">
        <v>0</v>
      </c>
      <c r="D3" s="61" t="s">
        <v>42</v>
      </c>
      <c r="E3" s="61"/>
      <c r="F3" s="61"/>
      <c r="G3" s="61"/>
      <c r="H3" s="61"/>
      <c r="I3" s="61"/>
      <c r="J3" s="61"/>
      <c r="K3" s="61"/>
      <c r="L3" s="61"/>
      <c r="M3" s="61"/>
      <c r="N3" s="61"/>
      <c r="O3" s="61"/>
      <c r="P3" s="61"/>
    </row>
    <row r="4" spans="2:16" ht="16.5" thickTop="1" thickBot="1" x14ac:dyDescent="0.3">
      <c r="B4" s="26" t="str">
        <f t="shared" ref="B4:B67" si="0">IF(C4&lt;=4, "IQ/H", "IQ/VH")</f>
        <v>IQ/H</v>
      </c>
      <c r="C4" s="26">
        <v>0</v>
      </c>
      <c r="D4" s="55" t="s">
        <v>43</v>
      </c>
      <c r="E4" s="55"/>
      <c r="F4" s="55"/>
      <c r="G4" s="55"/>
      <c r="H4" s="55"/>
      <c r="I4" s="55"/>
      <c r="J4" s="55"/>
      <c r="K4" s="55"/>
      <c r="L4" s="55"/>
      <c r="M4" s="55"/>
      <c r="N4" s="55"/>
      <c r="O4" s="55"/>
      <c r="P4" s="55"/>
    </row>
    <row r="5" spans="2:16" ht="16.5" thickTop="1" thickBot="1" x14ac:dyDescent="0.3">
      <c r="B5" s="26" t="str">
        <f t="shared" si="0"/>
        <v>IQ/H</v>
      </c>
      <c r="C5" s="26">
        <v>0</v>
      </c>
      <c r="D5" s="55" t="s">
        <v>44</v>
      </c>
      <c r="E5" s="55"/>
      <c r="F5" s="55"/>
      <c r="G5" s="55"/>
      <c r="H5" s="55"/>
      <c r="I5" s="55"/>
      <c r="J5" s="55"/>
      <c r="K5" s="55"/>
      <c r="L5" s="55"/>
      <c r="M5" s="55"/>
      <c r="N5" s="55"/>
      <c r="O5" s="55"/>
      <c r="P5" s="55"/>
    </row>
    <row r="6" spans="2:16" ht="16.5" thickTop="1" thickBot="1" x14ac:dyDescent="0.3">
      <c r="B6" s="26" t="str">
        <f t="shared" si="0"/>
        <v>IQ/H</v>
      </c>
      <c r="C6" s="26">
        <v>0</v>
      </c>
      <c r="D6" s="55" t="s">
        <v>45</v>
      </c>
      <c r="E6" s="55"/>
      <c r="F6" s="55"/>
      <c r="G6" s="55"/>
      <c r="H6" s="55"/>
      <c r="I6" s="55"/>
      <c r="J6" s="55"/>
      <c r="K6" s="55"/>
      <c r="L6" s="55"/>
      <c r="M6" s="55"/>
      <c r="N6" s="55"/>
      <c r="O6" s="55"/>
      <c r="P6" s="55"/>
    </row>
    <row r="7" spans="2:16" ht="16.5" thickTop="1" thickBot="1" x14ac:dyDescent="0.3">
      <c r="B7" s="26" t="str">
        <f t="shared" si="0"/>
        <v>IQ/H</v>
      </c>
      <c r="C7" s="26">
        <v>1</v>
      </c>
      <c r="D7" s="55" t="s">
        <v>46</v>
      </c>
      <c r="E7" s="55"/>
      <c r="F7" s="55"/>
      <c r="G7" s="55"/>
      <c r="H7" s="55"/>
      <c r="I7" s="55"/>
      <c r="J7" s="55"/>
      <c r="K7" s="55"/>
      <c r="L7" s="55"/>
      <c r="M7" s="55"/>
      <c r="N7" s="55"/>
      <c r="O7" s="55"/>
      <c r="P7" s="55"/>
    </row>
    <row r="8" spans="2:16" ht="16.5" thickTop="1" thickBot="1" x14ac:dyDescent="0.3">
      <c r="B8" s="26" t="str">
        <f t="shared" si="0"/>
        <v>IQ/H</v>
      </c>
      <c r="C8" s="26">
        <v>1</v>
      </c>
      <c r="D8" s="55" t="s">
        <v>47</v>
      </c>
      <c r="E8" s="55"/>
      <c r="F8" s="55"/>
      <c r="G8" s="55"/>
      <c r="H8" s="55"/>
      <c r="I8" s="55"/>
      <c r="J8" s="55"/>
      <c r="K8" s="55"/>
      <c r="L8" s="55"/>
      <c r="M8" s="55"/>
      <c r="N8" s="55"/>
      <c r="O8" s="55"/>
      <c r="P8" s="55"/>
    </row>
    <row r="9" spans="2:16" ht="42" customHeight="1" thickTop="1" thickBot="1" x14ac:dyDescent="0.3">
      <c r="B9" s="26" t="str">
        <f t="shared" si="0"/>
        <v>IQ/H</v>
      </c>
      <c r="C9" s="26">
        <v>1</v>
      </c>
      <c r="D9" s="55" t="s">
        <v>48</v>
      </c>
      <c r="E9" s="55"/>
      <c r="F9" s="55"/>
      <c r="G9" s="55"/>
      <c r="H9" s="55"/>
      <c r="I9" s="55"/>
      <c r="J9" s="55"/>
      <c r="K9" s="55"/>
      <c r="L9" s="55"/>
      <c r="M9" s="55"/>
      <c r="N9" s="55"/>
      <c r="O9" s="55"/>
      <c r="P9" s="55"/>
    </row>
    <row r="10" spans="2:16" ht="16.5" thickTop="1" thickBot="1" x14ac:dyDescent="0.3">
      <c r="B10" s="26" t="str">
        <f t="shared" si="0"/>
        <v>IQ/H</v>
      </c>
      <c r="C10" s="26">
        <v>2</v>
      </c>
      <c r="D10" s="55" t="s">
        <v>49</v>
      </c>
      <c r="E10" s="55"/>
      <c r="F10" s="55"/>
      <c r="G10" s="55"/>
      <c r="H10" s="55"/>
      <c r="I10" s="55"/>
      <c r="J10" s="55"/>
      <c r="K10" s="55"/>
      <c r="L10" s="55"/>
      <c r="M10" s="55"/>
      <c r="N10" s="55"/>
      <c r="O10" s="55"/>
      <c r="P10" s="55"/>
    </row>
    <row r="11" spans="2:16" ht="45.75" customHeight="1" thickTop="1" thickBot="1" x14ac:dyDescent="0.3">
      <c r="B11" s="26" t="str">
        <f t="shared" si="0"/>
        <v>IQ/H</v>
      </c>
      <c r="C11" s="26">
        <v>2</v>
      </c>
      <c r="D11" s="55" t="s">
        <v>50</v>
      </c>
      <c r="E11" s="55"/>
      <c r="F11" s="55"/>
      <c r="G11" s="55"/>
      <c r="H11" s="55"/>
      <c r="I11" s="55"/>
      <c r="J11" s="55"/>
      <c r="K11" s="55"/>
      <c r="L11" s="55"/>
      <c r="M11" s="55"/>
      <c r="N11" s="55"/>
      <c r="O11" s="55"/>
      <c r="P11" s="55"/>
    </row>
    <row r="12" spans="2:16" ht="16.5" thickTop="1" thickBot="1" x14ac:dyDescent="0.3">
      <c r="B12" s="26" t="str">
        <f t="shared" si="0"/>
        <v>IQ/H</v>
      </c>
      <c r="C12" s="26">
        <v>3</v>
      </c>
      <c r="D12" s="55" t="s">
        <v>52</v>
      </c>
      <c r="E12" s="55"/>
      <c r="F12" s="55"/>
      <c r="G12" s="55"/>
      <c r="H12" s="55"/>
      <c r="I12" s="55"/>
      <c r="J12" s="55"/>
      <c r="K12" s="55"/>
      <c r="L12" s="55"/>
      <c r="M12" s="55"/>
      <c r="N12" s="55"/>
      <c r="O12" s="55"/>
      <c r="P12" s="55"/>
    </row>
    <row r="13" spans="2:16" ht="16.5" thickTop="1" thickBot="1" x14ac:dyDescent="0.3">
      <c r="B13" s="26" t="str">
        <f t="shared" si="0"/>
        <v>IQ/H</v>
      </c>
      <c r="C13" s="26">
        <v>3</v>
      </c>
      <c r="D13" s="55" t="s">
        <v>53</v>
      </c>
      <c r="E13" s="55"/>
      <c r="F13" s="55"/>
      <c r="G13" s="55"/>
      <c r="H13" s="55"/>
      <c r="I13" s="55"/>
      <c r="J13" s="55"/>
      <c r="K13" s="55"/>
      <c r="L13" s="55"/>
      <c r="M13" s="55"/>
      <c r="N13" s="55"/>
      <c r="O13" s="55"/>
      <c r="P13" s="55"/>
    </row>
    <row r="14" spans="2:16" ht="16.5" thickTop="1" thickBot="1" x14ac:dyDescent="0.3">
      <c r="B14" s="26" t="str">
        <f t="shared" si="0"/>
        <v>IQ/H</v>
      </c>
      <c r="C14" s="26">
        <v>4</v>
      </c>
      <c r="D14" s="55" t="s">
        <v>54</v>
      </c>
      <c r="E14" s="55"/>
      <c r="F14" s="55"/>
      <c r="G14" s="55"/>
      <c r="H14" s="55"/>
      <c r="I14" s="55"/>
      <c r="J14" s="55"/>
      <c r="K14" s="55"/>
      <c r="L14" s="55"/>
      <c r="M14" s="55"/>
      <c r="N14" s="55"/>
      <c r="O14" s="55"/>
      <c r="P14" s="55"/>
    </row>
    <row r="15" spans="2:16" ht="16.5" thickTop="1" thickBot="1" x14ac:dyDescent="0.3">
      <c r="B15" s="26" t="str">
        <f t="shared" si="0"/>
        <v>IQ/H</v>
      </c>
      <c r="C15" s="26">
        <v>4</v>
      </c>
      <c r="D15" s="55" t="s">
        <v>55</v>
      </c>
      <c r="E15" s="55"/>
      <c r="F15" s="55"/>
      <c r="G15" s="55"/>
      <c r="H15" s="55"/>
      <c r="I15" s="55"/>
      <c r="J15" s="55"/>
      <c r="K15" s="55"/>
      <c r="L15" s="55"/>
      <c r="M15" s="55"/>
      <c r="N15" s="55"/>
      <c r="O15" s="55"/>
      <c r="P15" s="55"/>
    </row>
    <row r="16" spans="2:16" ht="16.5" thickTop="1" thickBot="1" x14ac:dyDescent="0.3">
      <c r="B16" s="26" t="str">
        <f t="shared" si="0"/>
        <v>IQ/VH</v>
      </c>
      <c r="C16" s="26">
        <v>4.2307692307692299</v>
      </c>
      <c r="D16" s="55" t="s">
        <v>56</v>
      </c>
      <c r="E16" s="55"/>
      <c r="F16" s="55"/>
      <c r="G16" s="55"/>
      <c r="H16" s="55"/>
      <c r="I16" s="55"/>
      <c r="J16" s="55"/>
      <c r="K16" s="55"/>
      <c r="L16" s="55"/>
      <c r="M16" s="55"/>
      <c r="N16" s="55"/>
      <c r="O16" s="55"/>
      <c r="P16" s="55"/>
    </row>
    <row r="17" spans="2:16" ht="16.5" thickTop="1" thickBot="1" x14ac:dyDescent="0.3">
      <c r="B17" s="26" t="str">
        <f t="shared" si="0"/>
        <v>IQ/VH</v>
      </c>
      <c r="C17" s="26">
        <v>4.6043956043955996</v>
      </c>
      <c r="D17" s="55" t="s">
        <v>57</v>
      </c>
      <c r="E17" s="55"/>
      <c r="F17" s="55"/>
      <c r="G17" s="55"/>
      <c r="H17" s="55"/>
      <c r="I17" s="55"/>
      <c r="J17" s="55"/>
      <c r="K17" s="55"/>
      <c r="L17" s="55"/>
      <c r="M17" s="55"/>
      <c r="N17" s="55"/>
      <c r="O17" s="55"/>
      <c r="P17" s="55"/>
    </row>
    <row r="18" spans="2:16" ht="16.5" thickTop="1" thickBot="1" x14ac:dyDescent="0.3">
      <c r="B18" s="26" t="str">
        <f t="shared" si="0"/>
        <v>IQ/VH</v>
      </c>
      <c r="C18" s="26">
        <v>4.9780219780219701</v>
      </c>
      <c r="D18" s="55" t="s">
        <v>58</v>
      </c>
      <c r="E18" s="55"/>
      <c r="F18" s="55"/>
      <c r="G18" s="55"/>
      <c r="H18" s="55"/>
      <c r="I18" s="55"/>
      <c r="J18" s="55"/>
      <c r="K18" s="55"/>
      <c r="L18" s="55"/>
      <c r="M18" s="55"/>
      <c r="N18" s="55"/>
      <c r="O18" s="55"/>
      <c r="P18" s="55"/>
    </row>
    <row r="19" spans="2:16" ht="16.5" thickTop="1" thickBot="1" x14ac:dyDescent="0.3">
      <c r="B19" s="26" t="str">
        <f t="shared" si="0"/>
        <v>IQ/VH</v>
      </c>
      <c r="C19" s="26">
        <v>5.3516483516483504</v>
      </c>
      <c r="D19" s="59" t="s">
        <v>59</v>
      </c>
      <c r="E19" s="59"/>
      <c r="F19" s="59"/>
      <c r="G19" s="59"/>
      <c r="H19" s="59"/>
      <c r="I19" s="59"/>
      <c r="J19" s="59"/>
      <c r="K19" s="59"/>
      <c r="L19" s="59"/>
      <c r="M19" s="59"/>
      <c r="N19" s="59"/>
      <c r="O19" s="59"/>
      <c r="P19" s="59"/>
    </row>
    <row r="20" spans="2:16" ht="16.5" thickTop="1" thickBot="1" x14ac:dyDescent="0.3">
      <c r="B20" s="26" t="str">
        <f t="shared" si="0"/>
        <v>IQ/VH</v>
      </c>
      <c r="C20" s="26">
        <v>5.72527472527472</v>
      </c>
      <c r="D20" s="61" t="s">
        <v>60</v>
      </c>
      <c r="E20" s="61"/>
      <c r="F20" s="61"/>
      <c r="G20" s="61"/>
      <c r="H20" s="61"/>
      <c r="I20" s="61"/>
      <c r="J20" s="61"/>
      <c r="K20" s="61"/>
      <c r="L20" s="61"/>
      <c r="M20" s="61"/>
      <c r="N20" s="61"/>
      <c r="O20" s="61"/>
      <c r="P20" s="61"/>
    </row>
    <row r="21" spans="2:16" ht="16.5" thickTop="1" thickBot="1" x14ac:dyDescent="0.3">
      <c r="B21" s="26" t="str">
        <f t="shared" si="0"/>
        <v>IQ/VH</v>
      </c>
      <c r="C21" s="26">
        <v>6.0989010989011003</v>
      </c>
      <c r="D21" s="61" t="s">
        <v>61</v>
      </c>
      <c r="E21" s="61"/>
      <c r="F21" s="61"/>
      <c r="G21" s="61"/>
      <c r="H21" s="61"/>
      <c r="I21" s="61"/>
      <c r="J21" s="61"/>
      <c r="K21" s="61"/>
      <c r="L21" s="61"/>
      <c r="M21" s="61"/>
      <c r="N21" s="61"/>
      <c r="O21" s="61"/>
      <c r="P21" s="61"/>
    </row>
    <row r="22" spans="2:16" ht="16.5" thickTop="1" thickBot="1" x14ac:dyDescent="0.3">
      <c r="B22" s="26" t="str">
        <f t="shared" si="0"/>
        <v>IQ/VH</v>
      </c>
      <c r="C22" s="26">
        <v>6.47252747252747</v>
      </c>
      <c r="D22" s="61" t="s">
        <v>62</v>
      </c>
      <c r="E22" s="61"/>
      <c r="F22" s="61"/>
      <c r="G22" s="61"/>
      <c r="H22" s="61"/>
      <c r="I22" s="61"/>
      <c r="J22" s="61"/>
      <c r="K22" s="61"/>
      <c r="L22" s="61"/>
      <c r="M22" s="61"/>
      <c r="N22" s="61"/>
      <c r="O22" s="61"/>
      <c r="P22" s="61"/>
    </row>
    <row r="23" spans="2:16" ht="17.25" thickTop="1" thickBot="1" x14ac:dyDescent="0.3">
      <c r="B23" s="65" t="s">
        <v>63</v>
      </c>
      <c r="C23" s="66"/>
      <c r="D23" s="66"/>
      <c r="E23" s="66"/>
      <c r="F23" s="66"/>
      <c r="G23" s="66"/>
      <c r="H23" s="66"/>
      <c r="I23" s="66"/>
      <c r="J23" s="66"/>
      <c r="K23" s="66"/>
      <c r="L23" s="66"/>
      <c r="M23" s="66"/>
      <c r="N23" s="66"/>
      <c r="O23" s="66"/>
      <c r="P23" s="67"/>
    </row>
    <row r="24" spans="2:16" ht="16.5" customHeight="1" thickTop="1" thickBot="1" x14ac:dyDescent="0.3">
      <c r="B24" s="26" t="str">
        <f t="shared" si="0"/>
        <v>IQ/H</v>
      </c>
      <c r="C24" s="27">
        <v>0</v>
      </c>
      <c r="D24" s="56" t="s">
        <v>64</v>
      </c>
      <c r="E24" s="57"/>
      <c r="F24" s="57"/>
      <c r="G24" s="57"/>
      <c r="H24" s="57"/>
      <c r="I24" s="57"/>
      <c r="J24" s="57"/>
      <c r="K24" s="57"/>
      <c r="L24" s="57"/>
      <c r="M24" s="57"/>
      <c r="N24" s="57"/>
      <c r="O24" s="57"/>
      <c r="P24" s="58"/>
    </row>
    <row r="25" spans="2:16" ht="16.5" customHeight="1" thickTop="1" thickBot="1" x14ac:dyDescent="0.3">
      <c r="B25" s="26" t="str">
        <f t="shared" si="0"/>
        <v>IQ/H</v>
      </c>
      <c r="C25" s="27">
        <v>0</v>
      </c>
      <c r="D25" s="56" t="s">
        <v>65</v>
      </c>
      <c r="E25" s="57"/>
      <c r="F25" s="57"/>
      <c r="G25" s="57"/>
      <c r="H25" s="57"/>
      <c r="I25" s="57"/>
      <c r="J25" s="57"/>
      <c r="K25" s="57"/>
      <c r="L25" s="57"/>
      <c r="M25" s="57"/>
      <c r="N25" s="57"/>
      <c r="O25" s="57"/>
      <c r="P25" s="58"/>
    </row>
    <row r="26" spans="2:16" ht="16.5" customHeight="1" thickTop="1" thickBot="1" x14ac:dyDescent="0.3">
      <c r="B26" s="26" t="str">
        <f t="shared" si="0"/>
        <v>IQ/H</v>
      </c>
      <c r="C26" s="27">
        <v>0</v>
      </c>
      <c r="D26" s="56" t="s">
        <v>66</v>
      </c>
      <c r="E26" s="57"/>
      <c r="F26" s="57"/>
      <c r="G26" s="57"/>
      <c r="H26" s="57"/>
      <c r="I26" s="57"/>
      <c r="J26" s="57"/>
      <c r="K26" s="57"/>
      <c r="L26" s="57"/>
      <c r="M26" s="57"/>
      <c r="N26" s="57"/>
      <c r="O26" s="57"/>
      <c r="P26" s="58"/>
    </row>
    <row r="27" spans="2:16" ht="16.5" customHeight="1" thickTop="1" thickBot="1" x14ac:dyDescent="0.3">
      <c r="B27" s="26" t="str">
        <f t="shared" si="0"/>
        <v>IQ/H</v>
      </c>
      <c r="C27" s="27">
        <v>1</v>
      </c>
      <c r="D27" s="56" t="s">
        <v>67</v>
      </c>
      <c r="E27" s="57"/>
      <c r="F27" s="57"/>
      <c r="G27" s="57"/>
      <c r="H27" s="57"/>
      <c r="I27" s="57"/>
      <c r="J27" s="57"/>
      <c r="K27" s="57"/>
      <c r="L27" s="57"/>
      <c r="M27" s="57"/>
      <c r="N27" s="57"/>
      <c r="O27" s="57"/>
      <c r="P27" s="58"/>
    </row>
    <row r="28" spans="2:16" ht="16.5" customHeight="1" thickTop="1" thickBot="1" x14ac:dyDescent="0.3">
      <c r="B28" s="26" t="str">
        <f t="shared" si="0"/>
        <v>IQ/H</v>
      </c>
      <c r="C28" s="27">
        <v>1</v>
      </c>
      <c r="D28" s="56" t="s">
        <v>68</v>
      </c>
      <c r="E28" s="57"/>
      <c r="F28" s="57"/>
      <c r="G28" s="57"/>
      <c r="H28" s="57"/>
      <c r="I28" s="57"/>
      <c r="J28" s="57"/>
      <c r="K28" s="57"/>
      <c r="L28" s="57"/>
      <c r="M28" s="57"/>
      <c r="N28" s="57"/>
      <c r="O28" s="57"/>
      <c r="P28" s="58"/>
    </row>
    <row r="29" spans="2:16" ht="16.5" customHeight="1" thickTop="1" thickBot="1" x14ac:dyDescent="0.3">
      <c r="B29" s="26" t="str">
        <f t="shared" si="0"/>
        <v>IQ/H</v>
      </c>
      <c r="C29" s="27">
        <v>2</v>
      </c>
      <c r="D29" s="56" t="s">
        <v>69</v>
      </c>
      <c r="E29" s="57"/>
      <c r="F29" s="57"/>
      <c r="G29" s="57"/>
      <c r="H29" s="57"/>
      <c r="I29" s="57"/>
      <c r="J29" s="57"/>
      <c r="K29" s="57"/>
      <c r="L29" s="57"/>
      <c r="M29" s="57"/>
      <c r="N29" s="57"/>
      <c r="O29" s="57"/>
      <c r="P29" s="58"/>
    </row>
    <row r="30" spans="2:16" ht="16.5" customHeight="1" thickTop="1" thickBot="1" x14ac:dyDescent="0.3">
      <c r="B30" s="26" t="str">
        <f t="shared" si="0"/>
        <v>IQ/H</v>
      </c>
      <c r="C30" s="27">
        <v>2</v>
      </c>
      <c r="D30" s="56" t="s">
        <v>70</v>
      </c>
      <c r="E30" s="57"/>
      <c r="F30" s="57"/>
      <c r="G30" s="57"/>
      <c r="H30" s="57"/>
      <c r="I30" s="57"/>
      <c r="J30" s="57"/>
      <c r="K30" s="57"/>
      <c r="L30" s="57"/>
      <c r="M30" s="57"/>
      <c r="N30" s="57"/>
      <c r="O30" s="57"/>
      <c r="P30" s="58"/>
    </row>
    <row r="31" spans="2:16" ht="17.25" thickTop="1" thickBot="1" x14ac:dyDescent="0.3">
      <c r="B31" s="62" t="s">
        <v>71</v>
      </c>
      <c r="C31" s="63"/>
      <c r="D31" s="63"/>
      <c r="E31" s="63"/>
      <c r="F31" s="63"/>
      <c r="G31" s="63"/>
      <c r="H31" s="63"/>
      <c r="I31" s="63"/>
      <c r="J31" s="63"/>
      <c r="K31" s="63"/>
      <c r="L31" s="63"/>
      <c r="M31" s="63"/>
      <c r="N31" s="63"/>
      <c r="O31" s="63"/>
      <c r="P31" s="64"/>
    </row>
    <row r="32" spans="2:16" ht="16.5" customHeight="1" thickTop="1" thickBot="1" x14ac:dyDescent="0.3">
      <c r="B32" s="26" t="str">
        <f t="shared" si="0"/>
        <v>IQ/H</v>
      </c>
      <c r="C32" s="27">
        <v>0</v>
      </c>
      <c r="D32" s="56" t="s">
        <v>76</v>
      </c>
      <c r="E32" s="57"/>
      <c r="F32" s="57"/>
      <c r="G32" s="57"/>
      <c r="H32" s="57"/>
      <c r="I32" s="57"/>
      <c r="J32" s="57"/>
      <c r="K32" s="57"/>
      <c r="L32" s="57"/>
      <c r="M32" s="57"/>
      <c r="N32" s="57"/>
      <c r="O32" s="57"/>
      <c r="P32" s="58"/>
    </row>
    <row r="33" spans="2:16" ht="16.5" customHeight="1" thickTop="1" thickBot="1" x14ac:dyDescent="0.3">
      <c r="B33" s="26" t="str">
        <f t="shared" si="0"/>
        <v>IQ/H</v>
      </c>
      <c r="C33" s="27">
        <v>0</v>
      </c>
      <c r="D33" s="56" t="s">
        <v>77</v>
      </c>
      <c r="E33" s="57"/>
      <c r="F33" s="57"/>
      <c r="G33" s="57"/>
      <c r="H33" s="57"/>
      <c r="I33" s="57"/>
      <c r="J33" s="57"/>
      <c r="K33" s="57"/>
      <c r="L33" s="57"/>
      <c r="M33" s="57"/>
      <c r="N33" s="57"/>
      <c r="O33" s="57"/>
      <c r="P33" s="58"/>
    </row>
    <row r="34" spans="2:16" ht="16.5" customHeight="1" thickTop="1" thickBot="1" x14ac:dyDescent="0.3">
      <c r="B34" s="26" t="str">
        <f t="shared" si="0"/>
        <v>IQ/H</v>
      </c>
      <c r="C34" s="27">
        <v>0</v>
      </c>
      <c r="D34" s="56" t="s">
        <v>72</v>
      </c>
      <c r="E34" s="57"/>
      <c r="F34" s="57"/>
      <c r="G34" s="57"/>
      <c r="H34" s="57"/>
      <c r="I34" s="57"/>
      <c r="J34" s="57"/>
      <c r="K34" s="57"/>
      <c r="L34" s="57"/>
      <c r="M34" s="57"/>
      <c r="N34" s="57"/>
      <c r="O34" s="57"/>
      <c r="P34" s="58"/>
    </row>
    <row r="35" spans="2:16" ht="16.5" customHeight="1" thickTop="1" thickBot="1" x14ac:dyDescent="0.3">
      <c r="B35" s="26" t="str">
        <f t="shared" si="0"/>
        <v>IQ/H</v>
      </c>
      <c r="C35" s="27">
        <v>0</v>
      </c>
      <c r="D35" s="56" t="s">
        <v>78</v>
      </c>
      <c r="E35" s="57"/>
      <c r="F35" s="57"/>
      <c r="G35" s="57"/>
      <c r="H35" s="57"/>
      <c r="I35" s="57"/>
      <c r="J35" s="57"/>
      <c r="K35" s="57"/>
      <c r="L35" s="57"/>
      <c r="M35" s="57"/>
      <c r="N35" s="57"/>
      <c r="O35" s="57"/>
      <c r="P35" s="58"/>
    </row>
    <row r="36" spans="2:16" ht="16.5" customHeight="1" thickTop="1" thickBot="1" x14ac:dyDescent="0.3">
      <c r="B36" s="26" t="str">
        <f t="shared" si="0"/>
        <v>IQ/H</v>
      </c>
      <c r="C36" s="27">
        <v>1</v>
      </c>
      <c r="D36" s="56" t="s">
        <v>73</v>
      </c>
      <c r="E36" s="57"/>
      <c r="F36" s="57"/>
      <c r="G36" s="57"/>
      <c r="H36" s="57"/>
      <c r="I36" s="57"/>
      <c r="J36" s="57"/>
      <c r="K36" s="57"/>
      <c r="L36" s="57"/>
      <c r="M36" s="57"/>
      <c r="N36" s="57"/>
      <c r="O36" s="57"/>
      <c r="P36" s="58"/>
    </row>
    <row r="37" spans="2:16" ht="16.5" customHeight="1" thickTop="1" thickBot="1" x14ac:dyDescent="0.3">
      <c r="B37" s="26" t="str">
        <f t="shared" si="0"/>
        <v>IQ/H</v>
      </c>
      <c r="C37" s="27">
        <v>1</v>
      </c>
      <c r="D37" s="56" t="s">
        <v>88</v>
      </c>
      <c r="E37" s="57"/>
      <c r="F37" s="57"/>
      <c r="G37" s="57"/>
      <c r="H37" s="57"/>
      <c r="I37" s="57"/>
      <c r="J37" s="57"/>
      <c r="K37" s="57"/>
      <c r="L37" s="57"/>
      <c r="M37" s="57"/>
      <c r="N37" s="57"/>
      <c r="O37" s="57"/>
      <c r="P37" s="58"/>
    </row>
    <row r="38" spans="2:16" ht="16.5" customHeight="1" thickTop="1" thickBot="1" x14ac:dyDescent="0.3">
      <c r="B38" s="26" t="str">
        <f t="shared" si="0"/>
        <v>IQ/H</v>
      </c>
      <c r="C38" s="27">
        <v>2</v>
      </c>
      <c r="D38" s="56" t="s">
        <v>74</v>
      </c>
      <c r="E38" s="57"/>
      <c r="F38" s="57"/>
      <c r="G38" s="57"/>
      <c r="H38" s="57"/>
      <c r="I38" s="57"/>
      <c r="J38" s="57"/>
      <c r="K38" s="57"/>
      <c r="L38" s="57"/>
      <c r="M38" s="57"/>
      <c r="N38" s="57"/>
      <c r="O38" s="57"/>
      <c r="P38" s="58"/>
    </row>
    <row r="39" spans="2:16" ht="16.5" customHeight="1" thickTop="1" thickBot="1" x14ac:dyDescent="0.3">
      <c r="B39" s="26" t="str">
        <f t="shared" si="0"/>
        <v>IQ/H</v>
      </c>
      <c r="C39" s="27">
        <v>3</v>
      </c>
      <c r="D39" s="56" t="s">
        <v>89</v>
      </c>
      <c r="E39" s="57"/>
      <c r="F39" s="57"/>
      <c r="G39" s="57"/>
      <c r="H39" s="57"/>
      <c r="I39" s="57"/>
      <c r="J39" s="57"/>
      <c r="K39" s="57"/>
      <c r="L39" s="57"/>
      <c r="M39" s="57"/>
      <c r="N39" s="57"/>
      <c r="O39" s="57"/>
      <c r="P39" s="58"/>
    </row>
    <row r="40" spans="2:16" ht="16.5" customHeight="1" thickTop="1" thickBot="1" x14ac:dyDescent="0.3">
      <c r="B40" s="26" t="str">
        <f t="shared" si="0"/>
        <v>IQ/H</v>
      </c>
      <c r="C40" s="27">
        <v>4</v>
      </c>
      <c r="D40" s="56" t="s">
        <v>75</v>
      </c>
      <c r="E40" s="57"/>
      <c r="F40" s="57"/>
      <c r="G40" s="57"/>
      <c r="H40" s="57"/>
      <c r="I40" s="57"/>
      <c r="J40" s="57"/>
      <c r="K40" s="57"/>
      <c r="L40" s="57"/>
      <c r="M40" s="57"/>
      <c r="N40" s="57"/>
      <c r="O40" s="57"/>
      <c r="P40" s="58"/>
    </row>
    <row r="41" spans="2:16" ht="17.25" thickTop="1" thickBot="1" x14ac:dyDescent="0.3">
      <c r="B41" s="65" t="s">
        <v>253</v>
      </c>
      <c r="C41" s="66"/>
      <c r="D41" s="66"/>
      <c r="E41" s="66"/>
      <c r="F41" s="66"/>
      <c r="G41" s="66"/>
      <c r="H41" s="66"/>
      <c r="I41" s="66"/>
      <c r="J41" s="66"/>
      <c r="K41" s="66"/>
      <c r="L41" s="66"/>
      <c r="M41" s="66"/>
      <c r="N41" s="66"/>
      <c r="O41" s="66"/>
      <c r="P41" s="67"/>
    </row>
    <row r="42" spans="2:16" ht="15" customHeight="1" thickTop="1" thickBot="1" x14ac:dyDescent="0.3">
      <c r="B42" s="26" t="str">
        <f t="shared" si="0"/>
        <v>IQ/H</v>
      </c>
      <c r="C42" s="27">
        <v>0</v>
      </c>
      <c r="D42" s="56" t="s">
        <v>90</v>
      </c>
      <c r="E42" s="57"/>
      <c r="F42" s="57"/>
      <c r="G42" s="57"/>
      <c r="H42" s="57"/>
      <c r="I42" s="57"/>
      <c r="J42" s="57"/>
      <c r="K42" s="57"/>
      <c r="L42" s="57"/>
      <c r="M42" s="57"/>
      <c r="N42" s="57"/>
      <c r="O42" s="57"/>
      <c r="P42" s="58"/>
    </row>
    <row r="43" spans="2:16" ht="15" customHeight="1" thickTop="1" thickBot="1" x14ac:dyDescent="0.3">
      <c r="B43" s="26" t="str">
        <f t="shared" si="0"/>
        <v>IQ/H</v>
      </c>
      <c r="C43" s="27">
        <v>0</v>
      </c>
      <c r="D43" s="56" t="s">
        <v>91</v>
      </c>
      <c r="E43" s="57"/>
      <c r="F43" s="57"/>
      <c r="G43" s="57"/>
      <c r="H43" s="57"/>
      <c r="I43" s="57"/>
      <c r="J43" s="57"/>
      <c r="K43" s="57"/>
      <c r="L43" s="57"/>
      <c r="M43" s="57"/>
      <c r="N43" s="57"/>
      <c r="O43" s="57"/>
      <c r="P43" s="58"/>
    </row>
    <row r="44" spans="2:16" ht="15" customHeight="1" thickTop="1" thickBot="1" x14ac:dyDescent="0.3">
      <c r="B44" s="26" t="str">
        <f t="shared" si="0"/>
        <v>IQ/H</v>
      </c>
      <c r="C44" s="27">
        <v>0</v>
      </c>
      <c r="D44" s="56" t="s">
        <v>92</v>
      </c>
      <c r="E44" s="57"/>
      <c r="F44" s="57"/>
      <c r="G44" s="57"/>
      <c r="H44" s="57"/>
      <c r="I44" s="57"/>
      <c r="J44" s="57"/>
      <c r="K44" s="57"/>
      <c r="L44" s="57"/>
      <c r="M44" s="57"/>
      <c r="N44" s="57"/>
      <c r="O44" s="57"/>
      <c r="P44" s="58"/>
    </row>
    <row r="45" spans="2:16" ht="15" customHeight="1" thickTop="1" thickBot="1" x14ac:dyDescent="0.3">
      <c r="B45" s="26" t="str">
        <f t="shared" si="0"/>
        <v>IQ/H</v>
      </c>
      <c r="C45" s="27">
        <v>1</v>
      </c>
      <c r="D45" s="56" t="s">
        <v>79</v>
      </c>
      <c r="E45" s="57"/>
      <c r="F45" s="57"/>
      <c r="G45" s="57"/>
      <c r="H45" s="57"/>
      <c r="I45" s="57"/>
      <c r="J45" s="57"/>
      <c r="K45" s="57"/>
      <c r="L45" s="57"/>
      <c r="M45" s="57"/>
      <c r="N45" s="57"/>
      <c r="O45" s="57"/>
      <c r="P45" s="58"/>
    </row>
    <row r="46" spans="2:16" ht="15" customHeight="1" thickTop="1" thickBot="1" x14ac:dyDescent="0.3">
      <c r="B46" s="26" t="str">
        <f t="shared" si="0"/>
        <v>IQ/H</v>
      </c>
      <c r="C46" s="27">
        <v>1</v>
      </c>
      <c r="D46" s="56" t="s">
        <v>80</v>
      </c>
      <c r="E46" s="57"/>
      <c r="F46" s="57"/>
      <c r="G46" s="57"/>
      <c r="H46" s="57"/>
      <c r="I46" s="57"/>
      <c r="J46" s="57"/>
      <c r="K46" s="57"/>
      <c r="L46" s="57"/>
      <c r="M46" s="57"/>
      <c r="N46" s="57"/>
      <c r="O46" s="57"/>
      <c r="P46" s="58"/>
    </row>
    <row r="47" spans="2:16" ht="29.25" customHeight="1" thickTop="1" thickBot="1" x14ac:dyDescent="0.3">
      <c r="B47" s="26" t="str">
        <f t="shared" si="0"/>
        <v>IQ/H</v>
      </c>
      <c r="C47" s="27">
        <v>1</v>
      </c>
      <c r="D47" s="56" t="s">
        <v>254</v>
      </c>
      <c r="E47" s="57"/>
      <c r="F47" s="57"/>
      <c r="G47" s="57"/>
      <c r="H47" s="57"/>
      <c r="I47" s="57"/>
      <c r="J47" s="57"/>
      <c r="K47" s="57"/>
      <c r="L47" s="57"/>
      <c r="M47" s="57"/>
      <c r="N47" s="57"/>
      <c r="O47" s="57"/>
      <c r="P47" s="58"/>
    </row>
    <row r="48" spans="2:16" ht="15" customHeight="1" thickTop="1" thickBot="1" x14ac:dyDescent="0.3">
      <c r="B48" s="26" t="str">
        <f t="shared" si="0"/>
        <v>IQ/H</v>
      </c>
      <c r="C48" s="27">
        <v>1</v>
      </c>
      <c r="D48" s="56" t="s">
        <v>81</v>
      </c>
      <c r="E48" s="57"/>
      <c r="F48" s="57"/>
      <c r="G48" s="57"/>
      <c r="H48" s="57"/>
      <c r="I48" s="57"/>
      <c r="J48" s="57"/>
      <c r="K48" s="57"/>
      <c r="L48" s="57"/>
      <c r="M48" s="57"/>
      <c r="N48" s="57"/>
      <c r="O48" s="57"/>
      <c r="P48" s="58"/>
    </row>
    <row r="49" spans="2:16" ht="15" customHeight="1" thickTop="1" thickBot="1" x14ac:dyDescent="0.3">
      <c r="B49" s="26" t="str">
        <f t="shared" si="0"/>
        <v>IQ/H</v>
      </c>
      <c r="C49" s="27">
        <v>1</v>
      </c>
      <c r="D49" s="56" t="s">
        <v>82</v>
      </c>
      <c r="E49" s="57"/>
      <c r="F49" s="57"/>
      <c r="G49" s="57"/>
      <c r="H49" s="57"/>
      <c r="I49" s="57"/>
      <c r="J49" s="57"/>
      <c r="K49" s="57"/>
      <c r="L49" s="57"/>
      <c r="M49" s="57"/>
      <c r="N49" s="57"/>
      <c r="O49" s="57"/>
      <c r="P49" s="58"/>
    </row>
    <row r="50" spans="2:16" ht="15" customHeight="1" thickTop="1" thickBot="1" x14ac:dyDescent="0.3">
      <c r="B50" s="26" t="str">
        <f t="shared" si="0"/>
        <v>IQ/H</v>
      </c>
      <c r="C50" s="27">
        <v>2</v>
      </c>
      <c r="D50" s="56" t="s">
        <v>93</v>
      </c>
      <c r="E50" s="57"/>
      <c r="F50" s="57"/>
      <c r="G50" s="57"/>
      <c r="H50" s="57"/>
      <c r="I50" s="57"/>
      <c r="J50" s="57"/>
      <c r="K50" s="57"/>
      <c r="L50" s="57"/>
      <c r="M50" s="57"/>
      <c r="N50" s="57"/>
      <c r="O50" s="57"/>
      <c r="P50" s="58"/>
    </row>
    <row r="51" spans="2:16" ht="15" customHeight="1" thickTop="1" thickBot="1" x14ac:dyDescent="0.3">
      <c r="B51" s="26" t="str">
        <f t="shared" si="0"/>
        <v>IQ/H</v>
      </c>
      <c r="C51" s="27">
        <v>3</v>
      </c>
      <c r="D51" s="56" t="s">
        <v>94</v>
      </c>
      <c r="E51" s="57"/>
      <c r="F51" s="57"/>
      <c r="G51" s="57"/>
      <c r="H51" s="57"/>
      <c r="I51" s="57"/>
      <c r="J51" s="57"/>
      <c r="K51" s="57"/>
      <c r="L51" s="57"/>
      <c r="M51" s="57"/>
      <c r="N51" s="57"/>
      <c r="O51" s="57"/>
      <c r="P51" s="58"/>
    </row>
    <row r="52" spans="2:16" ht="15" customHeight="1" thickTop="1" thickBot="1" x14ac:dyDescent="0.3">
      <c r="B52" s="26" t="str">
        <f t="shared" si="0"/>
        <v>IQ/H</v>
      </c>
      <c r="C52" s="27">
        <v>4</v>
      </c>
      <c r="D52" s="56" t="s">
        <v>83</v>
      </c>
      <c r="E52" s="57"/>
      <c r="F52" s="57"/>
      <c r="G52" s="57"/>
      <c r="H52" s="57"/>
      <c r="I52" s="57"/>
      <c r="J52" s="57"/>
      <c r="K52" s="57"/>
      <c r="L52" s="57"/>
      <c r="M52" s="57"/>
      <c r="N52" s="57"/>
      <c r="O52" s="57"/>
      <c r="P52" s="58"/>
    </row>
    <row r="53" spans="2:16" ht="15" customHeight="1" thickTop="1" thickBot="1" x14ac:dyDescent="0.3">
      <c r="B53" s="26" t="str">
        <f t="shared" si="0"/>
        <v>IQ/VH</v>
      </c>
      <c r="C53" s="27">
        <v>5</v>
      </c>
      <c r="D53" s="56" t="s">
        <v>84</v>
      </c>
      <c r="E53" s="57"/>
      <c r="F53" s="57"/>
      <c r="G53" s="57"/>
      <c r="H53" s="57"/>
      <c r="I53" s="57"/>
      <c r="J53" s="57"/>
      <c r="K53" s="57"/>
      <c r="L53" s="57"/>
      <c r="M53" s="57"/>
      <c r="N53" s="57"/>
      <c r="O53" s="57"/>
      <c r="P53" s="58"/>
    </row>
    <row r="54" spans="2:16" ht="15" customHeight="1" thickTop="1" thickBot="1" x14ac:dyDescent="0.3">
      <c r="B54" s="26" t="str">
        <f t="shared" si="0"/>
        <v>IQ/VH</v>
      </c>
      <c r="C54" s="27">
        <v>6</v>
      </c>
      <c r="D54" s="61" t="s">
        <v>85</v>
      </c>
      <c r="E54" s="61"/>
      <c r="F54" s="61"/>
      <c r="G54" s="61"/>
      <c r="H54" s="61"/>
      <c r="I54" s="61"/>
      <c r="J54" s="61"/>
      <c r="K54" s="61"/>
      <c r="L54" s="61"/>
      <c r="M54" s="61"/>
      <c r="N54" s="61"/>
      <c r="O54" s="61"/>
      <c r="P54" s="61"/>
    </row>
    <row r="55" spans="2:16" ht="15" customHeight="1" thickTop="1" thickBot="1" x14ac:dyDescent="0.3">
      <c r="B55" s="26" t="str">
        <f t="shared" si="0"/>
        <v>IQ/VH</v>
      </c>
      <c r="C55" s="27">
        <v>6</v>
      </c>
      <c r="D55" s="61" t="s">
        <v>95</v>
      </c>
      <c r="E55" s="61"/>
      <c r="F55" s="61"/>
      <c r="G55" s="61"/>
      <c r="H55" s="61"/>
      <c r="I55" s="61"/>
      <c r="J55" s="61"/>
      <c r="K55" s="61"/>
      <c r="L55" s="61"/>
      <c r="M55" s="61"/>
      <c r="N55" s="61"/>
      <c r="O55" s="61"/>
      <c r="P55" s="61"/>
    </row>
    <row r="56" spans="2:16" ht="15" customHeight="1" thickTop="1" thickBot="1" x14ac:dyDescent="0.3">
      <c r="B56" s="26" t="str">
        <f t="shared" si="0"/>
        <v>IQ/VH</v>
      </c>
      <c r="C56" s="27">
        <v>7</v>
      </c>
      <c r="D56" s="61" t="s">
        <v>86</v>
      </c>
      <c r="E56" s="61"/>
      <c r="F56" s="61"/>
      <c r="G56" s="61"/>
      <c r="H56" s="61"/>
      <c r="I56" s="61"/>
      <c r="J56" s="61"/>
      <c r="K56" s="61"/>
      <c r="L56" s="61"/>
      <c r="M56" s="61"/>
      <c r="N56" s="61"/>
      <c r="O56" s="61"/>
      <c r="P56" s="61"/>
    </row>
    <row r="57" spans="2:16" ht="15" customHeight="1" thickTop="1" thickBot="1" x14ac:dyDescent="0.3">
      <c r="B57" s="26" t="str">
        <f t="shared" si="0"/>
        <v>IQ/VH</v>
      </c>
      <c r="C57" s="27">
        <v>7</v>
      </c>
      <c r="D57" s="61" t="s">
        <v>87</v>
      </c>
      <c r="E57" s="61"/>
      <c r="F57" s="61"/>
      <c r="G57" s="61"/>
      <c r="H57" s="61"/>
      <c r="I57" s="61"/>
      <c r="J57" s="61"/>
      <c r="K57" s="61"/>
      <c r="L57" s="61"/>
      <c r="M57" s="61"/>
      <c r="N57" s="61"/>
      <c r="O57" s="61"/>
      <c r="P57" s="61"/>
    </row>
    <row r="58" spans="2:16" ht="15" customHeight="1" thickTop="1" thickBot="1" x14ac:dyDescent="0.3">
      <c r="B58" s="26" t="str">
        <f t="shared" si="0"/>
        <v>IQ/VH</v>
      </c>
      <c r="C58" s="27">
        <v>7</v>
      </c>
      <c r="D58" s="61" t="s">
        <v>96</v>
      </c>
      <c r="E58" s="61"/>
      <c r="F58" s="61"/>
      <c r="G58" s="61"/>
      <c r="H58" s="61"/>
      <c r="I58" s="61"/>
      <c r="J58" s="61"/>
      <c r="K58" s="61"/>
      <c r="L58" s="61"/>
      <c r="M58" s="61"/>
      <c r="N58" s="61"/>
      <c r="O58" s="61"/>
      <c r="P58" s="61"/>
    </row>
    <row r="59" spans="2:16" ht="15" customHeight="1" thickTop="1" thickBot="1" x14ac:dyDescent="0.3">
      <c r="B59" s="26" t="str">
        <f t="shared" si="0"/>
        <v>IQ/VH</v>
      </c>
      <c r="C59" s="27">
        <v>7</v>
      </c>
      <c r="D59" s="61" t="s">
        <v>97</v>
      </c>
      <c r="E59" s="61"/>
      <c r="F59" s="61"/>
      <c r="G59" s="61"/>
      <c r="H59" s="61"/>
      <c r="I59" s="61"/>
      <c r="J59" s="61"/>
      <c r="K59" s="61"/>
      <c r="L59" s="61"/>
      <c r="M59" s="61"/>
      <c r="N59" s="61"/>
      <c r="O59" s="61"/>
      <c r="P59" s="61"/>
    </row>
    <row r="60" spans="2:16" ht="15" customHeight="1" thickTop="1" thickBot="1" x14ac:dyDescent="0.3">
      <c r="B60" s="68" t="s">
        <v>98</v>
      </c>
      <c r="C60" s="69"/>
      <c r="D60" s="69"/>
      <c r="E60" s="69"/>
      <c r="F60" s="69"/>
      <c r="G60" s="69"/>
      <c r="H60" s="69"/>
      <c r="I60" s="69"/>
      <c r="J60" s="69"/>
      <c r="K60" s="69"/>
      <c r="L60" s="69"/>
      <c r="M60" s="69"/>
      <c r="N60" s="69"/>
      <c r="O60" s="69"/>
      <c r="P60" s="70"/>
    </row>
    <row r="61" spans="2:16" ht="15" customHeight="1" thickTop="1" thickBot="1" x14ac:dyDescent="0.3">
      <c r="B61" s="26" t="str">
        <f t="shared" si="0"/>
        <v>IQ/H</v>
      </c>
      <c r="C61" s="27">
        <v>0</v>
      </c>
      <c r="D61" s="60" t="s">
        <v>100</v>
      </c>
      <c r="E61" s="60"/>
      <c r="F61" s="60"/>
      <c r="G61" s="60"/>
      <c r="H61" s="60"/>
      <c r="I61" s="60"/>
      <c r="J61" s="60"/>
      <c r="K61" s="60"/>
      <c r="L61" s="60"/>
      <c r="M61" s="60"/>
      <c r="N61" s="60"/>
      <c r="O61" s="60"/>
      <c r="P61" s="60"/>
    </row>
    <row r="62" spans="2:16" ht="15" customHeight="1" thickTop="1" thickBot="1" x14ac:dyDescent="0.3">
      <c r="B62" s="26" t="str">
        <f t="shared" si="0"/>
        <v>IQ/H</v>
      </c>
      <c r="C62" s="27">
        <v>1</v>
      </c>
      <c r="D62" s="60" t="s">
        <v>101</v>
      </c>
      <c r="E62" s="60"/>
      <c r="F62" s="60"/>
      <c r="G62" s="60"/>
      <c r="H62" s="60"/>
      <c r="I62" s="60"/>
      <c r="J62" s="60"/>
      <c r="K62" s="60"/>
      <c r="L62" s="60"/>
      <c r="M62" s="60"/>
      <c r="N62" s="60"/>
      <c r="O62" s="60"/>
      <c r="P62" s="60"/>
    </row>
    <row r="63" spans="2:16" ht="15" customHeight="1" thickTop="1" thickBot="1" x14ac:dyDescent="0.3">
      <c r="B63" s="26" t="str">
        <f t="shared" si="0"/>
        <v>IQ/H</v>
      </c>
      <c r="C63" s="27">
        <v>1</v>
      </c>
      <c r="D63" s="60" t="s">
        <v>99</v>
      </c>
      <c r="E63" s="60"/>
      <c r="F63" s="60"/>
      <c r="G63" s="60"/>
      <c r="H63" s="60"/>
      <c r="I63" s="60"/>
      <c r="J63" s="60"/>
      <c r="K63" s="60"/>
      <c r="L63" s="60"/>
      <c r="M63" s="60"/>
      <c r="N63" s="60"/>
      <c r="O63" s="60"/>
      <c r="P63" s="60"/>
    </row>
    <row r="64" spans="2:16" ht="16.5" thickTop="1" thickBot="1" x14ac:dyDescent="0.3">
      <c r="B64" s="26" t="str">
        <f t="shared" si="0"/>
        <v>IQ/H</v>
      </c>
      <c r="C64" s="27">
        <v>1</v>
      </c>
      <c r="D64" s="60" t="s">
        <v>102</v>
      </c>
      <c r="E64" s="60"/>
      <c r="F64" s="60"/>
      <c r="G64" s="60"/>
      <c r="H64" s="60"/>
      <c r="I64" s="60"/>
      <c r="J64" s="60"/>
      <c r="K64" s="60"/>
      <c r="L64" s="60"/>
      <c r="M64" s="60"/>
      <c r="N64" s="60"/>
      <c r="O64" s="60"/>
      <c r="P64" s="60"/>
    </row>
    <row r="65" spans="2:16" ht="16.5" thickTop="1" thickBot="1" x14ac:dyDescent="0.3">
      <c r="B65" s="26" t="str">
        <f t="shared" si="0"/>
        <v>IQ/H</v>
      </c>
      <c r="C65" s="27">
        <v>2</v>
      </c>
      <c r="D65" s="60" t="s">
        <v>103</v>
      </c>
      <c r="E65" s="60"/>
      <c r="F65" s="60"/>
      <c r="G65" s="60"/>
      <c r="H65" s="60"/>
      <c r="I65" s="60"/>
      <c r="J65" s="60"/>
      <c r="K65" s="60"/>
      <c r="L65" s="60"/>
      <c r="M65" s="60"/>
      <c r="N65" s="60"/>
      <c r="O65" s="60"/>
      <c r="P65" s="60"/>
    </row>
    <row r="66" spans="2:16" ht="16.5" thickTop="1" thickBot="1" x14ac:dyDescent="0.3">
      <c r="B66" s="26" t="str">
        <f t="shared" si="0"/>
        <v>IQ/H</v>
      </c>
      <c r="C66" s="27">
        <v>3</v>
      </c>
      <c r="D66" s="60" t="s">
        <v>104</v>
      </c>
      <c r="E66" s="60"/>
      <c r="F66" s="60"/>
      <c r="G66" s="60"/>
      <c r="H66" s="60"/>
      <c r="I66" s="60"/>
      <c r="J66" s="60"/>
      <c r="K66" s="60"/>
      <c r="L66" s="60"/>
      <c r="M66" s="60"/>
      <c r="N66" s="60"/>
      <c r="O66" s="60"/>
      <c r="P66" s="60"/>
    </row>
    <row r="67" spans="2:16" ht="16.5" thickTop="1" thickBot="1" x14ac:dyDescent="0.3">
      <c r="B67" s="26" t="str">
        <f t="shared" si="0"/>
        <v>IQ/H</v>
      </c>
      <c r="C67" s="27">
        <v>4</v>
      </c>
      <c r="D67" s="60" t="s">
        <v>105</v>
      </c>
      <c r="E67" s="60"/>
      <c r="F67" s="60"/>
      <c r="G67" s="60"/>
      <c r="H67" s="60"/>
      <c r="I67" s="60"/>
      <c r="J67" s="60"/>
      <c r="K67" s="60"/>
      <c r="L67" s="60"/>
      <c r="M67" s="60"/>
      <c r="N67" s="60"/>
      <c r="O67" s="60"/>
      <c r="P67" s="60"/>
    </row>
    <row r="68" spans="2:16" ht="15.75" thickTop="1" x14ac:dyDescent="0.25"/>
  </sheetData>
  <mergeCells count="66">
    <mergeCell ref="D10:P10"/>
    <mergeCell ref="D11:P11"/>
    <mergeCell ref="D12:P12"/>
    <mergeCell ref="B2:P2"/>
    <mergeCell ref="B23:P23"/>
    <mergeCell ref="D6:P6"/>
    <mergeCell ref="D7:P7"/>
    <mergeCell ref="D8:P8"/>
    <mergeCell ref="D9:P9"/>
    <mergeCell ref="D3:P3"/>
    <mergeCell ref="D4:P4"/>
    <mergeCell ref="D20:P20"/>
    <mergeCell ref="D21:P21"/>
    <mergeCell ref="D22:P22"/>
    <mergeCell ref="D15:P15"/>
    <mergeCell ref="D16:P16"/>
    <mergeCell ref="D65:P65"/>
    <mergeCell ref="D66:P66"/>
    <mergeCell ref="D67:P67"/>
    <mergeCell ref="D47:P47"/>
    <mergeCell ref="D29:P29"/>
    <mergeCell ref="D30:P30"/>
    <mergeCell ref="B31:P31"/>
    <mergeCell ref="B41:P41"/>
    <mergeCell ref="B60:P60"/>
    <mergeCell ref="D52:P52"/>
    <mergeCell ref="D42:P42"/>
    <mergeCell ref="D43:P43"/>
    <mergeCell ref="D44:P44"/>
    <mergeCell ref="D45:P45"/>
    <mergeCell ref="D46:P46"/>
    <mergeCell ref="D48:P48"/>
    <mergeCell ref="D50:P50"/>
    <mergeCell ref="D51:P51"/>
    <mergeCell ref="D64:P64"/>
    <mergeCell ref="D53:P53"/>
    <mergeCell ref="D54:P54"/>
    <mergeCell ref="D55:P55"/>
    <mergeCell ref="D56:P56"/>
    <mergeCell ref="D57:P57"/>
    <mergeCell ref="D58:P58"/>
    <mergeCell ref="D59:P59"/>
    <mergeCell ref="D61:P61"/>
    <mergeCell ref="D62:P62"/>
    <mergeCell ref="D63:P63"/>
    <mergeCell ref="D28:P28"/>
    <mergeCell ref="D32:P32"/>
    <mergeCell ref="D33:P33"/>
    <mergeCell ref="D34:P34"/>
    <mergeCell ref="D49:P49"/>
    <mergeCell ref="D5:P5"/>
    <mergeCell ref="D37:P37"/>
    <mergeCell ref="D38:P38"/>
    <mergeCell ref="D39:P39"/>
    <mergeCell ref="D40:P40"/>
    <mergeCell ref="D17:P17"/>
    <mergeCell ref="D18:P18"/>
    <mergeCell ref="D19:P19"/>
    <mergeCell ref="D13:P13"/>
    <mergeCell ref="D14:P14"/>
    <mergeCell ref="D35:P35"/>
    <mergeCell ref="D36:P36"/>
    <mergeCell ref="D24:P24"/>
    <mergeCell ref="D25:P25"/>
    <mergeCell ref="D26:P26"/>
    <mergeCell ref="D27:P27"/>
  </mergeCells>
  <phoneticPr fontId="4" type="noConversion"/>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41D52-D59F-4440-BC54-E2E95291F362}">
  <sheetPr>
    <tabColor theme="2" tint="-0.249977111117893"/>
  </sheetPr>
  <dimension ref="B1:O41"/>
  <sheetViews>
    <sheetView tabSelected="1" topLeftCell="A26" zoomScale="205" zoomScaleNormal="205" workbookViewId="0">
      <selection activeCell="H5" sqref="H5"/>
    </sheetView>
  </sheetViews>
  <sheetFormatPr defaultRowHeight="15" x14ac:dyDescent="0.25"/>
  <cols>
    <col min="2" max="2" width="5.7109375" style="1" bestFit="1" customWidth="1"/>
    <col min="3" max="3" width="2.85546875" style="1" bestFit="1" customWidth="1"/>
  </cols>
  <sheetData>
    <row r="1" spans="2:15" ht="15.75" thickBot="1" x14ac:dyDescent="0.3"/>
    <row r="2" spans="2:15" ht="16.5" thickTop="1" thickBot="1" x14ac:dyDescent="0.3">
      <c r="B2" s="74" t="s">
        <v>136</v>
      </c>
      <c r="C2" s="74"/>
      <c r="D2" s="74"/>
      <c r="E2" s="74"/>
      <c r="F2" s="74"/>
      <c r="G2" s="74"/>
      <c r="H2" s="74"/>
      <c r="I2" s="74"/>
      <c r="J2" s="74"/>
      <c r="K2" s="74"/>
      <c r="L2" s="74"/>
      <c r="M2" s="74"/>
      <c r="N2" s="74"/>
      <c r="O2" s="74"/>
    </row>
    <row r="3" spans="2:15" ht="16.5" thickTop="1" thickBot="1" x14ac:dyDescent="0.3">
      <c r="B3" s="26" t="str">
        <f t="shared" ref="B3:B15" si="0">IF(C3&lt;=4, "IQ/H", "IQ/VH")</f>
        <v>IQ/H</v>
      </c>
      <c r="C3" s="26">
        <v>0</v>
      </c>
      <c r="D3" s="71" t="s">
        <v>219</v>
      </c>
      <c r="E3" s="71"/>
      <c r="F3" s="71"/>
      <c r="G3" s="71"/>
      <c r="H3" s="71"/>
      <c r="I3" s="71"/>
      <c r="J3" s="71"/>
      <c r="K3" s="71"/>
      <c r="L3" s="71"/>
      <c r="M3" s="71"/>
      <c r="N3" s="71"/>
      <c r="O3" s="71"/>
    </row>
    <row r="4" spans="2:15" ht="16.5" thickTop="1" thickBot="1" x14ac:dyDescent="0.3">
      <c r="B4" s="26" t="str">
        <f t="shared" si="0"/>
        <v>IQ/H</v>
      </c>
      <c r="C4" s="26">
        <v>0</v>
      </c>
      <c r="D4" s="71" t="s">
        <v>220</v>
      </c>
      <c r="E4" s="71"/>
      <c r="F4" s="71"/>
      <c r="G4" s="71"/>
      <c r="H4" s="71"/>
      <c r="I4" s="71"/>
      <c r="J4" s="71"/>
      <c r="K4" s="71"/>
      <c r="L4" s="71"/>
      <c r="M4" s="71"/>
      <c r="N4" s="71"/>
      <c r="O4" s="71"/>
    </row>
    <row r="5" spans="2:15" ht="30" customHeight="1" thickTop="1" thickBot="1" x14ac:dyDescent="0.3">
      <c r="B5" s="26" t="str">
        <f t="shared" si="0"/>
        <v>IQ/H</v>
      </c>
      <c r="C5" s="26">
        <v>1</v>
      </c>
      <c r="D5" s="72" t="s">
        <v>221</v>
      </c>
      <c r="E5" s="72"/>
      <c r="F5" s="72"/>
      <c r="G5" s="72"/>
      <c r="H5" s="72"/>
      <c r="I5" s="72"/>
      <c r="J5" s="72"/>
      <c r="K5" s="72"/>
      <c r="L5" s="72"/>
      <c r="M5" s="72"/>
      <c r="N5" s="72"/>
      <c r="O5" s="72"/>
    </row>
    <row r="6" spans="2:15" ht="16.5" thickTop="1" thickBot="1" x14ac:dyDescent="0.3">
      <c r="B6" s="26" t="str">
        <f t="shared" si="0"/>
        <v>IQ/H</v>
      </c>
      <c r="C6" s="26">
        <v>2</v>
      </c>
      <c r="D6" s="71" t="s">
        <v>137</v>
      </c>
      <c r="E6" s="71"/>
      <c r="F6" s="71"/>
      <c r="G6" s="71"/>
      <c r="H6" s="71"/>
      <c r="I6" s="71"/>
      <c r="J6" s="71"/>
      <c r="K6" s="71"/>
      <c r="L6" s="71"/>
      <c r="M6" s="71"/>
      <c r="N6" s="71"/>
      <c r="O6" s="71"/>
    </row>
    <row r="7" spans="2:15" ht="16.5" thickTop="1" thickBot="1" x14ac:dyDescent="0.3">
      <c r="B7" s="26" t="str">
        <f t="shared" si="0"/>
        <v>IQ/H</v>
      </c>
      <c r="C7" s="26">
        <v>3</v>
      </c>
      <c r="D7" s="71" t="s">
        <v>291</v>
      </c>
      <c r="E7" s="75"/>
      <c r="F7" s="75"/>
      <c r="G7" s="75"/>
      <c r="H7" s="75"/>
      <c r="I7" s="75"/>
      <c r="J7" s="75"/>
      <c r="K7" s="75"/>
      <c r="L7" s="75"/>
      <c r="M7" s="75"/>
      <c r="N7" s="75"/>
      <c r="O7" s="75"/>
    </row>
    <row r="8" spans="2:15" ht="16.5" thickTop="1" thickBot="1" x14ac:dyDescent="0.3">
      <c r="B8" s="26" t="str">
        <f t="shared" si="0"/>
        <v>IQ/H</v>
      </c>
      <c r="C8" s="26">
        <v>4</v>
      </c>
      <c r="D8" s="71" t="s">
        <v>222</v>
      </c>
      <c r="E8" s="71"/>
      <c r="F8" s="71"/>
      <c r="G8" s="71"/>
      <c r="H8" s="71"/>
      <c r="I8" s="71"/>
      <c r="J8" s="71"/>
      <c r="K8" s="71"/>
      <c r="L8" s="71"/>
      <c r="M8" s="71"/>
      <c r="N8" s="71"/>
      <c r="O8" s="71"/>
    </row>
    <row r="9" spans="2:15" ht="16.5" thickTop="1" thickBot="1" x14ac:dyDescent="0.3">
      <c r="B9" s="26" t="str">
        <f t="shared" si="0"/>
        <v>IQ/VH</v>
      </c>
      <c r="C9" s="26">
        <v>5</v>
      </c>
      <c r="D9" s="71" t="s">
        <v>223</v>
      </c>
      <c r="E9" s="71"/>
      <c r="F9" s="71"/>
      <c r="G9" s="71"/>
      <c r="H9" s="71"/>
      <c r="I9" s="71"/>
      <c r="J9" s="71"/>
      <c r="K9" s="71"/>
      <c r="L9" s="71"/>
      <c r="M9" s="71"/>
      <c r="N9" s="71"/>
      <c r="O9" s="71"/>
    </row>
    <row r="10" spans="2:15" ht="16.5" thickTop="1" thickBot="1" x14ac:dyDescent="0.3">
      <c r="B10" s="26" t="str">
        <f t="shared" si="0"/>
        <v>IQ/VH</v>
      </c>
      <c r="C10" s="26">
        <v>6</v>
      </c>
      <c r="D10" s="71" t="s">
        <v>224</v>
      </c>
      <c r="E10" s="71"/>
      <c r="F10" s="71"/>
      <c r="G10" s="71"/>
      <c r="H10" s="71"/>
      <c r="I10" s="71"/>
      <c r="J10" s="71"/>
      <c r="K10" s="71"/>
      <c r="L10" s="71"/>
      <c r="M10" s="71"/>
      <c r="N10" s="71"/>
      <c r="O10" s="71"/>
    </row>
    <row r="11" spans="2:15" ht="16.5" thickTop="1" thickBot="1" x14ac:dyDescent="0.3">
      <c r="B11" s="74" t="s">
        <v>138</v>
      </c>
      <c r="C11" s="74"/>
      <c r="D11" s="74"/>
      <c r="E11" s="74"/>
      <c r="F11" s="74"/>
      <c r="G11" s="74"/>
      <c r="H11" s="74"/>
      <c r="I11" s="74"/>
      <c r="J11" s="74"/>
      <c r="K11" s="74"/>
      <c r="L11" s="74"/>
      <c r="M11" s="74"/>
      <c r="N11" s="74"/>
      <c r="O11" s="74"/>
    </row>
    <row r="12" spans="2:15" ht="16.5" thickTop="1" thickBot="1" x14ac:dyDescent="0.3">
      <c r="B12" s="26" t="str">
        <f t="shared" si="0"/>
        <v>IQ/H</v>
      </c>
      <c r="C12" s="26">
        <v>0</v>
      </c>
      <c r="D12" s="71" t="s">
        <v>225</v>
      </c>
      <c r="E12" s="71"/>
      <c r="F12" s="71"/>
      <c r="G12" s="71"/>
      <c r="H12" s="71"/>
      <c r="I12" s="71"/>
      <c r="J12" s="71"/>
      <c r="K12" s="71"/>
      <c r="L12" s="71"/>
      <c r="M12" s="71"/>
      <c r="N12" s="71"/>
      <c r="O12" s="71"/>
    </row>
    <row r="13" spans="2:15" ht="16.5" thickTop="1" thickBot="1" x14ac:dyDescent="0.3">
      <c r="B13" s="26" t="str">
        <f t="shared" si="0"/>
        <v>IQ/H</v>
      </c>
      <c r="C13" s="26">
        <v>1</v>
      </c>
      <c r="D13" s="71" t="s">
        <v>226</v>
      </c>
      <c r="E13" s="71"/>
      <c r="F13" s="71"/>
      <c r="G13" s="71"/>
      <c r="H13" s="71"/>
      <c r="I13" s="71"/>
      <c r="J13" s="71"/>
      <c r="K13" s="71"/>
      <c r="L13" s="71"/>
      <c r="M13" s="71"/>
      <c r="N13" s="71"/>
      <c r="O13" s="71"/>
    </row>
    <row r="14" spans="2:15" ht="16.5" thickTop="1" thickBot="1" x14ac:dyDescent="0.3">
      <c r="B14" s="26" t="str">
        <f t="shared" si="0"/>
        <v>IQ/H</v>
      </c>
      <c r="C14" s="26">
        <v>2</v>
      </c>
      <c r="D14" s="71" t="s">
        <v>227</v>
      </c>
      <c r="E14" s="71"/>
      <c r="F14" s="71"/>
      <c r="G14" s="71"/>
      <c r="H14" s="71"/>
      <c r="I14" s="71"/>
      <c r="J14" s="71"/>
      <c r="K14" s="71"/>
      <c r="L14" s="71"/>
      <c r="M14" s="71"/>
      <c r="N14" s="71"/>
      <c r="O14" s="71"/>
    </row>
    <row r="15" spans="2:15" ht="16.5" thickTop="1" thickBot="1" x14ac:dyDescent="0.3">
      <c r="B15" s="26" t="str">
        <f t="shared" si="0"/>
        <v>IQ/H</v>
      </c>
      <c r="C15" s="26">
        <v>3</v>
      </c>
      <c r="D15" s="71" t="s">
        <v>228</v>
      </c>
      <c r="E15" s="71"/>
      <c r="F15" s="71"/>
      <c r="G15" s="71"/>
      <c r="H15" s="71"/>
      <c r="I15" s="71"/>
      <c r="J15" s="71"/>
      <c r="K15" s="71"/>
      <c r="L15" s="71"/>
      <c r="M15" s="71"/>
      <c r="N15" s="71"/>
      <c r="O15" s="71"/>
    </row>
    <row r="16" spans="2:15" ht="16.5" thickTop="1" thickBot="1" x14ac:dyDescent="0.3">
      <c r="B16" s="74" t="s">
        <v>139</v>
      </c>
      <c r="C16" s="74"/>
      <c r="D16" s="74"/>
      <c r="E16" s="74"/>
      <c r="F16" s="74"/>
      <c r="G16" s="74"/>
      <c r="H16" s="74"/>
      <c r="I16" s="74"/>
      <c r="J16" s="74"/>
      <c r="K16" s="74"/>
      <c r="L16" s="74"/>
      <c r="M16" s="74"/>
      <c r="N16" s="74"/>
      <c r="O16" s="74"/>
    </row>
    <row r="17" spans="2:15" ht="16.5" thickTop="1" thickBot="1" x14ac:dyDescent="0.3">
      <c r="B17" s="26" t="s">
        <v>41</v>
      </c>
      <c r="C17" s="26">
        <v>0</v>
      </c>
      <c r="D17" s="71" t="s">
        <v>229</v>
      </c>
      <c r="E17" s="71"/>
      <c r="F17" s="71"/>
      <c r="G17" s="71"/>
      <c r="H17" s="71"/>
      <c r="I17" s="71"/>
      <c r="J17" s="71"/>
      <c r="K17" s="71"/>
      <c r="L17" s="71"/>
      <c r="M17" s="71"/>
      <c r="N17" s="71"/>
      <c r="O17" s="71"/>
    </row>
    <row r="18" spans="2:15" ht="16.5" thickTop="1" thickBot="1" x14ac:dyDescent="0.3">
      <c r="B18" s="26" t="s">
        <v>41</v>
      </c>
      <c r="C18" s="26">
        <v>1</v>
      </c>
      <c r="D18" s="71" t="s">
        <v>230</v>
      </c>
      <c r="E18" s="71"/>
      <c r="F18" s="71"/>
      <c r="G18" s="71"/>
      <c r="H18" s="71"/>
      <c r="I18" s="71"/>
      <c r="J18" s="71"/>
      <c r="K18" s="71"/>
      <c r="L18" s="71"/>
      <c r="M18" s="71"/>
      <c r="N18" s="71"/>
      <c r="O18" s="71"/>
    </row>
    <row r="19" spans="2:15" ht="16.5" thickTop="1" thickBot="1" x14ac:dyDescent="0.3">
      <c r="B19" s="26" t="s">
        <v>41</v>
      </c>
      <c r="C19" s="26">
        <v>2</v>
      </c>
      <c r="D19" s="71" t="s">
        <v>231</v>
      </c>
      <c r="E19" s="71"/>
      <c r="F19" s="71"/>
      <c r="G19" s="71"/>
      <c r="H19" s="71"/>
      <c r="I19" s="71"/>
      <c r="J19" s="71"/>
      <c r="K19" s="71"/>
      <c r="L19" s="71"/>
      <c r="M19" s="71"/>
      <c r="N19" s="71"/>
      <c r="O19" s="71"/>
    </row>
    <row r="20" spans="2:15" ht="16.5" thickTop="1" thickBot="1" x14ac:dyDescent="0.3">
      <c r="B20" s="26" t="s">
        <v>41</v>
      </c>
      <c r="C20" s="26">
        <v>3</v>
      </c>
      <c r="D20" s="71" t="s">
        <v>232</v>
      </c>
      <c r="E20" s="71"/>
      <c r="F20" s="71"/>
      <c r="G20" s="71"/>
      <c r="H20" s="71"/>
      <c r="I20" s="71"/>
      <c r="J20" s="71"/>
      <c r="K20" s="71"/>
      <c r="L20" s="71"/>
      <c r="M20" s="71"/>
      <c r="N20" s="71"/>
      <c r="O20" s="71"/>
    </row>
    <row r="21" spans="2:15" ht="16.5" thickTop="1" thickBot="1" x14ac:dyDescent="0.3">
      <c r="B21" s="26" t="s">
        <v>41</v>
      </c>
      <c r="C21" s="26">
        <v>4</v>
      </c>
      <c r="D21" s="71" t="s">
        <v>233</v>
      </c>
      <c r="E21" s="71"/>
      <c r="F21" s="71"/>
      <c r="G21" s="71"/>
      <c r="H21" s="71"/>
      <c r="I21" s="71"/>
      <c r="J21" s="71"/>
      <c r="K21" s="71"/>
      <c r="L21" s="71"/>
      <c r="M21" s="71"/>
      <c r="N21" s="71"/>
      <c r="O21" s="71"/>
    </row>
    <row r="22" spans="2:15" ht="16.5" thickTop="1" thickBot="1" x14ac:dyDescent="0.3">
      <c r="B22" s="74" t="s">
        <v>140</v>
      </c>
      <c r="C22" s="74"/>
      <c r="D22" s="74"/>
      <c r="E22" s="74"/>
      <c r="F22" s="74"/>
      <c r="G22" s="74"/>
      <c r="H22" s="74"/>
      <c r="I22" s="74"/>
      <c r="J22" s="74"/>
      <c r="K22" s="74"/>
      <c r="L22" s="74"/>
      <c r="M22" s="74"/>
      <c r="N22" s="74"/>
      <c r="O22" s="74"/>
    </row>
    <row r="23" spans="2:15" ht="16.5" thickTop="1" thickBot="1" x14ac:dyDescent="0.3">
      <c r="B23" s="26" t="s">
        <v>41</v>
      </c>
      <c r="C23" s="26">
        <v>0</v>
      </c>
      <c r="D23" s="71" t="s">
        <v>234</v>
      </c>
      <c r="E23" s="71"/>
      <c r="F23" s="71"/>
      <c r="G23" s="71"/>
      <c r="H23" s="71"/>
      <c r="I23" s="71"/>
      <c r="J23" s="71"/>
      <c r="K23" s="71"/>
      <c r="L23" s="71"/>
      <c r="M23" s="71"/>
      <c r="N23" s="71"/>
      <c r="O23" s="71"/>
    </row>
    <row r="24" spans="2:15" ht="16.5" thickTop="1" thickBot="1" x14ac:dyDescent="0.3">
      <c r="B24" s="26" t="s">
        <v>41</v>
      </c>
      <c r="C24" s="26">
        <v>0</v>
      </c>
      <c r="D24" s="71" t="s">
        <v>235</v>
      </c>
      <c r="E24" s="71"/>
      <c r="F24" s="71"/>
      <c r="G24" s="71"/>
      <c r="H24" s="71"/>
      <c r="I24" s="71"/>
      <c r="J24" s="71"/>
      <c r="K24" s="71"/>
      <c r="L24" s="71"/>
      <c r="M24" s="71"/>
      <c r="N24" s="71"/>
      <c r="O24" s="71"/>
    </row>
    <row r="25" spans="2:15" ht="16.5" thickTop="1" thickBot="1" x14ac:dyDescent="0.3">
      <c r="B25" s="26" t="s">
        <v>41</v>
      </c>
      <c r="C25" s="26">
        <v>1</v>
      </c>
      <c r="D25" s="71" t="s">
        <v>141</v>
      </c>
      <c r="E25" s="71"/>
      <c r="F25" s="71"/>
      <c r="G25" s="71"/>
      <c r="H25" s="71"/>
      <c r="I25" s="71"/>
      <c r="J25" s="71"/>
      <c r="K25" s="71"/>
      <c r="L25" s="71"/>
      <c r="M25" s="71"/>
      <c r="N25" s="71"/>
      <c r="O25" s="71"/>
    </row>
    <row r="26" spans="2:15" ht="16.5" thickTop="1" thickBot="1" x14ac:dyDescent="0.3">
      <c r="B26" s="26" t="s">
        <v>41</v>
      </c>
      <c r="C26" s="26">
        <v>2</v>
      </c>
      <c r="D26" s="72" t="s">
        <v>142</v>
      </c>
      <c r="E26" s="72"/>
      <c r="F26" s="72"/>
      <c r="G26" s="72"/>
      <c r="H26" s="72"/>
      <c r="I26" s="72"/>
      <c r="J26" s="72"/>
      <c r="K26" s="72"/>
      <c r="L26" s="72"/>
      <c r="M26" s="72"/>
      <c r="N26" s="72"/>
      <c r="O26" s="72"/>
    </row>
    <row r="27" spans="2:15" ht="30.75" customHeight="1" thickTop="1" thickBot="1" x14ac:dyDescent="0.3">
      <c r="B27" s="26" t="s">
        <v>41</v>
      </c>
      <c r="C27" s="26">
        <v>2</v>
      </c>
      <c r="D27" s="71" t="s">
        <v>236</v>
      </c>
      <c r="E27" s="71"/>
      <c r="F27" s="71"/>
      <c r="G27" s="71"/>
      <c r="H27" s="71"/>
      <c r="I27" s="71"/>
      <c r="J27" s="71"/>
      <c r="K27" s="71"/>
      <c r="L27" s="71"/>
      <c r="M27" s="71"/>
      <c r="N27" s="71"/>
      <c r="O27" s="71"/>
    </row>
    <row r="28" spans="2:15" ht="28.5" customHeight="1" thickTop="1" thickBot="1" x14ac:dyDescent="0.3">
      <c r="B28" s="26" t="s">
        <v>41</v>
      </c>
      <c r="C28" s="26">
        <v>3</v>
      </c>
      <c r="D28" s="73" t="s">
        <v>238</v>
      </c>
      <c r="E28" s="73"/>
      <c r="F28" s="73"/>
      <c r="G28" s="73"/>
      <c r="H28" s="73"/>
      <c r="I28" s="73"/>
      <c r="J28" s="73"/>
      <c r="K28" s="73"/>
      <c r="L28" s="73"/>
      <c r="M28" s="73"/>
      <c r="N28" s="73"/>
      <c r="O28" s="73"/>
    </row>
    <row r="29" spans="2:15" ht="16.5" thickTop="1" thickBot="1" x14ac:dyDescent="0.3">
      <c r="B29" s="26" t="s">
        <v>41</v>
      </c>
      <c r="C29" s="26">
        <v>4</v>
      </c>
      <c r="D29" s="71" t="s">
        <v>143</v>
      </c>
      <c r="E29" s="71"/>
      <c r="F29" s="71"/>
      <c r="G29" s="71"/>
      <c r="H29" s="71"/>
      <c r="I29" s="71"/>
      <c r="J29" s="71"/>
      <c r="K29" s="71"/>
      <c r="L29" s="71"/>
      <c r="M29" s="71"/>
      <c r="N29" s="71"/>
      <c r="O29" s="71"/>
    </row>
    <row r="30" spans="2:15" ht="16.5" thickTop="1" thickBot="1" x14ac:dyDescent="0.3">
      <c r="B30" s="26" t="s">
        <v>51</v>
      </c>
      <c r="C30" s="26">
        <v>5</v>
      </c>
      <c r="D30" s="71" t="s">
        <v>237</v>
      </c>
      <c r="E30" s="71"/>
      <c r="F30" s="71"/>
      <c r="G30" s="71"/>
      <c r="H30" s="71"/>
      <c r="I30" s="71"/>
      <c r="J30" s="71"/>
      <c r="K30" s="71"/>
      <c r="L30" s="71"/>
      <c r="M30" s="71"/>
      <c r="N30" s="71"/>
      <c r="O30" s="71"/>
    </row>
    <row r="31" spans="2:15" ht="16.5" thickTop="1" thickBot="1" x14ac:dyDescent="0.3">
      <c r="B31" s="74" t="s">
        <v>200</v>
      </c>
      <c r="C31" s="74"/>
      <c r="D31" s="74"/>
      <c r="E31" s="74"/>
      <c r="F31" s="74"/>
      <c r="G31" s="74"/>
      <c r="H31" s="74"/>
      <c r="I31" s="74"/>
      <c r="J31" s="74"/>
      <c r="K31" s="74"/>
      <c r="L31" s="74"/>
      <c r="M31" s="74"/>
      <c r="N31" s="74"/>
      <c r="O31" s="74"/>
    </row>
    <row r="32" spans="2:15" ht="16.5" thickTop="1" thickBot="1" x14ac:dyDescent="0.3">
      <c r="B32" s="26" t="str">
        <f t="shared" ref="B32:B40" si="1">IF(C32&lt;=4, "IQ/H", "IQ/VH")</f>
        <v>IQ/H</v>
      </c>
      <c r="C32" s="26">
        <v>0</v>
      </c>
      <c r="D32" s="72" t="s">
        <v>239</v>
      </c>
      <c r="E32" s="73"/>
      <c r="F32" s="73"/>
      <c r="G32" s="73"/>
      <c r="H32" s="73"/>
      <c r="I32" s="73"/>
      <c r="J32" s="73"/>
      <c r="K32" s="73"/>
      <c r="L32" s="73"/>
      <c r="M32" s="73"/>
      <c r="N32" s="73"/>
      <c r="O32" s="73"/>
    </row>
    <row r="33" spans="2:15" ht="16.5" thickTop="1" thickBot="1" x14ac:dyDescent="0.3">
      <c r="B33" s="26" t="str">
        <f t="shared" si="1"/>
        <v>IQ/H</v>
      </c>
      <c r="C33" s="26">
        <v>1</v>
      </c>
      <c r="D33" s="72" t="s">
        <v>240</v>
      </c>
      <c r="E33" s="73"/>
      <c r="F33" s="73"/>
      <c r="G33" s="73"/>
      <c r="H33" s="73"/>
      <c r="I33" s="73"/>
      <c r="J33" s="73"/>
      <c r="K33" s="73"/>
      <c r="L33" s="73"/>
      <c r="M33" s="73"/>
      <c r="N33" s="73"/>
      <c r="O33" s="73"/>
    </row>
    <row r="34" spans="2:15" ht="16.5" thickTop="1" thickBot="1" x14ac:dyDescent="0.3">
      <c r="B34" s="26" t="str">
        <f t="shared" si="1"/>
        <v>IQ/H</v>
      </c>
      <c r="C34" s="26">
        <v>2</v>
      </c>
      <c r="D34" s="72" t="s">
        <v>241</v>
      </c>
      <c r="E34" s="73"/>
      <c r="F34" s="73"/>
      <c r="G34" s="73"/>
      <c r="H34" s="73"/>
      <c r="I34" s="73"/>
      <c r="J34" s="73"/>
      <c r="K34" s="73"/>
      <c r="L34" s="73"/>
      <c r="M34" s="73"/>
      <c r="N34" s="73"/>
      <c r="O34" s="73"/>
    </row>
    <row r="35" spans="2:15" ht="16.5" thickTop="1" thickBot="1" x14ac:dyDescent="0.3">
      <c r="B35" s="26" t="str">
        <f t="shared" si="1"/>
        <v>IQ/H</v>
      </c>
      <c r="C35" s="26">
        <v>3</v>
      </c>
      <c r="D35" s="72" t="s">
        <v>144</v>
      </c>
      <c r="E35" s="72"/>
      <c r="F35" s="72"/>
      <c r="G35" s="72"/>
      <c r="H35" s="72"/>
      <c r="I35" s="72"/>
      <c r="J35" s="72"/>
      <c r="K35" s="72"/>
      <c r="L35" s="72"/>
      <c r="M35" s="72"/>
      <c r="N35" s="72"/>
      <c r="O35" s="72"/>
    </row>
    <row r="36" spans="2:15" ht="16.5" thickTop="1" thickBot="1" x14ac:dyDescent="0.3">
      <c r="B36" s="26" t="str">
        <f t="shared" si="1"/>
        <v>IQ/H</v>
      </c>
      <c r="C36" s="26">
        <v>4</v>
      </c>
      <c r="D36" s="72" t="s">
        <v>242</v>
      </c>
      <c r="E36" s="73"/>
      <c r="F36" s="73"/>
      <c r="G36" s="73"/>
      <c r="H36" s="73"/>
      <c r="I36" s="73"/>
      <c r="J36" s="73"/>
      <c r="K36" s="73"/>
      <c r="L36" s="73"/>
      <c r="M36" s="73"/>
      <c r="N36" s="73"/>
      <c r="O36" s="73"/>
    </row>
    <row r="37" spans="2:15" ht="16.5" thickTop="1" thickBot="1" x14ac:dyDescent="0.3">
      <c r="B37" s="26" t="str">
        <f t="shared" si="1"/>
        <v>IQ/VH</v>
      </c>
      <c r="C37" s="26">
        <v>5</v>
      </c>
      <c r="D37" s="72" t="s">
        <v>145</v>
      </c>
      <c r="E37" s="72"/>
      <c r="F37" s="72"/>
      <c r="G37" s="72"/>
      <c r="H37" s="72"/>
      <c r="I37" s="72"/>
      <c r="J37" s="72"/>
      <c r="K37" s="72"/>
      <c r="L37" s="72"/>
      <c r="M37" s="72"/>
      <c r="N37" s="72"/>
      <c r="O37" s="72"/>
    </row>
    <row r="38" spans="2:15" ht="16.5" thickTop="1" thickBot="1" x14ac:dyDescent="0.3">
      <c r="B38" s="26" t="str">
        <f t="shared" si="1"/>
        <v>IQ/VH</v>
      </c>
      <c r="C38" s="26">
        <v>6</v>
      </c>
      <c r="D38" s="72" t="s">
        <v>243</v>
      </c>
      <c r="E38" s="73"/>
      <c r="F38" s="73"/>
      <c r="G38" s="73"/>
      <c r="H38" s="73"/>
      <c r="I38" s="73"/>
      <c r="J38" s="73"/>
      <c r="K38" s="73"/>
      <c r="L38" s="73"/>
      <c r="M38" s="73"/>
      <c r="N38" s="73"/>
      <c r="O38" s="73"/>
    </row>
    <row r="39" spans="2:15" ht="16.5" thickTop="1" thickBot="1" x14ac:dyDescent="0.3">
      <c r="B39" s="26" t="str">
        <f t="shared" si="1"/>
        <v>IQ/VH</v>
      </c>
      <c r="C39" s="26">
        <v>6</v>
      </c>
      <c r="D39" s="72" t="s">
        <v>146</v>
      </c>
      <c r="E39" s="72"/>
      <c r="F39" s="72"/>
      <c r="G39" s="72"/>
      <c r="H39" s="72"/>
      <c r="I39" s="72"/>
      <c r="J39" s="72"/>
      <c r="K39" s="72"/>
      <c r="L39" s="72"/>
      <c r="M39" s="72"/>
      <c r="N39" s="72"/>
      <c r="O39" s="72"/>
    </row>
    <row r="40" spans="2:15" ht="16.5" thickTop="1" thickBot="1" x14ac:dyDescent="0.3">
      <c r="B40" s="26" t="str">
        <f t="shared" si="1"/>
        <v>IQ/VH</v>
      </c>
      <c r="C40" s="26">
        <v>7</v>
      </c>
      <c r="D40" s="72" t="s">
        <v>244</v>
      </c>
      <c r="E40" s="73"/>
      <c r="F40" s="73"/>
      <c r="G40" s="73"/>
      <c r="H40" s="73"/>
      <c r="I40" s="73"/>
      <c r="J40" s="73"/>
      <c r="K40" s="73"/>
      <c r="L40" s="73"/>
      <c r="M40" s="73"/>
      <c r="N40" s="73"/>
      <c r="O40" s="73"/>
    </row>
    <row r="41" spans="2:15" ht="15.75" thickTop="1" x14ac:dyDescent="0.25"/>
  </sheetData>
  <mergeCells count="39">
    <mergeCell ref="B2:O2"/>
    <mergeCell ref="B11:O11"/>
    <mergeCell ref="B16:O16"/>
    <mergeCell ref="B22:O22"/>
    <mergeCell ref="B31:O31"/>
    <mergeCell ref="D29:O29"/>
    <mergeCell ref="D30:O30"/>
    <mergeCell ref="D24:O24"/>
    <mergeCell ref="D25:O25"/>
    <mergeCell ref="D4:O4"/>
    <mergeCell ref="D5:O5"/>
    <mergeCell ref="D6:O6"/>
    <mergeCell ref="D7:O7"/>
    <mergeCell ref="D8:O8"/>
    <mergeCell ref="D9:O9"/>
    <mergeCell ref="D10:O10"/>
    <mergeCell ref="D39:O39"/>
    <mergeCell ref="D40:O40"/>
    <mergeCell ref="D12:O12"/>
    <mergeCell ref="D13:O13"/>
    <mergeCell ref="D14:O14"/>
    <mergeCell ref="D15:O15"/>
    <mergeCell ref="D32:O32"/>
    <mergeCell ref="D33:O33"/>
    <mergeCell ref="D34:O34"/>
    <mergeCell ref="D35:O35"/>
    <mergeCell ref="D36:O36"/>
    <mergeCell ref="D37:O37"/>
    <mergeCell ref="D38:O38"/>
    <mergeCell ref="D26:O26"/>
    <mergeCell ref="D27:O27"/>
    <mergeCell ref="D28:O28"/>
    <mergeCell ref="D3:O3"/>
    <mergeCell ref="D23:O23"/>
    <mergeCell ref="D17:O17"/>
    <mergeCell ref="D18:O18"/>
    <mergeCell ref="D19:O19"/>
    <mergeCell ref="D20:O20"/>
    <mergeCell ref="D21:O21"/>
  </mergeCells>
  <phoneticPr fontId="4" type="noConversion"/>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0628E-E40C-4277-92B0-5A4491AC2694}">
  <sheetPr>
    <tabColor theme="4"/>
  </sheetPr>
  <dimension ref="B1:O50"/>
  <sheetViews>
    <sheetView tabSelected="1" topLeftCell="A34" zoomScale="205" zoomScaleNormal="205" workbookViewId="0">
      <selection activeCell="H5" sqref="H5"/>
    </sheetView>
  </sheetViews>
  <sheetFormatPr defaultRowHeight="15" x14ac:dyDescent="0.25"/>
  <cols>
    <col min="2" max="2" width="5.7109375" style="1" bestFit="1" customWidth="1"/>
    <col min="3" max="3" width="2.85546875" style="1" bestFit="1" customWidth="1"/>
  </cols>
  <sheetData>
    <row r="1" spans="2:15" ht="15.75" thickBot="1" x14ac:dyDescent="0.3"/>
    <row r="2" spans="2:15" ht="17.25" thickTop="1" thickBot="1" x14ac:dyDescent="0.3">
      <c r="B2" s="76" t="s">
        <v>106</v>
      </c>
      <c r="C2" s="77"/>
      <c r="D2" s="77"/>
      <c r="E2" s="77"/>
      <c r="F2" s="77"/>
      <c r="G2" s="77"/>
      <c r="H2" s="77"/>
      <c r="I2" s="77"/>
      <c r="J2" s="77"/>
      <c r="K2" s="77"/>
      <c r="L2" s="77"/>
      <c r="M2" s="77"/>
      <c r="N2" s="77"/>
      <c r="O2" s="78"/>
    </row>
    <row r="3" spans="2:15" ht="16.5" thickTop="1" thickBot="1" x14ac:dyDescent="0.3">
      <c r="B3" s="26" t="str">
        <f t="shared" ref="B3:B48" si="0">IF(C3&lt;=4, "IQ/H", "IQ/VH")</f>
        <v>IQ/H</v>
      </c>
      <c r="C3" s="26">
        <v>0</v>
      </c>
      <c r="D3" s="80" t="s">
        <v>110</v>
      </c>
      <c r="E3" s="80"/>
      <c r="F3" s="80"/>
      <c r="G3" s="80"/>
      <c r="H3" s="80"/>
      <c r="I3" s="80"/>
      <c r="J3" s="80"/>
      <c r="K3" s="80"/>
      <c r="L3" s="80"/>
      <c r="M3" s="80"/>
      <c r="N3" s="80"/>
      <c r="O3" s="80"/>
    </row>
    <row r="4" spans="2:15" ht="16.5" thickTop="1" thickBot="1" x14ac:dyDescent="0.3">
      <c r="B4" s="26" t="str">
        <f t="shared" si="0"/>
        <v>IQ/H</v>
      </c>
      <c r="C4" s="26">
        <v>0</v>
      </c>
      <c r="D4" s="80" t="s">
        <v>111</v>
      </c>
      <c r="E4" s="80"/>
      <c r="F4" s="80"/>
      <c r="G4" s="80"/>
      <c r="H4" s="80"/>
      <c r="I4" s="80"/>
      <c r="J4" s="80"/>
      <c r="K4" s="80"/>
      <c r="L4" s="80"/>
      <c r="M4" s="80"/>
      <c r="N4" s="80"/>
      <c r="O4" s="80"/>
    </row>
    <row r="5" spans="2:15" ht="16.5" thickTop="1" thickBot="1" x14ac:dyDescent="0.3">
      <c r="B5" s="26" t="str">
        <f t="shared" si="0"/>
        <v>IQ/H</v>
      </c>
      <c r="C5" s="26">
        <v>1</v>
      </c>
      <c r="D5" s="80" t="s">
        <v>107</v>
      </c>
      <c r="E5" s="80"/>
      <c r="F5" s="80"/>
      <c r="G5" s="80"/>
      <c r="H5" s="80"/>
      <c r="I5" s="80"/>
      <c r="J5" s="80"/>
      <c r="K5" s="80"/>
      <c r="L5" s="80"/>
      <c r="M5" s="80"/>
      <c r="N5" s="80"/>
      <c r="O5" s="80"/>
    </row>
    <row r="6" spans="2:15" ht="16.5" thickTop="1" thickBot="1" x14ac:dyDescent="0.3">
      <c r="B6" s="26" t="str">
        <f t="shared" si="0"/>
        <v>IQ/H</v>
      </c>
      <c r="C6" s="26">
        <v>2</v>
      </c>
      <c r="D6" s="80" t="s">
        <v>112</v>
      </c>
      <c r="E6" s="80"/>
      <c r="F6" s="80"/>
      <c r="G6" s="80"/>
      <c r="H6" s="80"/>
      <c r="I6" s="80"/>
      <c r="J6" s="80"/>
      <c r="K6" s="80"/>
      <c r="L6" s="80"/>
      <c r="M6" s="80"/>
      <c r="N6" s="80"/>
      <c r="O6" s="80"/>
    </row>
    <row r="7" spans="2:15" ht="16.5" thickTop="1" thickBot="1" x14ac:dyDescent="0.3">
      <c r="B7" s="26" t="str">
        <f t="shared" si="0"/>
        <v>IQ/H</v>
      </c>
      <c r="C7" s="26">
        <v>3</v>
      </c>
      <c r="D7" s="80" t="s">
        <v>108</v>
      </c>
      <c r="E7" s="80"/>
      <c r="F7" s="80"/>
      <c r="G7" s="80"/>
      <c r="H7" s="80"/>
      <c r="I7" s="80"/>
      <c r="J7" s="80"/>
      <c r="K7" s="80"/>
      <c r="L7" s="80"/>
      <c r="M7" s="80"/>
      <c r="N7" s="80"/>
      <c r="O7" s="80"/>
    </row>
    <row r="8" spans="2:15" ht="16.5" thickTop="1" thickBot="1" x14ac:dyDescent="0.3">
      <c r="B8" s="26" t="str">
        <f t="shared" si="0"/>
        <v>IQ/H</v>
      </c>
      <c r="C8" s="26">
        <v>3</v>
      </c>
      <c r="D8" s="80" t="s">
        <v>113</v>
      </c>
      <c r="E8" s="80"/>
      <c r="F8" s="80"/>
      <c r="G8" s="80"/>
      <c r="H8" s="80"/>
      <c r="I8" s="80"/>
      <c r="J8" s="80"/>
      <c r="K8" s="80"/>
      <c r="L8" s="80"/>
      <c r="M8" s="80"/>
      <c r="N8" s="80"/>
      <c r="O8" s="80"/>
    </row>
    <row r="9" spans="2:15" ht="16.5" thickTop="1" thickBot="1" x14ac:dyDescent="0.3">
      <c r="B9" s="26" t="str">
        <f t="shared" si="0"/>
        <v>IQ/H</v>
      </c>
      <c r="C9" s="26">
        <v>4</v>
      </c>
      <c r="D9" s="80" t="s">
        <v>109</v>
      </c>
      <c r="E9" s="80"/>
      <c r="F9" s="80"/>
      <c r="G9" s="80"/>
      <c r="H9" s="80"/>
      <c r="I9" s="80"/>
      <c r="J9" s="80"/>
      <c r="K9" s="80"/>
      <c r="L9" s="80"/>
      <c r="M9" s="80"/>
      <c r="N9" s="80"/>
      <c r="O9" s="80"/>
    </row>
    <row r="10" spans="2:15" ht="16.5" thickTop="1" thickBot="1" x14ac:dyDescent="0.3">
      <c r="B10" s="26" t="str">
        <f t="shared" si="0"/>
        <v>IQ/VH</v>
      </c>
      <c r="C10" s="26">
        <v>5</v>
      </c>
      <c r="D10" s="80" t="s">
        <v>114</v>
      </c>
      <c r="E10" s="80"/>
      <c r="F10" s="80"/>
      <c r="G10" s="80"/>
      <c r="H10" s="80"/>
      <c r="I10" s="80"/>
      <c r="J10" s="80"/>
      <c r="K10" s="80"/>
      <c r="L10" s="80"/>
      <c r="M10" s="80"/>
      <c r="N10" s="80"/>
      <c r="O10" s="80"/>
    </row>
    <row r="11" spans="2:15" ht="16.5" thickTop="1" thickBot="1" x14ac:dyDescent="0.3">
      <c r="B11" s="26" t="str">
        <f t="shared" si="0"/>
        <v>IQ/VH</v>
      </c>
      <c r="C11" s="26">
        <v>6</v>
      </c>
      <c r="D11" s="80" t="s">
        <v>115</v>
      </c>
      <c r="E11" s="80"/>
      <c r="F11" s="80"/>
      <c r="G11" s="80"/>
      <c r="H11" s="80"/>
      <c r="I11" s="80"/>
      <c r="J11" s="80"/>
      <c r="K11" s="80"/>
      <c r="L11" s="80"/>
      <c r="M11" s="80"/>
      <c r="N11" s="80"/>
      <c r="O11" s="80"/>
    </row>
    <row r="12" spans="2:15" ht="16.5" thickTop="1" thickBot="1" x14ac:dyDescent="0.3">
      <c r="B12" s="26" t="str">
        <f t="shared" si="0"/>
        <v>IQ/VH</v>
      </c>
      <c r="C12" s="26">
        <v>7</v>
      </c>
      <c r="D12" s="80" t="s">
        <v>116</v>
      </c>
      <c r="E12" s="80"/>
      <c r="F12" s="80"/>
      <c r="G12" s="80"/>
      <c r="H12" s="80"/>
      <c r="I12" s="80"/>
      <c r="J12" s="80"/>
      <c r="K12" s="80"/>
      <c r="L12" s="80"/>
      <c r="M12" s="80"/>
      <c r="N12" s="80"/>
      <c r="O12" s="80"/>
    </row>
    <row r="13" spans="2:15" ht="17.25" thickTop="1" thickBot="1" x14ac:dyDescent="0.3">
      <c r="B13" s="87" t="s">
        <v>117</v>
      </c>
      <c r="C13" s="88"/>
      <c r="D13" s="88"/>
      <c r="E13" s="88"/>
      <c r="F13" s="88"/>
      <c r="G13" s="88"/>
      <c r="H13" s="88"/>
      <c r="I13" s="88"/>
      <c r="J13" s="88"/>
      <c r="K13" s="88"/>
      <c r="L13" s="88"/>
      <c r="M13" s="88"/>
      <c r="N13" s="88"/>
      <c r="O13" s="89"/>
    </row>
    <row r="14" spans="2:15" ht="16.5" thickTop="1" thickBot="1" x14ac:dyDescent="0.3">
      <c r="B14" s="26" t="str">
        <f t="shared" si="0"/>
        <v>IQ/H</v>
      </c>
      <c r="C14" s="26">
        <v>0</v>
      </c>
      <c r="D14" s="80" t="s">
        <v>119</v>
      </c>
      <c r="E14" s="80"/>
      <c r="F14" s="80"/>
      <c r="G14" s="80"/>
      <c r="H14" s="80"/>
      <c r="I14" s="80"/>
      <c r="J14" s="80"/>
      <c r="K14" s="80"/>
      <c r="L14" s="80"/>
      <c r="M14" s="80"/>
      <c r="N14" s="80"/>
      <c r="O14" s="80"/>
    </row>
    <row r="15" spans="2:15" ht="16.5" thickTop="1" thickBot="1" x14ac:dyDescent="0.3">
      <c r="B15" s="26" t="str">
        <f t="shared" si="0"/>
        <v>IQ/H</v>
      </c>
      <c r="C15" s="26">
        <v>0</v>
      </c>
      <c r="D15" s="80" t="s">
        <v>120</v>
      </c>
      <c r="E15" s="80"/>
      <c r="F15" s="80"/>
      <c r="G15" s="80"/>
      <c r="H15" s="80"/>
      <c r="I15" s="80"/>
      <c r="J15" s="80"/>
      <c r="K15" s="80"/>
      <c r="L15" s="80"/>
      <c r="M15" s="80"/>
      <c r="N15" s="80"/>
      <c r="O15" s="80"/>
    </row>
    <row r="16" spans="2:15" ht="16.5" thickTop="1" thickBot="1" x14ac:dyDescent="0.3">
      <c r="B16" s="26" t="str">
        <f t="shared" si="0"/>
        <v>IQ/H</v>
      </c>
      <c r="C16" s="26">
        <v>1</v>
      </c>
      <c r="D16" s="80" t="s">
        <v>121</v>
      </c>
      <c r="E16" s="80"/>
      <c r="F16" s="80"/>
      <c r="G16" s="80"/>
      <c r="H16" s="80"/>
      <c r="I16" s="80"/>
      <c r="J16" s="80"/>
      <c r="K16" s="80"/>
      <c r="L16" s="80"/>
      <c r="M16" s="80"/>
      <c r="N16" s="80"/>
      <c r="O16" s="80"/>
    </row>
    <row r="17" spans="2:15" ht="16.5" thickTop="1" thickBot="1" x14ac:dyDescent="0.3">
      <c r="B17" s="26" t="str">
        <f t="shared" si="0"/>
        <v>IQ/H</v>
      </c>
      <c r="C17" s="26">
        <v>1</v>
      </c>
      <c r="D17" s="80" t="s">
        <v>118</v>
      </c>
      <c r="E17" s="80"/>
      <c r="F17" s="80"/>
      <c r="G17" s="80"/>
      <c r="H17" s="80"/>
      <c r="I17" s="80"/>
      <c r="J17" s="80"/>
      <c r="K17" s="80"/>
      <c r="L17" s="80"/>
      <c r="M17" s="80"/>
      <c r="N17" s="80"/>
      <c r="O17" s="80"/>
    </row>
    <row r="18" spans="2:15" ht="16.5" thickTop="1" thickBot="1" x14ac:dyDescent="0.3">
      <c r="B18" s="26" t="str">
        <f t="shared" si="0"/>
        <v>IQ/H</v>
      </c>
      <c r="C18" s="26">
        <v>2</v>
      </c>
      <c r="D18" s="80" t="s">
        <v>122</v>
      </c>
      <c r="E18" s="80"/>
      <c r="F18" s="80"/>
      <c r="G18" s="80"/>
      <c r="H18" s="80"/>
      <c r="I18" s="80"/>
      <c r="J18" s="80"/>
      <c r="K18" s="80"/>
      <c r="L18" s="80"/>
      <c r="M18" s="80"/>
      <c r="N18" s="80"/>
      <c r="O18" s="80"/>
    </row>
    <row r="19" spans="2:15" ht="16.5" thickTop="1" thickBot="1" x14ac:dyDescent="0.3">
      <c r="B19" s="26" t="str">
        <f t="shared" si="0"/>
        <v>IQ/H</v>
      </c>
      <c r="C19" s="26">
        <v>3</v>
      </c>
      <c r="D19" s="80" t="s">
        <v>123</v>
      </c>
      <c r="E19" s="80"/>
      <c r="F19" s="80"/>
      <c r="G19" s="80"/>
      <c r="H19" s="80"/>
      <c r="I19" s="80"/>
      <c r="J19" s="80"/>
      <c r="K19" s="80"/>
      <c r="L19" s="80"/>
      <c r="M19" s="80"/>
      <c r="N19" s="80"/>
      <c r="O19" s="80"/>
    </row>
    <row r="20" spans="2:15" ht="16.5" thickTop="1" thickBot="1" x14ac:dyDescent="0.3">
      <c r="B20" s="26" t="str">
        <f t="shared" si="0"/>
        <v>IQ/H</v>
      </c>
      <c r="C20" s="26">
        <v>4</v>
      </c>
      <c r="D20" s="80" t="s">
        <v>124</v>
      </c>
      <c r="E20" s="80"/>
      <c r="F20" s="80"/>
      <c r="G20" s="80"/>
      <c r="H20" s="80"/>
      <c r="I20" s="80"/>
      <c r="J20" s="80"/>
      <c r="K20" s="80"/>
      <c r="L20" s="80"/>
      <c r="M20" s="80"/>
      <c r="N20" s="80"/>
      <c r="O20" s="80"/>
    </row>
    <row r="21" spans="2:15" ht="16.5" thickTop="1" thickBot="1" x14ac:dyDescent="0.3">
      <c r="B21" s="26" t="str">
        <f t="shared" si="0"/>
        <v>IQ/VH</v>
      </c>
      <c r="C21" s="26">
        <v>5</v>
      </c>
      <c r="D21" s="80" t="s">
        <v>125</v>
      </c>
      <c r="E21" s="80"/>
      <c r="F21" s="80"/>
      <c r="G21" s="80"/>
      <c r="H21" s="80"/>
      <c r="I21" s="80"/>
      <c r="J21" s="80"/>
      <c r="K21" s="80"/>
      <c r="L21" s="80"/>
      <c r="M21" s="80"/>
      <c r="N21" s="80"/>
      <c r="O21" s="80"/>
    </row>
    <row r="22" spans="2:15" ht="16.5" thickTop="1" thickBot="1" x14ac:dyDescent="0.3">
      <c r="B22" s="26" t="str">
        <f t="shared" si="0"/>
        <v>IQ/VH</v>
      </c>
      <c r="C22" s="26">
        <v>6</v>
      </c>
      <c r="D22" s="80" t="s">
        <v>255</v>
      </c>
      <c r="E22" s="80"/>
      <c r="F22" s="80"/>
      <c r="G22" s="80"/>
      <c r="H22" s="80"/>
      <c r="I22" s="80"/>
      <c r="J22" s="80"/>
      <c r="K22" s="80"/>
      <c r="L22" s="80"/>
      <c r="M22" s="80"/>
      <c r="N22" s="80"/>
      <c r="O22" s="80"/>
    </row>
    <row r="23" spans="2:15" ht="17.25" thickTop="1" thickBot="1" x14ac:dyDescent="0.3">
      <c r="B23" s="87" t="s">
        <v>126</v>
      </c>
      <c r="C23" s="88"/>
      <c r="D23" s="88"/>
      <c r="E23" s="88"/>
      <c r="F23" s="88"/>
      <c r="G23" s="88"/>
      <c r="H23" s="88"/>
      <c r="I23" s="88"/>
      <c r="J23" s="88"/>
      <c r="K23" s="88"/>
      <c r="L23" s="88"/>
      <c r="M23" s="88"/>
      <c r="N23" s="88"/>
      <c r="O23" s="89"/>
    </row>
    <row r="24" spans="2:15" ht="16.5" thickTop="1" thickBot="1" x14ac:dyDescent="0.3">
      <c r="B24" s="26" t="str">
        <f t="shared" si="0"/>
        <v>IQ/H</v>
      </c>
      <c r="C24" s="26">
        <v>0</v>
      </c>
      <c r="D24" s="80" t="s">
        <v>256</v>
      </c>
      <c r="E24" s="80"/>
      <c r="F24" s="80"/>
      <c r="G24" s="80"/>
      <c r="H24" s="80"/>
      <c r="I24" s="80"/>
      <c r="J24" s="80"/>
      <c r="K24" s="80"/>
      <c r="L24" s="80"/>
      <c r="M24" s="80"/>
      <c r="N24" s="80"/>
      <c r="O24" s="80"/>
    </row>
    <row r="25" spans="2:15" ht="16.5" thickTop="1" thickBot="1" x14ac:dyDescent="0.3">
      <c r="B25" s="26" t="str">
        <f t="shared" si="0"/>
        <v>IQ/H</v>
      </c>
      <c r="C25" s="26">
        <v>0</v>
      </c>
      <c r="D25" s="80" t="s">
        <v>203</v>
      </c>
      <c r="E25" s="80"/>
      <c r="F25" s="80"/>
      <c r="G25" s="80"/>
      <c r="H25" s="80"/>
      <c r="I25" s="80"/>
      <c r="J25" s="80"/>
      <c r="K25" s="80"/>
      <c r="L25" s="80"/>
      <c r="M25" s="80"/>
      <c r="N25" s="80"/>
      <c r="O25" s="80"/>
    </row>
    <row r="26" spans="2:15" ht="16.5" thickTop="1" thickBot="1" x14ac:dyDescent="0.3">
      <c r="B26" s="26" t="str">
        <f t="shared" si="0"/>
        <v>IQ/H</v>
      </c>
      <c r="C26" s="26">
        <v>1</v>
      </c>
      <c r="D26" s="80" t="s">
        <v>127</v>
      </c>
      <c r="E26" s="80"/>
      <c r="F26" s="80"/>
      <c r="G26" s="80"/>
      <c r="H26" s="80"/>
      <c r="I26" s="80"/>
      <c r="J26" s="80"/>
      <c r="K26" s="80"/>
      <c r="L26" s="80"/>
      <c r="M26" s="80"/>
      <c r="N26" s="80"/>
      <c r="O26" s="80"/>
    </row>
    <row r="27" spans="2:15" ht="16.5" thickTop="1" thickBot="1" x14ac:dyDescent="0.3">
      <c r="B27" s="26" t="str">
        <f t="shared" si="0"/>
        <v>IQ/H</v>
      </c>
      <c r="C27" s="26">
        <v>2</v>
      </c>
      <c r="D27" s="80" t="s">
        <v>204</v>
      </c>
      <c r="E27" s="80"/>
      <c r="F27" s="80"/>
      <c r="G27" s="80"/>
      <c r="H27" s="80"/>
      <c r="I27" s="80"/>
      <c r="J27" s="80"/>
      <c r="K27" s="80"/>
      <c r="L27" s="80"/>
      <c r="M27" s="80"/>
      <c r="N27" s="80"/>
      <c r="O27" s="80"/>
    </row>
    <row r="28" spans="2:15" ht="29.25" customHeight="1" thickTop="1" thickBot="1" x14ac:dyDescent="0.3">
      <c r="B28" s="26" t="str">
        <f t="shared" si="0"/>
        <v>IQ/H</v>
      </c>
      <c r="C28" s="26">
        <v>2</v>
      </c>
      <c r="D28" s="86" t="s">
        <v>205</v>
      </c>
      <c r="E28" s="86"/>
      <c r="F28" s="86"/>
      <c r="G28" s="86"/>
      <c r="H28" s="86"/>
      <c r="I28" s="86"/>
      <c r="J28" s="86"/>
      <c r="K28" s="86"/>
      <c r="L28" s="86"/>
      <c r="M28" s="86"/>
      <c r="N28" s="86"/>
      <c r="O28" s="86"/>
    </row>
    <row r="29" spans="2:15" ht="30.75" customHeight="1" thickTop="1" thickBot="1" x14ac:dyDescent="0.3">
      <c r="B29" s="26" t="str">
        <f t="shared" si="0"/>
        <v>IQ/H</v>
      </c>
      <c r="C29" s="26">
        <v>2</v>
      </c>
      <c r="D29" s="86" t="s">
        <v>206</v>
      </c>
      <c r="E29" s="86"/>
      <c r="F29" s="86"/>
      <c r="G29" s="86"/>
      <c r="H29" s="86"/>
      <c r="I29" s="86"/>
      <c r="J29" s="86"/>
      <c r="K29" s="86"/>
      <c r="L29" s="86"/>
      <c r="M29" s="86"/>
      <c r="N29" s="86"/>
      <c r="O29" s="86"/>
    </row>
    <row r="30" spans="2:15" ht="16.5" thickTop="1" thickBot="1" x14ac:dyDescent="0.3">
      <c r="B30" s="26" t="str">
        <f t="shared" si="0"/>
        <v>IQ/H</v>
      </c>
      <c r="C30" s="26">
        <v>3</v>
      </c>
      <c r="D30" s="80" t="s">
        <v>128</v>
      </c>
      <c r="E30" s="80"/>
      <c r="F30" s="80"/>
      <c r="G30" s="80"/>
      <c r="H30" s="80"/>
      <c r="I30" s="80"/>
      <c r="J30" s="80"/>
      <c r="K30" s="80"/>
      <c r="L30" s="80"/>
      <c r="M30" s="80"/>
      <c r="N30" s="80"/>
      <c r="O30" s="80"/>
    </row>
    <row r="31" spans="2:15" ht="16.5" thickTop="1" thickBot="1" x14ac:dyDescent="0.3">
      <c r="B31" s="26" t="str">
        <f t="shared" si="0"/>
        <v>IQ/H</v>
      </c>
      <c r="C31" s="26">
        <v>4</v>
      </c>
      <c r="D31" s="80" t="s">
        <v>129</v>
      </c>
      <c r="E31" s="80"/>
      <c r="F31" s="80"/>
      <c r="G31" s="80"/>
      <c r="H31" s="80"/>
      <c r="I31" s="80"/>
      <c r="J31" s="80"/>
      <c r="K31" s="80"/>
      <c r="L31" s="80"/>
      <c r="M31" s="80"/>
      <c r="N31" s="80"/>
      <c r="O31" s="80"/>
    </row>
    <row r="32" spans="2:15" ht="16.5" thickTop="1" thickBot="1" x14ac:dyDescent="0.3">
      <c r="B32" s="26" t="str">
        <f t="shared" si="0"/>
        <v>IQ/VH</v>
      </c>
      <c r="C32" s="26">
        <v>5</v>
      </c>
      <c r="D32" s="80" t="s">
        <v>207</v>
      </c>
      <c r="E32" s="80"/>
      <c r="F32" s="80"/>
      <c r="G32" s="80"/>
      <c r="H32" s="80"/>
      <c r="I32" s="80"/>
      <c r="J32" s="80"/>
      <c r="K32" s="80"/>
      <c r="L32" s="80"/>
      <c r="M32" s="80"/>
      <c r="N32" s="80"/>
      <c r="O32" s="80"/>
    </row>
    <row r="33" spans="2:15" ht="16.5" thickTop="1" thickBot="1" x14ac:dyDescent="0.3">
      <c r="B33" s="26" t="str">
        <f t="shared" si="0"/>
        <v>IQ/VH</v>
      </c>
      <c r="C33" s="26">
        <v>6</v>
      </c>
      <c r="D33" s="80" t="s">
        <v>130</v>
      </c>
      <c r="E33" s="80"/>
      <c r="F33" s="80"/>
      <c r="G33" s="80"/>
      <c r="H33" s="80"/>
      <c r="I33" s="80"/>
      <c r="J33" s="80"/>
      <c r="K33" s="80"/>
      <c r="L33" s="80"/>
      <c r="M33" s="80"/>
      <c r="N33" s="80"/>
      <c r="O33" s="80"/>
    </row>
    <row r="34" spans="2:15" ht="16.5" thickTop="1" thickBot="1" x14ac:dyDescent="0.3">
      <c r="B34" s="26" t="str">
        <f t="shared" si="0"/>
        <v>IQ/VH</v>
      </c>
      <c r="C34" s="26">
        <v>6</v>
      </c>
      <c r="D34" s="80" t="s">
        <v>131</v>
      </c>
      <c r="E34" s="80"/>
      <c r="F34" s="80"/>
      <c r="G34" s="80"/>
      <c r="H34" s="80"/>
      <c r="I34" s="80"/>
      <c r="J34" s="80"/>
      <c r="K34" s="80"/>
      <c r="L34" s="80"/>
      <c r="M34" s="80"/>
      <c r="N34" s="80"/>
      <c r="O34" s="80"/>
    </row>
    <row r="35" spans="2:15" ht="16.5" thickTop="1" thickBot="1" x14ac:dyDescent="0.3">
      <c r="B35" s="26" t="str">
        <f t="shared" si="0"/>
        <v>IQ/VH</v>
      </c>
      <c r="C35" s="26">
        <v>7</v>
      </c>
      <c r="D35" s="80" t="s">
        <v>208</v>
      </c>
      <c r="E35" s="80"/>
      <c r="F35" s="80"/>
      <c r="G35" s="80"/>
      <c r="H35" s="80"/>
      <c r="I35" s="80"/>
      <c r="J35" s="80"/>
      <c r="K35" s="80"/>
      <c r="L35" s="80"/>
      <c r="M35" s="80"/>
      <c r="N35" s="80"/>
      <c r="O35" s="80"/>
    </row>
    <row r="36" spans="2:15" ht="16.5" thickTop="1" thickBot="1" x14ac:dyDescent="0.3">
      <c r="B36" s="26" t="str">
        <f t="shared" si="0"/>
        <v>IQ/VH</v>
      </c>
      <c r="C36" s="26">
        <v>8</v>
      </c>
      <c r="D36" s="80" t="s">
        <v>132</v>
      </c>
      <c r="E36" s="80"/>
      <c r="F36" s="80"/>
      <c r="G36" s="80"/>
      <c r="H36" s="80"/>
      <c r="I36" s="80"/>
      <c r="J36" s="80"/>
      <c r="K36" s="80"/>
      <c r="L36" s="80"/>
      <c r="M36" s="80"/>
      <c r="N36" s="80"/>
      <c r="O36" s="80"/>
    </row>
    <row r="37" spans="2:15" ht="17.25" thickTop="1" thickBot="1" x14ac:dyDescent="0.3">
      <c r="B37" s="76" t="s">
        <v>133</v>
      </c>
      <c r="C37" s="77"/>
      <c r="D37" s="77"/>
      <c r="E37" s="77"/>
      <c r="F37" s="77"/>
      <c r="G37" s="77"/>
      <c r="H37" s="77"/>
      <c r="I37" s="77"/>
      <c r="J37" s="77"/>
      <c r="K37" s="77"/>
      <c r="L37" s="77"/>
      <c r="M37" s="77"/>
      <c r="N37" s="77"/>
      <c r="O37" s="78"/>
    </row>
    <row r="38" spans="2:15" ht="16.5" thickTop="1" thickBot="1" x14ac:dyDescent="0.3">
      <c r="B38" s="26" t="str">
        <f t="shared" si="0"/>
        <v>IQ/H</v>
      </c>
      <c r="C38" s="26">
        <v>0</v>
      </c>
      <c r="D38" s="79" t="s">
        <v>209</v>
      </c>
      <c r="E38" s="85"/>
      <c r="F38" s="85"/>
      <c r="G38" s="85"/>
      <c r="H38" s="85"/>
      <c r="I38" s="85"/>
      <c r="J38" s="85"/>
      <c r="K38" s="85"/>
      <c r="L38" s="85"/>
      <c r="M38" s="85"/>
      <c r="N38" s="85"/>
      <c r="O38" s="85"/>
    </row>
    <row r="39" spans="2:15" ht="16.5" thickTop="1" thickBot="1" x14ac:dyDescent="0.3">
      <c r="B39" s="26" t="str">
        <f t="shared" si="0"/>
        <v>IQ/H</v>
      </c>
      <c r="C39" s="26">
        <v>1</v>
      </c>
      <c r="D39" s="79" t="s">
        <v>212</v>
      </c>
      <c r="E39" s="85"/>
      <c r="F39" s="85"/>
      <c r="G39" s="85"/>
      <c r="H39" s="85"/>
      <c r="I39" s="85"/>
      <c r="J39" s="85"/>
      <c r="K39" s="85"/>
      <c r="L39" s="85"/>
      <c r="M39" s="85"/>
      <c r="N39" s="85"/>
      <c r="O39" s="85"/>
    </row>
    <row r="40" spans="2:15" ht="16.5" thickTop="1" thickBot="1" x14ac:dyDescent="0.3">
      <c r="B40" s="26" t="str">
        <f t="shared" si="0"/>
        <v>IQ/H</v>
      </c>
      <c r="C40" s="26">
        <v>2</v>
      </c>
      <c r="D40" s="79" t="s">
        <v>213</v>
      </c>
      <c r="E40" s="85"/>
      <c r="F40" s="85"/>
      <c r="G40" s="85"/>
      <c r="H40" s="85"/>
      <c r="I40" s="85"/>
      <c r="J40" s="85"/>
      <c r="K40" s="85"/>
      <c r="L40" s="85"/>
      <c r="M40" s="85"/>
      <c r="N40" s="85"/>
      <c r="O40" s="85"/>
    </row>
    <row r="41" spans="2:15" ht="16.5" thickTop="1" thickBot="1" x14ac:dyDescent="0.3">
      <c r="B41" s="26" t="str">
        <f t="shared" si="0"/>
        <v>IQ/H</v>
      </c>
      <c r="C41" s="26">
        <v>3</v>
      </c>
      <c r="D41" s="81" t="s">
        <v>210</v>
      </c>
      <c r="E41" s="82"/>
      <c r="F41" s="82"/>
      <c r="G41" s="82"/>
      <c r="H41" s="82"/>
      <c r="I41" s="82"/>
      <c r="J41" s="82"/>
      <c r="K41" s="82"/>
      <c r="L41" s="82"/>
      <c r="M41" s="82"/>
      <c r="N41" s="82"/>
      <c r="O41" s="82"/>
    </row>
    <row r="42" spans="2:15" ht="16.5" thickTop="1" thickBot="1" x14ac:dyDescent="0.3">
      <c r="B42" s="26" t="str">
        <f t="shared" si="0"/>
        <v>IQ/H</v>
      </c>
      <c r="C42" s="26">
        <v>4</v>
      </c>
      <c r="D42" s="83" t="s">
        <v>211</v>
      </c>
      <c r="E42" s="84"/>
      <c r="F42" s="84"/>
      <c r="G42" s="84"/>
      <c r="H42" s="84"/>
      <c r="I42" s="84"/>
      <c r="J42" s="84"/>
      <c r="K42" s="84"/>
      <c r="L42" s="84"/>
      <c r="M42" s="84"/>
      <c r="N42" s="84"/>
      <c r="O42" s="84"/>
    </row>
    <row r="43" spans="2:15" ht="17.25" thickTop="1" thickBot="1" x14ac:dyDescent="0.3">
      <c r="B43" s="76" t="s">
        <v>134</v>
      </c>
      <c r="C43" s="77"/>
      <c r="D43" s="77"/>
      <c r="E43" s="77"/>
      <c r="F43" s="77"/>
      <c r="G43" s="77"/>
      <c r="H43" s="77"/>
      <c r="I43" s="77"/>
      <c r="J43" s="77"/>
      <c r="K43" s="77"/>
      <c r="L43" s="77"/>
      <c r="M43" s="77"/>
      <c r="N43" s="77"/>
      <c r="O43" s="78"/>
    </row>
    <row r="44" spans="2:15" ht="16.5" thickTop="1" thickBot="1" x14ac:dyDescent="0.3">
      <c r="B44" s="26" t="str">
        <f t="shared" si="0"/>
        <v>IQ/H</v>
      </c>
      <c r="C44" s="26">
        <v>0</v>
      </c>
      <c r="D44" s="79" t="s">
        <v>214</v>
      </c>
      <c r="E44" s="79"/>
      <c r="F44" s="79"/>
      <c r="G44" s="79"/>
      <c r="H44" s="79"/>
      <c r="I44" s="79"/>
      <c r="J44" s="79"/>
      <c r="K44" s="79"/>
      <c r="L44" s="79"/>
      <c r="M44" s="79"/>
      <c r="N44" s="79"/>
      <c r="O44" s="79"/>
    </row>
    <row r="45" spans="2:15" ht="16.5" thickTop="1" thickBot="1" x14ac:dyDescent="0.3">
      <c r="B45" s="26" t="str">
        <f t="shared" si="0"/>
        <v>IQ/H</v>
      </c>
      <c r="C45" s="26">
        <v>1</v>
      </c>
      <c r="D45" s="79" t="s">
        <v>215</v>
      </c>
      <c r="E45" s="79"/>
      <c r="F45" s="79"/>
      <c r="G45" s="79"/>
      <c r="H45" s="79"/>
      <c r="I45" s="79"/>
      <c r="J45" s="79"/>
      <c r="K45" s="79"/>
      <c r="L45" s="79"/>
      <c r="M45" s="79"/>
      <c r="N45" s="79"/>
      <c r="O45" s="79"/>
    </row>
    <row r="46" spans="2:15" ht="16.5" thickTop="1" thickBot="1" x14ac:dyDescent="0.3">
      <c r="B46" s="26" t="str">
        <f t="shared" si="0"/>
        <v>IQ/H</v>
      </c>
      <c r="C46" s="26">
        <v>2</v>
      </c>
      <c r="D46" s="79" t="s">
        <v>216</v>
      </c>
      <c r="E46" s="79"/>
      <c r="F46" s="79"/>
      <c r="G46" s="79"/>
      <c r="H46" s="79"/>
      <c r="I46" s="79"/>
      <c r="J46" s="79"/>
      <c r="K46" s="79"/>
      <c r="L46" s="79"/>
      <c r="M46" s="79"/>
      <c r="N46" s="79"/>
      <c r="O46" s="79"/>
    </row>
    <row r="47" spans="2:15" ht="16.5" thickTop="1" thickBot="1" x14ac:dyDescent="0.3">
      <c r="B47" s="26" t="str">
        <f t="shared" si="0"/>
        <v>IQ/H</v>
      </c>
      <c r="C47" s="26">
        <v>2</v>
      </c>
      <c r="D47" s="79" t="s">
        <v>217</v>
      </c>
      <c r="E47" s="79"/>
      <c r="F47" s="79"/>
      <c r="G47" s="79"/>
      <c r="H47" s="79"/>
      <c r="I47" s="79"/>
      <c r="J47" s="79"/>
      <c r="K47" s="79"/>
      <c r="L47" s="79"/>
      <c r="M47" s="79"/>
      <c r="N47" s="79"/>
      <c r="O47" s="79"/>
    </row>
    <row r="48" spans="2:15" ht="16.5" thickTop="1" thickBot="1" x14ac:dyDescent="0.3">
      <c r="B48" s="26" t="str">
        <f t="shared" si="0"/>
        <v>IQ/H</v>
      </c>
      <c r="C48" s="26">
        <v>3</v>
      </c>
      <c r="D48" s="79" t="s">
        <v>135</v>
      </c>
      <c r="E48" s="79"/>
      <c r="F48" s="79"/>
      <c r="G48" s="79"/>
      <c r="H48" s="79"/>
      <c r="I48" s="79"/>
      <c r="J48" s="79"/>
      <c r="K48" s="79"/>
      <c r="L48" s="79"/>
      <c r="M48" s="79"/>
      <c r="N48" s="79"/>
      <c r="O48" s="79"/>
    </row>
    <row r="49" spans="2:15" ht="16.5" thickTop="1" thickBot="1" x14ac:dyDescent="0.3">
      <c r="B49" s="26" t="str">
        <f>IF(C49&lt;=4, "IQ/H", "IQ/VH")</f>
        <v>IQ/VH</v>
      </c>
      <c r="C49" s="26">
        <v>5</v>
      </c>
      <c r="D49" s="79" t="s">
        <v>218</v>
      </c>
      <c r="E49" s="79"/>
      <c r="F49" s="79"/>
      <c r="G49" s="79"/>
      <c r="H49" s="79"/>
      <c r="I49" s="79"/>
      <c r="J49" s="79"/>
      <c r="K49" s="79"/>
      <c r="L49" s="79"/>
      <c r="M49" s="79"/>
      <c r="N49" s="79"/>
      <c r="O49" s="79"/>
    </row>
    <row r="50" spans="2:15" ht="15.75" thickTop="1" x14ac:dyDescent="0.25"/>
  </sheetData>
  <mergeCells count="48">
    <mergeCell ref="D3:O3"/>
    <mergeCell ref="D4:O4"/>
    <mergeCell ref="D28:O28"/>
    <mergeCell ref="D29:O29"/>
    <mergeCell ref="D17:O17"/>
    <mergeCell ref="D8:O8"/>
    <mergeCell ref="D9:O9"/>
    <mergeCell ref="D10:O10"/>
    <mergeCell ref="D11:O11"/>
    <mergeCell ref="D12:O12"/>
    <mergeCell ref="D24:O24"/>
    <mergeCell ref="B23:O23"/>
    <mergeCell ref="B13:O13"/>
    <mergeCell ref="D25:O25"/>
    <mergeCell ref="D26:O26"/>
    <mergeCell ref="D27:O27"/>
    <mergeCell ref="D30:O30"/>
    <mergeCell ref="D14:O14"/>
    <mergeCell ref="D15:O15"/>
    <mergeCell ref="D16:O16"/>
    <mergeCell ref="D5:O5"/>
    <mergeCell ref="D6:O6"/>
    <mergeCell ref="D7:O7"/>
    <mergeCell ref="D18:O18"/>
    <mergeCell ref="D19:O19"/>
    <mergeCell ref="D20:O20"/>
    <mergeCell ref="D31:O31"/>
    <mergeCell ref="D32:O32"/>
    <mergeCell ref="D33:O33"/>
    <mergeCell ref="D34:O34"/>
    <mergeCell ref="B43:O43"/>
    <mergeCell ref="B37:O37"/>
    <mergeCell ref="B2:O2"/>
    <mergeCell ref="D48:O48"/>
    <mergeCell ref="D21:O21"/>
    <mergeCell ref="D22:O22"/>
    <mergeCell ref="D49:O49"/>
    <mergeCell ref="D41:O41"/>
    <mergeCell ref="D42:O42"/>
    <mergeCell ref="D35:O35"/>
    <mergeCell ref="D36:O36"/>
    <mergeCell ref="D38:O38"/>
    <mergeCell ref="D39:O39"/>
    <mergeCell ref="D40:O40"/>
    <mergeCell ref="D44:O44"/>
    <mergeCell ref="D45:O45"/>
    <mergeCell ref="D46:O46"/>
    <mergeCell ref="D47:O47"/>
  </mergeCells>
  <phoneticPr fontId="4" type="noConversion"/>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E3672-4022-4A33-8C55-37654B9D9166}">
  <sheetPr>
    <tabColor theme="5" tint="-0.249977111117893"/>
  </sheetPr>
  <dimension ref="B1:O77"/>
  <sheetViews>
    <sheetView tabSelected="1" topLeftCell="A19" zoomScale="205" zoomScaleNormal="205" workbookViewId="0">
      <selection activeCell="H5" sqref="H5"/>
    </sheetView>
  </sheetViews>
  <sheetFormatPr defaultRowHeight="15" x14ac:dyDescent="0.25"/>
  <cols>
    <col min="2" max="2" width="5.7109375" style="1" bestFit="1" customWidth="1"/>
    <col min="3" max="3" width="2.85546875" style="1" bestFit="1" customWidth="1"/>
  </cols>
  <sheetData>
    <row r="1" spans="2:15" ht="15.75" thickBot="1" x14ac:dyDescent="0.3"/>
    <row r="2" spans="2:15" ht="15.75" customHeight="1" thickTop="1" thickBot="1" x14ac:dyDescent="0.3">
      <c r="B2" s="90" t="s">
        <v>147</v>
      </c>
      <c r="C2" s="90"/>
      <c r="D2" s="90"/>
      <c r="E2" s="90"/>
      <c r="F2" s="90"/>
      <c r="G2" s="90"/>
      <c r="H2" s="90"/>
      <c r="I2" s="90"/>
      <c r="J2" s="90"/>
      <c r="K2" s="90"/>
      <c r="L2" s="90"/>
      <c r="M2" s="90"/>
      <c r="N2" s="90"/>
      <c r="O2" s="90"/>
    </row>
    <row r="3" spans="2:15" ht="16.5" thickTop="1" thickBot="1" x14ac:dyDescent="0.3">
      <c r="B3" s="26" t="str">
        <f>IF(C3&lt;=4, "IQ/H", "IQ/VH")</f>
        <v>IQ/H</v>
      </c>
      <c r="C3" s="26">
        <v>0</v>
      </c>
      <c r="D3" s="91" t="s">
        <v>245</v>
      </c>
      <c r="E3" s="92"/>
      <c r="F3" s="92"/>
      <c r="G3" s="92"/>
      <c r="H3" s="92"/>
      <c r="I3" s="92"/>
      <c r="J3" s="92"/>
      <c r="K3" s="92"/>
      <c r="L3" s="92"/>
      <c r="M3" s="92"/>
      <c r="N3" s="92"/>
      <c r="O3" s="92"/>
    </row>
    <row r="4" spans="2:15" ht="16.5" thickTop="1" thickBot="1" x14ac:dyDescent="0.3">
      <c r="B4" s="26" t="str">
        <f t="shared" ref="B4:B22" si="0">IF(C4&lt;=4, "IQ/H", "IQ/VH")</f>
        <v>IQ/H</v>
      </c>
      <c r="C4" s="26">
        <v>0</v>
      </c>
      <c r="D4" s="91" t="s">
        <v>148</v>
      </c>
      <c r="E4" s="91"/>
      <c r="F4" s="91"/>
      <c r="G4" s="91"/>
      <c r="H4" s="91"/>
      <c r="I4" s="91"/>
      <c r="J4" s="91"/>
      <c r="K4" s="91"/>
      <c r="L4" s="91"/>
      <c r="M4" s="91"/>
      <c r="N4" s="91"/>
      <c r="O4" s="91"/>
    </row>
    <row r="5" spans="2:15" ht="16.5" thickTop="1" thickBot="1" x14ac:dyDescent="0.3">
      <c r="B5" s="26" t="str">
        <f t="shared" si="0"/>
        <v>IQ/H</v>
      </c>
      <c r="C5" s="26">
        <v>0</v>
      </c>
      <c r="D5" s="91" t="s">
        <v>149</v>
      </c>
      <c r="E5" s="91"/>
      <c r="F5" s="91"/>
      <c r="G5" s="91"/>
      <c r="H5" s="91"/>
      <c r="I5" s="91"/>
      <c r="J5" s="91"/>
      <c r="K5" s="91"/>
      <c r="L5" s="91"/>
      <c r="M5" s="91"/>
      <c r="N5" s="91"/>
      <c r="O5" s="91"/>
    </row>
    <row r="6" spans="2:15" ht="16.5" thickTop="1" thickBot="1" x14ac:dyDescent="0.3">
      <c r="B6" s="26" t="str">
        <f t="shared" si="0"/>
        <v>IQ/H</v>
      </c>
      <c r="C6" s="26">
        <v>1</v>
      </c>
      <c r="D6" s="91" t="s">
        <v>150</v>
      </c>
      <c r="E6" s="91"/>
      <c r="F6" s="91"/>
      <c r="G6" s="91"/>
      <c r="H6" s="91"/>
      <c r="I6" s="91"/>
      <c r="J6" s="91"/>
      <c r="K6" s="91"/>
      <c r="L6" s="91"/>
      <c r="M6" s="91"/>
      <c r="N6" s="91"/>
      <c r="O6" s="91"/>
    </row>
    <row r="7" spans="2:15" ht="16.5" thickTop="1" thickBot="1" x14ac:dyDescent="0.3">
      <c r="B7" s="26" t="str">
        <f t="shared" si="0"/>
        <v>IQ/H</v>
      </c>
      <c r="C7" s="26">
        <v>2</v>
      </c>
      <c r="D7" s="91" t="s">
        <v>47</v>
      </c>
      <c r="E7" s="92"/>
      <c r="F7" s="92"/>
      <c r="G7" s="92"/>
      <c r="H7" s="92"/>
      <c r="I7" s="92"/>
      <c r="J7" s="92"/>
      <c r="K7" s="92"/>
      <c r="L7" s="92"/>
      <c r="M7" s="92"/>
      <c r="N7" s="92"/>
      <c r="O7" s="92"/>
    </row>
    <row r="8" spans="2:15" ht="16.5" thickTop="1" thickBot="1" x14ac:dyDescent="0.3">
      <c r="B8" s="26" t="str">
        <f t="shared" si="0"/>
        <v>IQ/H</v>
      </c>
      <c r="C8" s="26">
        <v>2</v>
      </c>
      <c r="D8" s="91" t="s">
        <v>246</v>
      </c>
      <c r="E8" s="91"/>
      <c r="F8" s="91"/>
      <c r="G8" s="91"/>
      <c r="H8" s="91"/>
      <c r="I8" s="91"/>
      <c r="J8" s="91"/>
      <c r="K8" s="91"/>
      <c r="L8" s="91"/>
      <c r="M8" s="91"/>
      <c r="N8" s="91"/>
      <c r="O8" s="91"/>
    </row>
    <row r="9" spans="2:15" ht="16.5" thickTop="1" thickBot="1" x14ac:dyDescent="0.3">
      <c r="B9" s="26" t="str">
        <f t="shared" si="0"/>
        <v>IQ/H</v>
      </c>
      <c r="C9" s="26">
        <v>3</v>
      </c>
      <c r="D9" s="91" t="s">
        <v>151</v>
      </c>
      <c r="E9" s="91"/>
      <c r="F9" s="91"/>
      <c r="G9" s="91"/>
      <c r="H9" s="91"/>
      <c r="I9" s="91"/>
      <c r="J9" s="91"/>
      <c r="K9" s="91"/>
      <c r="L9" s="91"/>
      <c r="M9" s="91"/>
      <c r="N9" s="91"/>
      <c r="O9" s="91"/>
    </row>
    <row r="10" spans="2:15" ht="16.5" thickTop="1" thickBot="1" x14ac:dyDescent="0.3">
      <c r="B10" s="26" t="str">
        <f t="shared" si="0"/>
        <v>IQ/H</v>
      </c>
      <c r="C10" s="26">
        <v>3</v>
      </c>
      <c r="D10" s="91" t="s">
        <v>247</v>
      </c>
      <c r="E10" s="92"/>
      <c r="F10" s="92"/>
      <c r="G10" s="92"/>
      <c r="H10" s="92"/>
      <c r="I10" s="92"/>
      <c r="J10" s="92"/>
      <c r="K10" s="92"/>
      <c r="L10" s="92"/>
      <c r="M10" s="92"/>
      <c r="N10" s="92"/>
      <c r="O10" s="92"/>
    </row>
    <row r="11" spans="2:15" ht="16.5" thickTop="1" thickBot="1" x14ac:dyDescent="0.3">
      <c r="B11" s="26" t="str">
        <f t="shared" si="0"/>
        <v>IQ/H</v>
      </c>
      <c r="C11" s="26">
        <v>3</v>
      </c>
      <c r="D11" s="91" t="s">
        <v>152</v>
      </c>
      <c r="E11" s="91"/>
      <c r="F11" s="91"/>
      <c r="G11" s="91"/>
      <c r="H11" s="91"/>
      <c r="I11" s="91"/>
      <c r="J11" s="91"/>
      <c r="K11" s="91"/>
      <c r="L11" s="91"/>
      <c r="M11" s="91"/>
      <c r="N11" s="91"/>
      <c r="O11" s="91"/>
    </row>
    <row r="12" spans="2:15" ht="16.5" thickTop="1" thickBot="1" x14ac:dyDescent="0.3">
      <c r="B12" s="26" t="str">
        <f t="shared" si="0"/>
        <v>IQ/H</v>
      </c>
      <c r="C12" s="26">
        <v>4</v>
      </c>
      <c r="D12" s="91" t="s">
        <v>153</v>
      </c>
      <c r="E12" s="91"/>
      <c r="F12" s="91"/>
      <c r="G12" s="91"/>
      <c r="H12" s="91"/>
      <c r="I12" s="91"/>
      <c r="J12" s="91"/>
      <c r="K12" s="91"/>
      <c r="L12" s="91"/>
      <c r="M12" s="91"/>
      <c r="N12" s="91"/>
      <c r="O12" s="91"/>
    </row>
    <row r="13" spans="2:15" ht="16.5" thickTop="1" thickBot="1" x14ac:dyDescent="0.3">
      <c r="B13" s="26" t="str">
        <f t="shared" si="0"/>
        <v>IQ/VH</v>
      </c>
      <c r="C13" s="26">
        <v>5</v>
      </c>
      <c r="D13" s="91" t="s">
        <v>248</v>
      </c>
      <c r="E13" s="92"/>
      <c r="F13" s="92"/>
      <c r="G13" s="92"/>
      <c r="H13" s="92"/>
      <c r="I13" s="92"/>
      <c r="J13" s="92"/>
      <c r="K13" s="92"/>
      <c r="L13" s="92"/>
      <c r="M13" s="92"/>
      <c r="N13" s="92"/>
      <c r="O13" s="92"/>
    </row>
    <row r="14" spans="2:15" ht="16.5" thickTop="1" thickBot="1" x14ac:dyDescent="0.3">
      <c r="B14" s="26" t="str">
        <f t="shared" si="0"/>
        <v>IQ/VH</v>
      </c>
      <c r="C14" s="26">
        <v>5</v>
      </c>
      <c r="D14" s="91" t="s">
        <v>154</v>
      </c>
      <c r="E14" s="91"/>
      <c r="F14" s="91"/>
      <c r="G14" s="91"/>
      <c r="H14" s="91"/>
      <c r="I14" s="91"/>
      <c r="J14" s="91"/>
      <c r="K14" s="91"/>
      <c r="L14" s="91"/>
      <c r="M14" s="91"/>
      <c r="N14" s="91"/>
      <c r="O14" s="91"/>
    </row>
    <row r="15" spans="2:15" ht="16.5" thickTop="1" thickBot="1" x14ac:dyDescent="0.3">
      <c r="B15" s="26" t="str">
        <f t="shared" si="0"/>
        <v>IQ/VH</v>
      </c>
      <c r="C15" s="26">
        <v>6</v>
      </c>
      <c r="D15" s="91" t="s">
        <v>155</v>
      </c>
      <c r="E15" s="91"/>
      <c r="F15" s="91"/>
      <c r="G15" s="91"/>
      <c r="H15" s="91"/>
      <c r="I15" s="91"/>
      <c r="J15" s="91"/>
      <c r="K15" s="91"/>
      <c r="L15" s="91"/>
      <c r="M15" s="91"/>
      <c r="N15" s="91"/>
      <c r="O15" s="91"/>
    </row>
    <row r="16" spans="2:15" ht="16.5" thickTop="1" thickBot="1" x14ac:dyDescent="0.3">
      <c r="B16" s="26" t="str">
        <f t="shared" si="0"/>
        <v>IQ/VH</v>
      </c>
      <c r="C16" s="26">
        <v>6</v>
      </c>
      <c r="D16" s="91" t="s">
        <v>52</v>
      </c>
      <c r="E16" s="92"/>
      <c r="F16" s="92"/>
      <c r="G16" s="92"/>
      <c r="H16" s="92"/>
      <c r="I16" s="92"/>
      <c r="J16" s="92"/>
      <c r="K16" s="92"/>
      <c r="L16" s="92"/>
      <c r="M16" s="92"/>
      <c r="N16" s="92"/>
      <c r="O16" s="92"/>
    </row>
    <row r="17" spans="2:15" ht="51" customHeight="1" thickTop="1" thickBot="1" x14ac:dyDescent="0.3">
      <c r="B17" s="26" t="str">
        <f t="shared" si="0"/>
        <v>IQ/VH</v>
      </c>
      <c r="C17" s="26">
        <v>7</v>
      </c>
      <c r="D17" s="93" t="s">
        <v>251</v>
      </c>
      <c r="E17" s="93"/>
      <c r="F17" s="93"/>
      <c r="G17" s="93"/>
      <c r="H17" s="93"/>
      <c r="I17" s="93"/>
      <c r="J17" s="93"/>
      <c r="K17" s="93"/>
      <c r="L17" s="93"/>
      <c r="M17" s="93"/>
      <c r="N17" s="93"/>
      <c r="O17" s="93"/>
    </row>
    <row r="18" spans="2:15" ht="16.5" thickTop="1" thickBot="1" x14ac:dyDescent="0.3">
      <c r="B18" s="26" t="str">
        <f t="shared" si="0"/>
        <v>IQ/VH</v>
      </c>
      <c r="C18" s="26">
        <v>8</v>
      </c>
      <c r="D18" s="91" t="s">
        <v>156</v>
      </c>
      <c r="E18" s="91"/>
      <c r="F18" s="91"/>
      <c r="G18" s="91"/>
      <c r="H18" s="91"/>
      <c r="I18" s="91"/>
      <c r="J18" s="91"/>
      <c r="K18" s="91"/>
      <c r="L18" s="91"/>
      <c r="M18" s="91"/>
      <c r="N18" s="91"/>
      <c r="O18" s="91"/>
    </row>
    <row r="19" spans="2:15" ht="16.5" thickTop="1" thickBot="1" x14ac:dyDescent="0.3">
      <c r="B19" s="26" t="str">
        <f t="shared" si="0"/>
        <v>IQ/VH</v>
      </c>
      <c r="C19" s="26">
        <v>9</v>
      </c>
      <c r="D19" s="91" t="s">
        <v>249</v>
      </c>
      <c r="E19" s="92"/>
      <c r="F19" s="92"/>
      <c r="G19" s="92"/>
      <c r="H19" s="92"/>
      <c r="I19" s="92"/>
      <c r="J19" s="92"/>
      <c r="K19" s="92"/>
      <c r="L19" s="92"/>
      <c r="M19" s="92"/>
      <c r="N19" s="92"/>
      <c r="O19" s="92"/>
    </row>
    <row r="20" spans="2:15" ht="16.5" thickTop="1" thickBot="1" x14ac:dyDescent="0.3">
      <c r="B20" s="26" t="str">
        <f t="shared" si="0"/>
        <v>IQ/VH</v>
      </c>
      <c r="C20" s="26">
        <v>10</v>
      </c>
      <c r="D20" s="91" t="s">
        <v>157</v>
      </c>
      <c r="E20" s="91"/>
      <c r="F20" s="91"/>
      <c r="G20" s="91"/>
      <c r="H20" s="91"/>
      <c r="I20" s="91"/>
      <c r="J20" s="91"/>
      <c r="K20" s="91"/>
      <c r="L20" s="91"/>
      <c r="M20" s="91"/>
      <c r="N20" s="91"/>
      <c r="O20" s="91"/>
    </row>
    <row r="21" spans="2:15" ht="30.75" customHeight="1" thickTop="1" thickBot="1" x14ac:dyDescent="0.3">
      <c r="B21" s="26" t="str">
        <f t="shared" si="0"/>
        <v>IQ/VH</v>
      </c>
      <c r="C21" s="26">
        <v>10</v>
      </c>
      <c r="D21" s="93" t="s">
        <v>250</v>
      </c>
      <c r="E21" s="95"/>
      <c r="F21" s="95"/>
      <c r="G21" s="95"/>
      <c r="H21" s="95"/>
      <c r="I21" s="95"/>
      <c r="J21" s="95"/>
      <c r="K21" s="95"/>
      <c r="L21" s="95"/>
      <c r="M21" s="95"/>
      <c r="N21" s="95"/>
      <c r="O21" s="95"/>
    </row>
    <row r="22" spans="2:15" ht="16.5" thickTop="1" thickBot="1" x14ac:dyDescent="0.3">
      <c r="B22" s="26" t="str">
        <f t="shared" si="0"/>
        <v>IQ/VH</v>
      </c>
      <c r="C22" s="26">
        <v>10</v>
      </c>
      <c r="D22" s="91" t="s">
        <v>252</v>
      </c>
      <c r="E22" s="92"/>
      <c r="F22" s="92"/>
      <c r="G22" s="92"/>
      <c r="H22" s="92"/>
      <c r="I22" s="92"/>
      <c r="J22" s="92"/>
      <c r="K22" s="92"/>
      <c r="L22" s="92"/>
      <c r="M22" s="92"/>
      <c r="N22" s="92"/>
      <c r="O22" s="92"/>
    </row>
    <row r="23" spans="2:15" ht="17.25" thickTop="1" thickBot="1" x14ac:dyDescent="0.3">
      <c r="B23" s="90" t="s">
        <v>158</v>
      </c>
      <c r="C23" s="90"/>
      <c r="D23" s="90"/>
      <c r="E23" s="90"/>
      <c r="F23" s="90"/>
      <c r="G23" s="90"/>
      <c r="H23" s="90"/>
      <c r="I23" s="90"/>
      <c r="J23" s="90"/>
      <c r="K23" s="90"/>
      <c r="L23" s="90"/>
      <c r="M23" s="90"/>
      <c r="N23" s="90"/>
      <c r="O23" s="90"/>
    </row>
    <row r="24" spans="2:15" ht="16.5" thickTop="1" thickBot="1" x14ac:dyDescent="0.3">
      <c r="B24" s="26" t="str">
        <f>IF(C24&lt;=4, "IQ/H", "IQ/VH")</f>
        <v>IQ/H</v>
      </c>
      <c r="C24" s="26">
        <v>0</v>
      </c>
      <c r="D24" s="91" t="s">
        <v>258</v>
      </c>
      <c r="E24" s="92"/>
      <c r="F24" s="92"/>
      <c r="G24" s="92"/>
      <c r="H24" s="92"/>
      <c r="I24" s="92"/>
      <c r="J24" s="92"/>
      <c r="K24" s="92"/>
      <c r="L24" s="92"/>
      <c r="M24" s="92"/>
      <c r="N24" s="92"/>
      <c r="O24" s="92"/>
    </row>
    <row r="25" spans="2:15" ht="16.5" thickTop="1" thickBot="1" x14ac:dyDescent="0.3">
      <c r="B25" s="26" t="str">
        <f t="shared" ref="B25:B28" si="1">IF(C25&lt;=4, "IQ/H", "IQ/VH")</f>
        <v>IQ/H</v>
      </c>
      <c r="C25" s="26">
        <v>1</v>
      </c>
      <c r="D25" s="91" t="s">
        <v>259</v>
      </c>
      <c r="E25" s="92"/>
      <c r="F25" s="92"/>
      <c r="G25" s="92"/>
      <c r="H25" s="92"/>
      <c r="I25" s="92"/>
      <c r="J25" s="92"/>
      <c r="K25" s="92"/>
      <c r="L25" s="92"/>
      <c r="M25" s="92"/>
      <c r="N25" s="92"/>
      <c r="O25" s="92"/>
    </row>
    <row r="26" spans="2:15" ht="16.5" thickTop="1" thickBot="1" x14ac:dyDescent="0.3">
      <c r="B26" s="26" t="str">
        <f t="shared" si="1"/>
        <v>IQ/H</v>
      </c>
      <c r="C26" s="26">
        <v>2</v>
      </c>
      <c r="D26" s="91" t="s">
        <v>260</v>
      </c>
      <c r="E26" s="92"/>
      <c r="F26" s="92"/>
      <c r="G26" s="92"/>
      <c r="H26" s="92"/>
      <c r="I26" s="92"/>
      <c r="J26" s="92"/>
      <c r="K26" s="92"/>
      <c r="L26" s="92"/>
      <c r="M26" s="92"/>
      <c r="N26" s="92"/>
      <c r="O26" s="92"/>
    </row>
    <row r="27" spans="2:15" ht="16.5" thickTop="1" thickBot="1" x14ac:dyDescent="0.3">
      <c r="B27" s="26" t="str">
        <f t="shared" si="1"/>
        <v>IQ/H</v>
      </c>
      <c r="C27" s="26">
        <v>3</v>
      </c>
      <c r="D27" s="91" t="s">
        <v>159</v>
      </c>
      <c r="E27" s="91"/>
      <c r="F27" s="91"/>
      <c r="G27" s="91"/>
      <c r="H27" s="91"/>
      <c r="I27" s="91"/>
      <c r="J27" s="91"/>
      <c r="K27" s="91"/>
      <c r="L27" s="91"/>
      <c r="M27" s="91"/>
      <c r="N27" s="91"/>
      <c r="O27" s="91"/>
    </row>
    <row r="28" spans="2:15" ht="16.5" thickTop="1" thickBot="1" x14ac:dyDescent="0.3">
      <c r="B28" s="26" t="str">
        <f t="shared" si="1"/>
        <v>IQ/H</v>
      </c>
      <c r="C28" s="26">
        <v>4</v>
      </c>
      <c r="D28" s="91" t="s">
        <v>264</v>
      </c>
      <c r="E28" s="92"/>
      <c r="F28" s="92"/>
      <c r="G28" s="92"/>
      <c r="H28" s="92"/>
      <c r="I28" s="92"/>
      <c r="J28" s="92"/>
      <c r="K28" s="92"/>
      <c r="L28" s="92"/>
      <c r="M28" s="92"/>
      <c r="N28" s="92"/>
      <c r="O28" s="92"/>
    </row>
    <row r="29" spans="2:15" ht="16.5" thickTop="1" thickBot="1" x14ac:dyDescent="0.3">
      <c r="B29" s="94" t="s">
        <v>160</v>
      </c>
      <c r="C29" s="94"/>
      <c r="D29" s="94"/>
      <c r="E29" s="94"/>
      <c r="F29" s="94"/>
      <c r="G29" s="94"/>
      <c r="H29" s="94"/>
      <c r="I29" s="94"/>
      <c r="J29" s="94"/>
      <c r="K29" s="94"/>
      <c r="L29" s="94"/>
      <c r="M29" s="94"/>
      <c r="N29" s="94"/>
      <c r="O29" s="94"/>
    </row>
    <row r="30" spans="2:15" ht="16.5" thickTop="1" thickBot="1" x14ac:dyDescent="0.3">
      <c r="B30" s="26" t="str">
        <f>IF(C30&lt;=4, "IQ/H", "IQ/VH")</f>
        <v>IQ/H</v>
      </c>
      <c r="C30" s="26">
        <v>0</v>
      </c>
      <c r="D30" s="91" t="s">
        <v>261</v>
      </c>
      <c r="E30" s="91"/>
      <c r="F30" s="91"/>
      <c r="G30" s="91"/>
      <c r="H30" s="91"/>
      <c r="I30" s="91"/>
      <c r="J30" s="91"/>
      <c r="K30" s="91"/>
      <c r="L30" s="91"/>
      <c r="M30" s="91"/>
      <c r="N30" s="91"/>
      <c r="O30" s="91"/>
    </row>
    <row r="31" spans="2:15" ht="16.5" thickTop="1" thickBot="1" x14ac:dyDescent="0.3">
      <c r="B31" s="26" t="str">
        <f t="shared" ref="B31:B76" si="2">IF(C31&lt;=4, "IQ/H", "IQ/VH")</f>
        <v>IQ/H</v>
      </c>
      <c r="C31" s="26">
        <v>1</v>
      </c>
      <c r="D31" s="91" t="s">
        <v>262</v>
      </c>
      <c r="E31" s="91"/>
      <c r="F31" s="91"/>
      <c r="G31" s="91"/>
      <c r="H31" s="91"/>
      <c r="I31" s="91"/>
      <c r="J31" s="91"/>
      <c r="K31" s="91"/>
      <c r="L31" s="91"/>
      <c r="M31" s="91"/>
      <c r="N31" s="91"/>
      <c r="O31" s="91"/>
    </row>
    <row r="32" spans="2:15" ht="16.5" thickTop="1" thickBot="1" x14ac:dyDescent="0.3">
      <c r="B32" s="26" t="str">
        <f t="shared" si="2"/>
        <v>IQ/H</v>
      </c>
      <c r="C32" s="26">
        <v>2</v>
      </c>
      <c r="D32" s="91" t="s">
        <v>284</v>
      </c>
      <c r="E32" s="91"/>
      <c r="F32" s="91"/>
      <c r="G32" s="91"/>
      <c r="H32" s="91"/>
      <c r="I32" s="91"/>
      <c r="J32" s="91"/>
      <c r="K32" s="91"/>
      <c r="L32" s="91"/>
      <c r="M32" s="91"/>
      <c r="N32" s="91"/>
      <c r="O32" s="91"/>
    </row>
    <row r="33" spans="2:15" ht="16.5" thickTop="1" thickBot="1" x14ac:dyDescent="0.3">
      <c r="B33" s="26" t="str">
        <f t="shared" si="2"/>
        <v>IQ/H</v>
      </c>
      <c r="C33" s="26">
        <v>3</v>
      </c>
      <c r="D33" s="91" t="s">
        <v>263</v>
      </c>
      <c r="E33" s="92"/>
      <c r="F33" s="92"/>
      <c r="G33" s="92"/>
      <c r="H33" s="92"/>
      <c r="I33" s="92"/>
      <c r="J33" s="92"/>
      <c r="K33" s="92"/>
      <c r="L33" s="92"/>
      <c r="M33" s="92"/>
      <c r="N33" s="92"/>
      <c r="O33" s="92"/>
    </row>
    <row r="34" spans="2:15" ht="16.5" thickTop="1" thickBot="1" x14ac:dyDescent="0.3">
      <c r="B34" s="26" t="str">
        <f t="shared" si="2"/>
        <v>IQ/H</v>
      </c>
      <c r="C34" s="26">
        <v>4</v>
      </c>
      <c r="D34" s="91" t="s">
        <v>285</v>
      </c>
      <c r="E34" s="91"/>
      <c r="F34" s="91"/>
      <c r="G34" s="91"/>
      <c r="H34" s="91"/>
      <c r="I34" s="91"/>
      <c r="J34" s="91"/>
      <c r="K34" s="91"/>
      <c r="L34" s="91"/>
      <c r="M34" s="91"/>
      <c r="N34" s="91"/>
      <c r="O34" s="91"/>
    </row>
    <row r="35" spans="2:15" ht="16.5" thickTop="1" thickBot="1" x14ac:dyDescent="0.3">
      <c r="B35" s="26" t="str">
        <f t="shared" si="2"/>
        <v>IQ/VH</v>
      </c>
      <c r="C35" s="26">
        <v>5</v>
      </c>
      <c r="D35" s="91" t="s">
        <v>265</v>
      </c>
      <c r="E35" s="92"/>
      <c r="F35" s="92"/>
      <c r="G35" s="92"/>
      <c r="H35" s="92"/>
      <c r="I35" s="92"/>
      <c r="J35" s="92"/>
      <c r="K35" s="92"/>
      <c r="L35" s="92"/>
      <c r="M35" s="92"/>
      <c r="N35" s="92"/>
      <c r="O35" s="92"/>
    </row>
    <row r="36" spans="2:15" ht="16.5" thickTop="1" thickBot="1" x14ac:dyDescent="0.3">
      <c r="B36" s="26" t="str">
        <f t="shared" si="2"/>
        <v>IQ/VH</v>
      </c>
      <c r="C36" s="26">
        <v>6</v>
      </c>
      <c r="D36" s="91" t="s">
        <v>286</v>
      </c>
      <c r="E36" s="91"/>
      <c r="F36" s="91"/>
      <c r="G36" s="91"/>
      <c r="H36" s="91"/>
      <c r="I36" s="91"/>
      <c r="J36" s="91"/>
      <c r="K36" s="91"/>
      <c r="L36" s="91"/>
      <c r="M36" s="91"/>
      <c r="N36" s="91"/>
      <c r="O36" s="91"/>
    </row>
    <row r="37" spans="2:15" ht="16.5" thickTop="1" thickBot="1" x14ac:dyDescent="0.3">
      <c r="B37" s="26" t="str">
        <f t="shared" si="2"/>
        <v>IQ/VH</v>
      </c>
      <c r="C37" s="26">
        <v>7</v>
      </c>
      <c r="D37" s="91" t="s">
        <v>266</v>
      </c>
      <c r="E37" s="92"/>
      <c r="F37" s="92"/>
      <c r="G37" s="92"/>
      <c r="H37" s="92"/>
      <c r="I37" s="92"/>
      <c r="J37" s="92"/>
      <c r="K37" s="92"/>
      <c r="L37" s="92"/>
      <c r="M37" s="92"/>
      <c r="N37" s="92"/>
      <c r="O37" s="92"/>
    </row>
    <row r="38" spans="2:15" ht="16.5" thickTop="1" thickBot="1" x14ac:dyDescent="0.3">
      <c r="B38" s="26" t="str">
        <f t="shared" si="2"/>
        <v>IQ/VH</v>
      </c>
      <c r="C38" s="26">
        <v>8</v>
      </c>
      <c r="D38" s="91" t="s">
        <v>287</v>
      </c>
      <c r="E38" s="91"/>
      <c r="F38" s="91"/>
      <c r="G38" s="91"/>
      <c r="H38" s="91"/>
      <c r="I38" s="91"/>
      <c r="J38" s="91"/>
      <c r="K38" s="91"/>
      <c r="L38" s="91"/>
      <c r="M38" s="91"/>
      <c r="N38" s="91"/>
      <c r="O38" s="91"/>
    </row>
    <row r="39" spans="2:15" ht="16.5" thickTop="1" thickBot="1" x14ac:dyDescent="0.3">
      <c r="B39" s="26" t="str">
        <f t="shared" si="2"/>
        <v>IQ/VH</v>
      </c>
      <c r="C39" s="26">
        <v>9</v>
      </c>
      <c r="D39" s="91" t="s">
        <v>161</v>
      </c>
      <c r="E39" s="91"/>
      <c r="F39" s="91"/>
      <c r="G39" s="91"/>
      <c r="H39" s="91"/>
      <c r="I39" s="91"/>
      <c r="J39" s="91"/>
      <c r="K39" s="91"/>
      <c r="L39" s="91"/>
      <c r="M39" s="91"/>
      <c r="N39" s="91"/>
      <c r="O39" s="91"/>
    </row>
    <row r="40" spans="2:15" ht="16.5" thickTop="1" thickBot="1" x14ac:dyDescent="0.3">
      <c r="B40" s="26" t="str">
        <f t="shared" si="2"/>
        <v>IQ/VH</v>
      </c>
      <c r="C40" s="26">
        <v>10</v>
      </c>
      <c r="D40" s="91" t="s">
        <v>267</v>
      </c>
      <c r="E40" s="92"/>
      <c r="F40" s="92"/>
      <c r="G40" s="92"/>
      <c r="H40" s="92"/>
      <c r="I40" s="92"/>
      <c r="J40" s="92"/>
      <c r="K40" s="92"/>
      <c r="L40" s="92"/>
      <c r="M40" s="92"/>
      <c r="N40" s="92"/>
      <c r="O40" s="92"/>
    </row>
    <row r="41" spans="2:15" ht="17.25" thickTop="1" thickBot="1" x14ac:dyDescent="0.3">
      <c r="B41" s="90" t="s">
        <v>162</v>
      </c>
      <c r="C41" s="90"/>
      <c r="D41" s="90"/>
      <c r="E41" s="90"/>
      <c r="F41" s="90"/>
      <c r="G41" s="90"/>
      <c r="H41" s="90"/>
      <c r="I41" s="90"/>
      <c r="J41" s="90"/>
      <c r="K41" s="90"/>
      <c r="L41" s="90"/>
      <c r="M41" s="90"/>
      <c r="N41" s="90"/>
      <c r="O41" s="90"/>
    </row>
    <row r="42" spans="2:15" ht="16.5" thickTop="1" thickBot="1" x14ac:dyDescent="0.3">
      <c r="B42" s="26" t="str">
        <f t="shared" si="2"/>
        <v>IQ/H</v>
      </c>
      <c r="C42" s="26">
        <v>0</v>
      </c>
      <c r="D42" s="91" t="s">
        <v>268</v>
      </c>
      <c r="E42" s="92"/>
      <c r="F42" s="92"/>
      <c r="G42" s="92"/>
      <c r="H42" s="92"/>
      <c r="I42" s="92"/>
      <c r="J42" s="92"/>
      <c r="K42" s="92"/>
      <c r="L42" s="92"/>
      <c r="M42" s="92"/>
      <c r="N42" s="92"/>
      <c r="O42" s="92"/>
    </row>
    <row r="43" spans="2:15" ht="16.5" thickTop="1" thickBot="1" x14ac:dyDescent="0.3">
      <c r="B43" s="26" t="str">
        <f t="shared" si="2"/>
        <v>IQ/H</v>
      </c>
      <c r="C43" s="26">
        <v>1</v>
      </c>
      <c r="D43" s="91" t="s">
        <v>269</v>
      </c>
      <c r="E43" s="92"/>
      <c r="F43" s="92"/>
      <c r="G43" s="92"/>
      <c r="H43" s="92"/>
      <c r="I43" s="92"/>
      <c r="J43" s="92"/>
      <c r="K43" s="92"/>
      <c r="L43" s="92"/>
      <c r="M43" s="92"/>
      <c r="N43" s="92"/>
      <c r="O43" s="92"/>
    </row>
    <row r="44" spans="2:15" ht="16.5" thickTop="1" thickBot="1" x14ac:dyDescent="0.3">
      <c r="B44" s="26" t="str">
        <f t="shared" si="2"/>
        <v>IQ/H</v>
      </c>
      <c r="C44" s="26">
        <v>2</v>
      </c>
      <c r="D44" s="91" t="s">
        <v>270</v>
      </c>
      <c r="E44" s="92"/>
      <c r="F44" s="92"/>
      <c r="G44" s="92"/>
      <c r="H44" s="92"/>
      <c r="I44" s="92"/>
      <c r="J44" s="92"/>
      <c r="K44" s="92"/>
      <c r="L44" s="92"/>
      <c r="M44" s="92"/>
      <c r="N44" s="92"/>
      <c r="O44" s="92"/>
    </row>
    <row r="45" spans="2:15" ht="16.5" thickTop="1" thickBot="1" x14ac:dyDescent="0.3">
      <c r="B45" s="26" t="str">
        <f t="shared" si="2"/>
        <v>IQ/H</v>
      </c>
      <c r="C45" s="26">
        <v>3</v>
      </c>
      <c r="D45" s="91" t="s">
        <v>163</v>
      </c>
      <c r="E45" s="91"/>
      <c r="F45" s="91"/>
      <c r="G45" s="91"/>
      <c r="H45" s="91"/>
      <c r="I45" s="91"/>
      <c r="J45" s="91"/>
      <c r="K45" s="91"/>
      <c r="L45" s="91"/>
      <c r="M45" s="91"/>
      <c r="N45" s="91"/>
      <c r="O45" s="91"/>
    </row>
    <row r="46" spans="2:15" ht="30" customHeight="1" thickTop="1" thickBot="1" x14ac:dyDescent="0.3">
      <c r="B46" s="26" t="str">
        <f t="shared" si="2"/>
        <v>IQ/H</v>
      </c>
      <c r="C46" s="26">
        <v>4</v>
      </c>
      <c r="D46" s="93" t="s">
        <v>288</v>
      </c>
      <c r="E46" s="93"/>
      <c r="F46" s="93"/>
      <c r="G46" s="93"/>
      <c r="H46" s="93"/>
      <c r="I46" s="93"/>
      <c r="J46" s="93"/>
      <c r="K46" s="93"/>
      <c r="L46" s="93"/>
      <c r="M46" s="93"/>
      <c r="N46" s="93"/>
      <c r="O46" s="93"/>
    </row>
    <row r="47" spans="2:15" ht="16.5" thickTop="1" thickBot="1" x14ac:dyDescent="0.3">
      <c r="B47" s="26" t="str">
        <f t="shared" si="2"/>
        <v>IQ/VH</v>
      </c>
      <c r="C47" s="26">
        <v>5</v>
      </c>
      <c r="D47" s="91" t="s">
        <v>271</v>
      </c>
      <c r="E47" s="92"/>
      <c r="F47" s="92"/>
      <c r="G47" s="92"/>
      <c r="H47" s="92"/>
      <c r="I47" s="92"/>
      <c r="J47" s="92"/>
      <c r="K47" s="92"/>
      <c r="L47" s="92"/>
      <c r="M47" s="92"/>
      <c r="N47" s="92"/>
      <c r="O47" s="92"/>
    </row>
    <row r="48" spans="2:15" ht="16.5" thickTop="1" thickBot="1" x14ac:dyDescent="0.3">
      <c r="B48" s="26" t="str">
        <f t="shared" si="2"/>
        <v>IQ/VH</v>
      </c>
      <c r="C48" s="26">
        <v>6</v>
      </c>
      <c r="D48" s="91" t="s">
        <v>272</v>
      </c>
      <c r="E48" s="92"/>
      <c r="F48" s="92"/>
      <c r="G48" s="92"/>
      <c r="H48" s="92"/>
      <c r="I48" s="92"/>
      <c r="J48" s="92"/>
      <c r="K48" s="92"/>
      <c r="L48" s="92"/>
      <c r="M48" s="92"/>
      <c r="N48" s="92"/>
      <c r="O48" s="92"/>
    </row>
    <row r="49" spans="2:15" ht="16.5" thickTop="1" thickBot="1" x14ac:dyDescent="0.3">
      <c r="B49" s="26" t="str">
        <f t="shared" si="2"/>
        <v>IQ/VH</v>
      </c>
      <c r="C49" s="26">
        <v>7</v>
      </c>
      <c r="D49" s="91" t="s">
        <v>164</v>
      </c>
      <c r="E49" s="91"/>
      <c r="F49" s="91"/>
      <c r="G49" s="91"/>
      <c r="H49" s="91"/>
      <c r="I49" s="91"/>
      <c r="J49" s="91"/>
      <c r="K49" s="91"/>
      <c r="L49" s="91"/>
      <c r="M49" s="91"/>
      <c r="N49" s="91"/>
      <c r="O49" s="91"/>
    </row>
    <row r="50" spans="2:15" ht="16.5" thickTop="1" thickBot="1" x14ac:dyDescent="0.3">
      <c r="B50" s="26" t="str">
        <f t="shared" si="2"/>
        <v>IQ/VH</v>
      </c>
      <c r="C50" s="26">
        <v>8</v>
      </c>
      <c r="D50" s="91" t="s">
        <v>165</v>
      </c>
      <c r="E50" s="91"/>
      <c r="F50" s="91"/>
      <c r="G50" s="91"/>
      <c r="H50" s="91"/>
      <c r="I50" s="91"/>
      <c r="J50" s="91"/>
      <c r="K50" s="91"/>
      <c r="L50" s="91"/>
      <c r="M50" s="91"/>
      <c r="N50" s="91"/>
      <c r="O50" s="91"/>
    </row>
    <row r="51" spans="2:15" ht="16.5" thickTop="1" thickBot="1" x14ac:dyDescent="0.3">
      <c r="B51" s="26" t="str">
        <f t="shared" si="2"/>
        <v>IQ/VH</v>
      </c>
      <c r="C51" s="26">
        <v>9</v>
      </c>
      <c r="D51" s="91" t="s">
        <v>166</v>
      </c>
      <c r="E51" s="91"/>
      <c r="F51" s="91"/>
      <c r="G51" s="91"/>
      <c r="H51" s="91"/>
      <c r="I51" s="91"/>
      <c r="J51" s="91"/>
      <c r="K51" s="91"/>
      <c r="L51" s="91"/>
      <c r="M51" s="91"/>
      <c r="N51" s="91"/>
      <c r="O51" s="91"/>
    </row>
    <row r="52" spans="2:15" ht="16.5" thickTop="1" thickBot="1" x14ac:dyDescent="0.3">
      <c r="B52" s="26" t="str">
        <f t="shared" si="2"/>
        <v>IQ/VH</v>
      </c>
      <c r="C52" s="26">
        <v>10</v>
      </c>
      <c r="D52" s="91" t="s">
        <v>273</v>
      </c>
      <c r="E52" s="92"/>
      <c r="F52" s="92"/>
      <c r="G52" s="92"/>
      <c r="H52" s="92"/>
      <c r="I52" s="92"/>
      <c r="J52" s="92"/>
      <c r="K52" s="92"/>
      <c r="L52" s="92"/>
      <c r="M52" s="92"/>
      <c r="N52" s="92"/>
      <c r="O52" s="92"/>
    </row>
    <row r="53" spans="2:15" ht="16.5" thickTop="1" thickBot="1" x14ac:dyDescent="0.3">
      <c r="B53" s="26" t="str">
        <f t="shared" si="2"/>
        <v>IQ/VH</v>
      </c>
      <c r="C53" s="26">
        <v>10</v>
      </c>
      <c r="D53" s="91" t="s">
        <v>167</v>
      </c>
      <c r="E53" s="91"/>
      <c r="F53" s="91"/>
      <c r="G53" s="91"/>
      <c r="H53" s="91"/>
      <c r="I53" s="91"/>
      <c r="J53" s="91"/>
      <c r="K53" s="91"/>
      <c r="L53" s="91"/>
      <c r="M53" s="91"/>
      <c r="N53" s="91"/>
      <c r="O53" s="91"/>
    </row>
    <row r="54" spans="2:15" ht="16.5" thickTop="1" thickBot="1" x14ac:dyDescent="0.3">
      <c r="B54" s="26" t="str">
        <f t="shared" si="2"/>
        <v>IQ/VH</v>
      </c>
      <c r="C54" s="26">
        <v>10</v>
      </c>
      <c r="D54" s="91" t="s">
        <v>168</v>
      </c>
      <c r="E54" s="91"/>
      <c r="F54" s="91"/>
      <c r="G54" s="91"/>
      <c r="H54" s="91"/>
      <c r="I54" s="91"/>
      <c r="J54" s="91"/>
      <c r="K54" s="91"/>
      <c r="L54" s="91"/>
      <c r="M54" s="91"/>
      <c r="N54" s="91"/>
      <c r="O54" s="91"/>
    </row>
    <row r="55" spans="2:15" ht="16.5" thickTop="1" thickBot="1" x14ac:dyDescent="0.3">
      <c r="B55" s="26" t="str">
        <f t="shared" si="2"/>
        <v>IQ/VH</v>
      </c>
      <c r="C55" s="26">
        <v>10</v>
      </c>
      <c r="D55" s="91" t="s">
        <v>169</v>
      </c>
      <c r="E55" s="91"/>
      <c r="F55" s="91"/>
      <c r="G55" s="91"/>
      <c r="H55" s="91"/>
      <c r="I55" s="91"/>
      <c r="J55" s="91"/>
      <c r="K55" s="91"/>
      <c r="L55" s="91"/>
      <c r="M55" s="91"/>
      <c r="N55" s="91"/>
      <c r="O55" s="91"/>
    </row>
    <row r="56" spans="2:15" ht="16.5" thickTop="1" thickBot="1" x14ac:dyDescent="0.3">
      <c r="B56" s="26" t="str">
        <f t="shared" si="2"/>
        <v>IQ/VH</v>
      </c>
      <c r="C56" s="26">
        <v>10</v>
      </c>
      <c r="D56" s="91" t="s">
        <v>274</v>
      </c>
      <c r="E56" s="92"/>
      <c r="F56" s="92"/>
      <c r="G56" s="92"/>
      <c r="H56" s="92"/>
      <c r="I56" s="92"/>
      <c r="J56" s="92"/>
      <c r="K56" s="92"/>
      <c r="L56" s="92"/>
      <c r="M56" s="92"/>
      <c r="N56" s="92"/>
      <c r="O56" s="92"/>
    </row>
    <row r="57" spans="2:15" ht="16.5" thickTop="1" thickBot="1" x14ac:dyDescent="0.3">
      <c r="B57" s="26" t="str">
        <f t="shared" si="2"/>
        <v>IQ/VH</v>
      </c>
      <c r="C57" s="26">
        <v>10</v>
      </c>
      <c r="D57" s="91" t="s">
        <v>275</v>
      </c>
      <c r="E57" s="92"/>
      <c r="F57" s="92"/>
      <c r="G57" s="92"/>
      <c r="H57" s="92"/>
      <c r="I57" s="92"/>
      <c r="J57" s="92"/>
      <c r="K57" s="92"/>
      <c r="L57" s="92"/>
      <c r="M57" s="92"/>
      <c r="N57" s="92"/>
      <c r="O57" s="92"/>
    </row>
    <row r="58" spans="2:15" ht="17.25" thickTop="1" thickBot="1" x14ac:dyDescent="0.3">
      <c r="B58" s="90" t="s">
        <v>170</v>
      </c>
      <c r="C58" s="90"/>
      <c r="D58" s="90"/>
      <c r="E58" s="90"/>
      <c r="F58" s="90"/>
      <c r="G58" s="90"/>
      <c r="H58" s="90"/>
      <c r="I58" s="90"/>
      <c r="J58" s="90"/>
      <c r="K58" s="90"/>
      <c r="L58" s="90"/>
      <c r="M58" s="90"/>
      <c r="N58" s="90"/>
      <c r="O58" s="90"/>
    </row>
    <row r="59" spans="2:15" ht="16.5" thickTop="1" thickBot="1" x14ac:dyDescent="0.3">
      <c r="B59" s="26" t="str">
        <f t="shared" si="2"/>
        <v>IQ/H</v>
      </c>
      <c r="C59" s="26">
        <v>0</v>
      </c>
      <c r="D59" s="91" t="s">
        <v>283</v>
      </c>
      <c r="E59" s="92"/>
      <c r="F59" s="92"/>
      <c r="G59" s="92"/>
      <c r="H59" s="92"/>
      <c r="I59" s="92"/>
      <c r="J59" s="92"/>
      <c r="K59" s="92"/>
      <c r="L59" s="92"/>
      <c r="M59" s="92"/>
      <c r="N59" s="92"/>
      <c r="O59" s="92"/>
    </row>
    <row r="60" spans="2:15" ht="16.5" thickTop="1" thickBot="1" x14ac:dyDescent="0.3">
      <c r="B60" s="26" t="str">
        <f t="shared" si="2"/>
        <v>IQ/H</v>
      </c>
      <c r="C60" s="26">
        <v>0</v>
      </c>
      <c r="D60" s="91" t="s">
        <v>282</v>
      </c>
      <c r="E60" s="92"/>
      <c r="F60" s="92"/>
      <c r="G60" s="92"/>
      <c r="H60" s="92"/>
      <c r="I60" s="92"/>
      <c r="J60" s="92"/>
      <c r="K60" s="92"/>
      <c r="L60" s="92"/>
      <c r="M60" s="92"/>
      <c r="N60" s="92"/>
      <c r="O60" s="92"/>
    </row>
    <row r="61" spans="2:15" ht="16.5" thickTop="1" thickBot="1" x14ac:dyDescent="0.3">
      <c r="B61" s="26" t="str">
        <f t="shared" si="2"/>
        <v>IQ/H</v>
      </c>
      <c r="C61" s="26">
        <v>1</v>
      </c>
      <c r="D61" s="91" t="s">
        <v>281</v>
      </c>
      <c r="E61" s="92"/>
      <c r="F61" s="92"/>
      <c r="G61" s="92"/>
      <c r="H61" s="92"/>
      <c r="I61" s="92"/>
      <c r="J61" s="92"/>
      <c r="K61" s="92"/>
      <c r="L61" s="92"/>
      <c r="M61" s="92"/>
      <c r="N61" s="92"/>
      <c r="O61" s="92"/>
    </row>
    <row r="62" spans="2:15" ht="16.5" thickTop="1" thickBot="1" x14ac:dyDescent="0.3">
      <c r="B62" s="26" t="str">
        <f t="shared" si="2"/>
        <v>IQ/H</v>
      </c>
      <c r="C62" s="26">
        <v>2</v>
      </c>
      <c r="D62" s="91" t="s">
        <v>171</v>
      </c>
      <c r="E62" s="91"/>
      <c r="F62" s="91"/>
      <c r="G62" s="91"/>
      <c r="H62" s="91"/>
      <c r="I62" s="91"/>
      <c r="J62" s="91"/>
      <c r="K62" s="91"/>
      <c r="L62" s="91"/>
      <c r="M62" s="91"/>
      <c r="N62" s="91"/>
      <c r="O62" s="91"/>
    </row>
    <row r="63" spans="2:15" ht="16.5" thickTop="1" thickBot="1" x14ac:dyDescent="0.3">
      <c r="B63" s="26" t="str">
        <f t="shared" si="2"/>
        <v>IQ/H</v>
      </c>
      <c r="C63" s="26">
        <v>3</v>
      </c>
      <c r="D63" s="91" t="s">
        <v>172</v>
      </c>
      <c r="E63" s="91"/>
      <c r="F63" s="91"/>
      <c r="G63" s="91"/>
      <c r="H63" s="91"/>
      <c r="I63" s="91"/>
      <c r="J63" s="91"/>
      <c r="K63" s="91"/>
      <c r="L63" s="91"/>
      <c r="M63" s="91"/>
      <c r="N63" s="91"/>
      <c r="O63" s="91"/>
    </row>
    <row r="64" spans="2:15" ht="16.5" thickTop="1" thickBot="1" x14ac:dyDescent="0.3">
      <c r="B64" s="26" t="str">
        <f t="shared" si="2"/>
        <v>IQ/H</v>
      </c>
      <c r="C64" s="26">
        <v>3</v>
      </c>
      <c r="D64" s="91" t="s">
        <v>289</v>
      </c>
      <c r="E64" s="92"/>
      <c r="F64" s="92"/>
      <c r="G64" s="92"/>
      <c r="H64" s="92"/>
      <c r="I64" s="92"/>
      <c r="J64" s="92"/>
      <c r="K64" s="92"/>
      <c r="L64" s="92"/>
      <c r="M64" s="92"/>
      <c r="N64" s="92"/>
      <c r="O64" s="92"/>
    </row>
    <row r="65" spans="2:15" ht="16.5" thickTop="1" thickBot="1" x14ac:dyDescent="0.3">
      <c r="B65" s="26" t="str">
        <f t="shared" si="2"/>
        <v>IQ/H</v>
      </c>
      <c r="C65" s="26">
        <v>3</v>
      </c>
      <c r="D65" s="91" t="s">
        <v>173</v>
      </c>
      <c r="E65" s="91"/>
      <c r="F65" s="91"/>
      <c r="G65" s="91"/>
      <c r="H65" s="91"/>
      <c r="I65" s="91"/>
      <c r="J65" s="91"/>
      <c r="K65" s="91"/>
      <c r="L65" s="91"/>
      <c r="M65" s="91"/>
      <c r="N65" s="91"/>
      <c r="O65" s="91"/>
    </row>
    <row r="66" spans="2:15" ht="16.5" thickTop="1" thickBot="1" x14ac:dyDescent="0.3">
      <c r="B66" s="26" t="str">
        <f t="shared" si="2"/>
        <v>IQ/H</v>
      </c>
      <c r="C66" s="26">
        <v>4</v>
      </c>
      <c r="D66" s="91" t="s">
        <v>280</v>
      </c>
      <c r="E66" s="92"/>
      <c r="F66" s="92"/>
      <c r="G66" s="92"/>
      <c r="H66" s="92"/>
      <c r="I66" s="92"/>
      <c r="J66" s="92"/>
      <c r="K66" s="92"/>
      <c r="L66" s="92"/>
      <c r="M66" s="92"/>
      <c r="N66" s="92"/>
      <c r="O66" s="92"/>
    </row>
    <row r="67" spans="2:15" ht="16.5" thickTop="1" thickBot="1" x14ac:dyDescent="0.3">
      <c r="B67" s="26" t="str">
        <f t="shared" si="2"/>
        <v>IQ/VH</v>
      </c>
      <c r="C67" s="26">
        <v>5</v>
      </c>
      <c r="D67" s="91" t="s">
        <v>290</v>
      </c>
      <c r="E67" s="91"/>
      <c r="F67" s="91"/>
      <c r="G67" s="91"/>
      <c r="H67" s="91"/>
      <c r="I67" s="91"/>
      <c r="J67" s="91"/>
      <c r="K67" s="91"/>
      <c r="L67" s="91"/>
      <c r="M67" s="91"/>
      <c r="N67" s="91"/>
      <c r="O67" s="91"/>
    </row>
    <row r="68" spans="2:15" ht="16.5" thickTop="1" thickBot="1" x14ac:dyDescent="0.3">
      <c r="B68" s="26" t="str">
        <f t="shared" si="2"/>
        <v>IQ/VH</v>
      </c>
      <c r="C68" s="26">
        <v>6</v>
      </c>
      <c r="D68" s="91" t="s">
        <v>174</v>
      </c>
      <c r="E68" s="91"/>
      <c r="F68" s="91"/>
      <c r="G68" s="91"/>
      <c r="H68" s="91"/>
      <c r="I68" s="91"/>
      <c r="J68" s="91"/>
      <c r="K68" s="91"/>
      <c r="L68" s="91"/>
      <c r="M68" s="91"/>
      <c r="N68" s="91"/>
      <c r="O68" s="91"/>
    </row>
    <row r="69" spans="2:15" ht="16.5" thickTop="1" thickBot="1" x14ac:dyDescent="0.3">
      <c r="B69" s="26" t="str">
        <f t="shared" si="2"/>
        <v>IQ/VH</v>
      </c>
      <c r="C69" s="26">
        <v>6</v>
      </c>
      <c r="D69" s="91" t="s">
        <v>175</v>
      </c>
      <c r="E69" s="91"/>
      <c r="F69" s="91"/>
      <c r="G69" s="91"/>
      <c r="H69" s="91"/>
      <c r="I69" s="91"/>
      <c r="J69" s="91"/>
      <c r="K69" s="91"/>
      <c r="L69" s="91"/>
      <c r="M69" s="91"/>
      <c r="N69" s="91"/>
      <c r="O69" s="91"/>
    </row>
    <row r="70" spans="2:15" ht="16.5" thickTop="1" thickBot="1" x14ac:dyDescent="0.3">
      <c r="B70" s="26" t="str">
        <f t="shared" si="2"/>
        <v>IQ/VH</v>
      </c>
      <c r="C70" s="26">
        <v>6</v>
      </c>
      <c r="D70" s="91" t="s">
        <v>176</v>
      </c>
      <c r="E70" s="91"/>
      <c r="F70" s="91"/>
      <c r="G70" s="91"/>
      <c r="H70" s="91"/>
      <c r="I70" s="91"/>
      <c r="J70" s="91"/>
      <c r="K70" s="91"/>
      <c r="L70" s="91"/>
      <c r="M70" s="91"/>
      <c r="N70" s="91"/>
      <c r="O70" s="91"/>
    </row>
    <row r="71" spans="2:15" ht="16.5" thickTop="1" thickBot="1" x14ac:dyDescent="0.3">
      <c r="B71" s="26" t="str">
        <f t="shared" si="2"/>
        <v>IQ/VH</v>
      </c>
      <c r="C71" s="26">
        <v>6</v>
      </c>
      <c r="D71" s="91" t="s">
        <v>177</v>
      </c>
      <c r="E71" s="91"/>
      <c r="F71" s="91"/>
      <c r="G71" s="91"/>
      <c r="H71" s="91"/>
      <c r="I71" s="91"/>
      <c r="J71" s="91"/>
      <c r="K71" s="91"/>
      <c r="L71" s="91"/>
      <c r="M71" s="91"/>
      <c r="N71" s="91"/>
      <c r="O71" s="91"/>
    </row>
    <row r="72" spans="2:15" ht="16.5" thickTop="1" thickBot="1" x14ac:dyDescent="0.3">
      <c r="B72" s="26" t="str">
        <f t="shared" si="2"/>
        <v>IQ/VH</v>
      </c>
      <c r="C72" s="26">
        <v>6</v>
      </c>
      <c r="D72" s="91" t="s">
        <v>178</v>
      </c>
      <c r="E72" s="91"/>
      <c r="F72" s="91"/>
      <c r="G72" s="91"/>
      <c r="H72" s="91"/>
      <c r="I72" s="91"/>
      <c r="J72" s="91"/>
      <c r="K72" s="91"/>
      <c r="L72" s="91"/>
      <c r="M72" s="91"/>
      <c r="N72" s="91"/>
      <c r="O72" s="91"/>
    </row>
    <row r="73" spans="2:15" ht="16.5" thickTop="1" thickBot="1" x14ac:dyDescent="0.3">
      <c r="B73" s="26" t="str">
        <f t="shared" si="2"/>
        <v>IQ/VH</v>
      </c>
      <c r="C73" s="26">
        <v>7</v>
      </c>
      <c r="D73" s="91" t="s">
        <v>279</v>
      </c>
      <c r="E73" s="92"/>
      <c r="F73" s="92"/>
      <c r="G73" s="92"/>
      <c r="H73" s="92"/>
      <c r="I73" s="92"/>
      <c r="J73" s="92"/>
      <c r="K73" s="92"/>
      <c r="L73" s="92"/>
      <c r="M73" s="92"/>
      <c r="N73" s="92"/>
      <c r="O73" s="92"/>
    </row>
    <row r="74" spans="2:15" ht="16.5" thickTop="1" thickBot="1" x14ac:dyDescent="0.3">
      <c r="B74" s="26" t="str">
        <f t="shared" si="2"/>
        <v>IQ/VH</v>
      </c>
      <c r="C74" s="26">
        <v>8</v>
      </c>
      <c r="D74" s="91" t="s">
        <v>278</v>
      </c>
      <c r="E74" s="92"/>
      <c r="F74" s="92"/>
      <c r="G74" s="92"/>
      <c r="H74" s="92"/>
      <c r="I74" s="92"/>
      <c r="J74" s="92"/>
      <c r="K74" s="92"/>
      <c r="L74" s="92"/>
      <c r="M74" s="92"/>
      <c r="N74" s="92"/>
      <c r="O74" s="92"/>
    </row>
    <row r="75" spans="2:15" ht="16.5" thickTop="1" thickBot="1" x14ac:dyDescent="0.3">
      <c r="B75" s="26" t="str">
        <f t="shared" si="2"/>
        <v>IQ/VH</v>
      </c>
      <c r="C75" s="26">
        <v>9</v>
      </c>
      <c r="D75" s="91" t="s">
        <v>277</v>
      </c>
      <c r="E75" s="92"/>
      <c r="F75" s="92"/>
      <c r="G75" s="92"/>
      <c r="H75" s="92"/>
      <c r="I75" s="92"/>
      <c r="J75" s="92"/>
      <c r="K75" s="92"/>
      <c r="L75" s="92"/>
      <c r="M75" s="92"/>
      <c r="N75" s="92"/>
      <c r="O75" s="92"/>
    </row>
    <row r="76" spans="2:15" ht="16.5" thickTop="1" thickBot="1" x14ac:dyDescent="0.3">
      <c r="B76" s="26" t="str">
        <f t="shared" si="2"/>
        <v>IQ/VH</v>
      </c>
      <c r="C76" s="26">
        <v>10</v>
      </c>
      <c r="D76" s="91" t="s">
        <v>276</v>
      </c>
      <c r="E76" s="92"/>
      <c r="F76" s="92"/>
      <c r="G76" s="92"/>
      <c r="H76" s="92"/>
      <c r="I76" s="92"/>
      <c r="J76" s="92"/>
      <c r="K76" s="92"/>
      <c r="L76" s="92"/>
      <c r="M76" s="92"/>
      <c r="N76" s="92"/>
      <c r="O76" s="92"/>
    </row>
    <row r="77" spans="2:15" ht="15.75" thickTop="1" x14ac:dyDescent="0.25"/>
  </sheetData>
  <mergeCells count="75">
    <mergeCell ref="D27:O27"/>
    <mergeCell ref="D28:O28"/>
    <mergeCell ref="D24:O24"/>
    <mergeCell ref="D25:O25"/>
    <mergeCell ref="D6:O6"/>
    <mergeCell ref="D7:O7"/>
    <mergeCell ref="D8:O8"/>
    <mergeCell ref="D17:O17"/>
    <mergeCell ref="D21:O21"/>
    <mergeCell ref="D22:O22"/>
    <mergeCell ref="D18:O18"/>
    <mergeCell ref="D19:O19"/>
    <mergeCell ref="D20:O20"/>
    <mergeCell ref="D3:O3"/>
    <mergeCell ref="D4:O4"/>
    <mergeCell ref="D5:O5"/>
    <mergeCell ref="D15:O15"/>
    <mergeCell ref="D16:O16"/>
    <mergeCell ref="D9:O9"/>
    <mergeCell ref="D10:O10"/>
    <mergeCell ref="D11:O11"/>
    <mergeCell ref="D12:O12"/>
    <mergeCell ref="D13:O13"/>
    <mergeCell ref="D14:O14"/>
    <mergeCell ref="D42:O42"/>
    <mergeCell ref="D43:O43"/>
    <mergeCell ref="B23:O23"/>
    <mergeCell ref="B29:O29"/>
    <mergeCell ref="D30:O30"/>
    <mergeCell ref="D31:O31"/>
    <mergeCell ref="D32:O32"/>
    <mergeCell ref="D33:O33"/>
    <mergeCell ref="D34:O34"/>
    <mergeCell ref="D35:O35"/>
    <mergeCell ref="D36:O36"/>
    <mergeCell ref="D37:O37"/>
    <mergeCell ref="D38:O38"/>
    <mergeCell ref="D39:O39"/>
    <mergeCell ref="D40:O40"/>
    <mergeCell ref="D26:O26"/>
    <mergeCell ref="D48:O48"/>
    <mergeCell ref="D49:O49"/>
    <mergeCell ref="D50:O50"/>
    <mergeCell ref="D51:O51"/>
    <mergeCell ref="D44:O44"/>
    <mergeCell ref="D45:O45"/>
    <mergeCell ref="D46:O46"/>
    <mergeCell ref="D47:O47"/>
    <mergeCell ref="D57:O57"/>
    <mergeCell ref="D52:O52"/>
    <mergeCell ref="D53:O53"/>
    <mergeCell ref="D54:O54"/>
    <mergeCell ref="D55:O55"/>
    <mergeCell ref="D56:O56"/>
    <mergeCell ref="D67:O67"/>
    <mergeCell ref="D59:O59"/>
    <mergeCell ref="D60:O60"/>
    <mergeCell ref="D61:O61"/>
    <mergeCell ref="D62:O62"/>
    <mergeCell ref="B41:O41"/>
    <mergeCell ref="B2:O2"/>
    <mergeCell ref="D76:O76"/>
    <mergeCell ref="B58:O58"/>
    <mergeCell ref="D72:O72"/>
    <mergeCell ref="D73:O73"/>
    <mergeCell ref="D74:O74"/>
    <mergeCell ref="D75:O75"/>
    <mergeCell ref="D68:O68"/>
    <mergeCell ref="D69:O69"/>
    <mergeCell ref="D70:O70"/>
    <mergeCell ref="D71:O71"/>
    <mergeCell ref="D63:O63"/>
    <mergeCell ref="D64:O64"/>
    <mergeCell ref="D65:O65"/>
    <mergeCell ref="D66:O66"/>
  </mergeCells>
  <phoneticPr fontId="4" type="noConversion"/>
  <pageMargins left="0.511811024" right="0.511811024" top="0.78740157499999996" bottom="0.78740157499999996" header="0.31496062000000002" footer="0.31496062000000002"/>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DA247-88D6-4EBB-890F-7264E4B910C3}">
  <sheetPr>
    <tabColor theme="9" tint="-0.249977111117893"/>
  </sheetPr>
  <dimension ref="B1:O41"/>
  <sheetViews>
    <sheetView tabSelected="1" topLeftCell="A20" zoomScale="205" zoomScaleNormal="205" workbookViewId="0">
      <selection activeCell="H5" sqref="H5"/>
    </sheetView>
  </sheetViews>
  <sheetFormatPr defaultRowHeight="15" x14ac:dyDescent="0.25"/>
  <cols>
    <col min="2" max="2" width="9.140625" style="1"/>
    <col min="3" max="3" width="2" style="1" bestFit="1" customWidth="1"/>
  </cols>
  <sheetData>
    <row r="1" spans="2:15" ht="15.75" thickBot="1" x14ac:dyDescent="0.3"/>
    <row r="2" spans="2:15" ht="17.25" thickTop="1" thickBot="1" x14ac:dyDescent="0.3">
      <c r="B2" s="96" t="s">
        <v>179</v>
      </c>
      <c r="C2" s="96"/>
      <c r="D2" s="96"/>
      <c r="E2" s="96"/>
      <c r="F2" s="96"/>
      <c r="G2" s="96"/>
      <c r="H2" s="96"/>
      <c r="I2" s="96"/>
      <c r="J2" s="96"/>
      <c r="K2" s="96"/>
      <c r="L2" s="96"/>
      <c r="M2" s="96"/>
      <c r="N2" s="96"/>
      <c r="O2" s="96"/>
    </row>
    <row r="3" spans="2:15" ht="30" customHeight="1" thickTop="1" thickBot="1" x14ac:dyDescent="0.3">
      <c r="B3" s="41" t="s">
        <v>41</v>
      </c>
      <c r="C3" s="41">
        <v>1</v>
      </c>
      <c r="D3" s="97" t="s">
        <v>301</v>
      </c>
      <c r="E3" s="97"/>
      <c r="F3" s="97"/>
      <c r="G3" s="97"/>
      <c r="H3" s="97"/>
      <c r="I3" s="97"/>
      <c r="J3" s="97"/>
      <c r="K3" s="97"/>
      <c r="L3" s="97"/>
      <c r="M3" s="97"/>
      <c r="N3" s="97"/>
      <c r="O3" s="97"/>
    </row>
    <row r="4" spans="2:15" ht="16.5" thickTop="1" thickBot="1" x14ac:dyDescent="0.3">
      <c r="B4" s="41" t="s">
        <v>41</v>
      </c>
      <c r="C4" s="41">
        <v>1</v>
      </c>
      <c r="D4" s="97" t="s">
        <v>189</v>
      </c>
      <c r="E4" s="97"/>
      <c r="F4" s="97"/>
      <c r="G4" s="97"/>
      <c r="H4" s="97"/>
      <c r="I4" s="97"/>
      <c r="J4" s="97"/>
      <c r="K4" s="97"/>
      <c r="L4" s="97"/>
      <c r="M4" s="97"/>
      <c r="N4" s="97"/>
      <c r="O4" s="97"/>
    </row>
    <row r="5" spans="2:15" ht="16.5" thickTop="1" thickBot="1" x14ac:dyDescent="0.3">
      <c r="B5" s="41" t="s">
        <v>41</v>
      </c>
      <c r="C5" s="41">
        <v>2</v>
      </c>
      <c r="D5" s="97" t="s">
        <v>190</v>
      </c>
      <c r="E5" s="97"/>
      <c r="F5" s="97"/>
      <c r="G5" s="97"/>
      <c r="H5" s="97"/>
      <c r="I5" s="97"/>
      <c r="J5" s="97"/>
      <c r="K5" s="97"/>
      <c r="L5" s="97"/>
      <c r="M5" s="97"/>
      <c r="N5" s="97"/>
      <c r="O5" s="97"/>
    </row>
    <row r="6" spans="2:15" ht="16.5" thickTop="1" thickBot="1" x14ac:dyDescent="0.3">
      <c r="B6" s="41" t="s">
        <v>41</v>
      </c>
      <c r="C6" s="41">
        <v>2</v>
      </c>
      <c r="D6" s="97" t="s">
        <v>191</v>
      </c>
      <c r="E6" s="97"/>
      <c r="F6" s="97"/>
      <c r="G6" s="97"/>
      <c r="H6" s="97"/>
      <c r="I6" s="97"/>
      <c r="J6" s="97"/>
      <c r="K6" s="97"/>
      <c r="L6" s="97"/>
      <c r="M6" s="97"/>
      <c r="N6" s="97"/>
      <c r="O6" s="97"/>
    </row>
    <row r="7" spans="2:15" ht="16.5" thickTop="1" thickBot="1" x14ac:dyDescent="0.3">
      <c r="B7" s="41" t="s">
        <v>41</v>
      </c>
      <c r="C7" s="41">
        <v>3</v>
      </c>
      <c r="D7" s="97" t="s">
        <v>302</v>
      </c>
      <c r="E7" s="97"/>
      <c r="F7" s="97"/>
      <c r="G7" s="97"/>
      <c r="H7" s="97"/>
      <c r="I7" s="97"/>
      <c r="J7" s="97"/>
      <c r="K7" s="97"/>
      <c r="L7" s="97"/>
      <c r="M7" s="97"/>
      <c r="N7" s="97"/>
      <c r="O7" s="97"/>
    </row>
    <row r="8" spans="2:15" ht="16.5" thickTop="1" thickBot="1" x14ac:dyDescent="0.3">
      <c r="B8" s="41" t="s">
        <v>51</v>
      </c>
      <c r="C8" s="41">
        <v>4</v>
      </c>
      <c r="D8" s="97" t="s">
        <v>303</v>
      </c>
      <c r="E8" s="97"/>
      <c r="F8" s="97"/>
      <c r="G8" s="97"/>
      <c r="H8" s="97"/>
      <c r="I8" s="97"/>
      <c r="J8" s="97"/>
      <c r="K8" s="97"/>
      <c r="L8" s="97"/>
      <c r="M8" s="97"/>
      <c r="N8" s="97"/>
      <c r="O8" s="97"/>
    </row>
    <row r="9" spans="2:15" ht="30" customHeight="1" thickTop="1" thickBot="1" x14ac:dyDescent="0.3">
      <c r="B9" s="41" t="s">
        <v>51</v>
      </c>
      <c r="C9" s="41">
        <v>5</v>
      </c>
      <c r="D9" s="97" t="s">
        <v>304</v>
      </c>
      <c r="E9" s="97"/>
      <c r="F9" s="97"/>
      <c r="G9" s="97"/>
      <c r="H9" s="97"/>
      <c r="I9" s="97"/>
      <c r="J9" s="97"/>
      <c r="K9" s="97"/>
      <c r="L9" s="97"/>
      <c r="M9" s="97"/>
      <c r="N9" s="97"/>
      <c r="O9" s="97"/>
    </row>
    <row r="10" spans="2:15" ht="16.5" thickTop="1" thickBot="1" x14ac:dyDescent="0.3">
      <c r="B10" s="41" t="s">
        <v>51</v>
      </c>
      <c r="C10" s="41">
        <v>6</v>
      </c>
      <c r="D10" s="97" t="s">
        <v>305</v>
      </c>
      <c r="E10" s="97"/>
      <c r="F10" s="97"/>
      <c r="G10" s="97"/>
      <c r="H10" s="97"/>
      <c r="I10" s="97"/>
      <c r="J10" s="97"/>
      <c r="K10" s="97"/>
      <c r="L10" s="97"/>
      <c r="M10" s="97"/>
      <c r="N10" s="97"/>
      <c r="O10" s="97"/>
    </row>
    <row r="11" spans="2:15" ht="16.5" thickTop="1" thickBot="1" x14ac:dyDescent="0.3">
      <c r="B11" s="41" t="s">
        <v>51</v>
      </c>
      <c r="C11" s="41">
        <v>7</v>
      </c>
      <c r="D11" s="97" t="s">
        <v>306</v>
      </c>
      <c r="E11" s="97"/>
      <c r="F11" s="97"/>
      <c r="G11" s="97"/>
      <c r="H11" s="97"/>
      <c r="I11" s="97"/>
      <c r="J11" s="97"/>
      <c r="K11" s="97"/>
      <c r="L11" s="97"/>
      <c r="M11" s="97"/>
      <c r="N11" s="97"/>
      <c r="O11" s="97"/>
    </row>
    <row r="12" spans="2:15" ht="16.5" thickTop="1" thickBot="1" x14ac:dyDescent="0.3">
      <c r="B12" s="41" t="s">
        <v>51</v>
      </c>
      <c r="C12" s="41">
        <v>8</v>
      </c>
      <c r="D12" s="97" t="s">
        <v>307</v>
      </c>
      <c r="E12" s="97"/>
      <c r="F12" s="97"/>
      <c r="G12" s="97"/>
      <c r="H12" s="97"/>
      <c r="I12" s="97"/>
      <c r="J12" s="97"/>
      <c r="K12" s="97"/>
      <c r="L12" s="97"/>
      <c r="M12" s="97"/>
      <c r="N12" s="97"/>
      <c r="O12" s="97"/>
    </row>
    <row r="13" spans="2:15" ht="16.5" thickTop="1" thickBot="1" x14ac:dyDescent="0.3">
      <c r="B13" s="41" t="s">
        <v>51</v>
      </c>
      <c r="C13" s="41">
        <v>9</v>
      </c>
      <c r="D13" s="97" t="s">
        <v>308</v>
      </c>
      <c r="E13" s="97"/>
      <c r="F13" s="97"/>
      <c r="G13" s="97"/>
      <c r="H13" s="97"/>
      <c r="I13" s="97"/>
      <c r="J13" s="97"/>
      <c r="K13" s="97"/>
      <c r="L13" s="97"/>
      <c r="M13" s="97"/>
      <c r="N13" s="97"/>
      <c r="O13" s="97"/>
    </row>
    <row r="14" spans="2:15" ht="15.75" customHeight="1" thickTop="1" thickBot="1" x14ac:dyDescent="0.3">
      <c r="B14" s="98" t="s">
        <v>292</v>
      </c>
      <c r="C14" s="98"/>
      <c r="D14" s="98"/>
      <c r="E14" s="98"/>
      <c r="F14" s="98"/>
      <c r="G14" s="98"/>
      <c r="H14" s="98"/>
      <c r="I14" s="98"/>
      <c r="J14" s="98"/>
      <c r="K14" s="98"/>
      <c r="L14" s="98"/>
      <c r="M14" s="98"/>
      <c r="N14" s="98"/>
      <c r="O14" s="98"/>
    </row>
    <row r="15" spans="2:15" ht="16.5" thickTop="1" thickBot="1" x14ac:dyDescent="0.3">
      <c r="B15" s="41" t="s">
        <v>41</v>
      </c>
      <c r="C15" s="41">
        <v>0</v>
      </c>
      <c r="D15" s="97" t="s">
        <v>309</v>
      </c>
      <c r="E15" s="97"/>
      <c r="F15" s="97"/>
      <c r="G15" s="97"/>
      <c r="H15" s="97"/>
      <c r="I15" s="97"/>
      <c r="J15" s="97"/>
      <c r="K15" s="97"/>
      <c r="L15" s="97"/>
      <c r="M15" s="97"/>
      <c r="N15" s="97"/>
      <c r="O15" s="97"/>
    </row>
    <row r="16" spans="2:15" ht="16.5" thickTop="1" thickBot="1" x14ac:dyDescent="0.3">
      <c r="B16" s="41" t="s">
        <v>41</v>
      </c>
      <c r="C16" s="41">
        <v>0</v>
      </c>
      <c r="D16" s="97" t="s">
        <v>310</v>
      </c>
      <c r="E16" s="97"/>
      <c r="F16" s="97"/>
      <c r="G16" s="97"/>
      <c r="H16" s="97"/>
      <c r="I16" s="97"/>
      <c r="J16" s="97"/>
      <c r="K16" s="97"/>
      <c r="L16" s="97"/>
      <c r="M16" s="97"/>
      <c r="N16" s="97"/>
      <c r="O16" s="97"/>
    </row>
    <row r="17" spans="2:15" ht="16.5" thickTop="1" thickBot="1" x14ac:dyDescent="0.3">
      <c r="B17" s="41" t="s">
        <v>41</v>
      </c>
      <c r="C17" s="41">
        <v>1</v>
      </c>
      <c r="D17" s="97" t="s">
        <v>311</v>
      </c>
      <c r="E17" s="97"/>
      <c r="F17" s="97"/>
      <c r="G17" s="97"/>
      <c r="H17" s="97"/>
      <c r="I17" s="97"/>
      <c r="J17" s="97"/>
      <c r="K17" s="97"/>
      <c r="L17" s="97"/>
      <c r="M17" s="97"/>
      <c r="N17" s="97"/>
      <c r="O17" s="97"/>
    </row>
    <row r="18" spans="2:15" ht="16.5" thickTop="1" thickBot="1" x14ac:dyDescent="0.3">
      <c r="B18" s="41" t="s">
        <v>41</v>
      </c>
      <c r="C18" s="41">
        <v>1</v>
      </c>
      <c r="D18" s="97" t="s">
        <v>312</v>
      </c>
      <c r="E18" s="97"/>
      <c r="F18" s="97"/>
      <c r="G18" s="97"/>
      <c r="H18" s="97"/>
      <c r="I18" s="97"/>
      <c r="J18" s="97"/>
      <c r="K18" s="97"/>
      <c r="L18" s="97"/>
      <c r="M18" s="97"/>
      <c r="N18" s="97"/>
      <c r="O18" s="97"/>
    </row>
    <row r="19" spans="2:15" ht="16.5" thickTop="1" thickBot="1" x14ac:dyDescent="0.3">
      <c r="B19" s="41" t="s">
        <v>41</v>
      </c>
      <c r="C19" s="41">
        <v>2</v>
      </c>
      <c r="D19" s="97" t="s">
        <v>313</v>
      </c>
      <c r="E19" s="97"/>
      <c r="F19" s="97"/>
      <c r="G19" s="97"/>
      <c r="H19" s="97"/>
      <c r="I19" s="97"/>
      <c r="J19" s="97"/>
      <c r="K19" s="97"/>
      <c r="L19" s="97"/>
      <c r="M19" s="97"/>
      <c r="N19" s="97"/>
      <c r="O19" s="97"/>
    </row>
    <row r="20" spans="2:15" ht="15" customHeight="1" thickTop="1" thickBot="1" x14ac:dyDescent="0.3">
      <c r="B20" s="98" t="s">
        <v>293</v>
      </c>
      <c r="C20" s="98"/>
      <c r="D20" s="98"/>
      <c r="E20" s="98"/>
      <c r="F20" s="98"/>
      <c r="G20" s="98"/>
      <c r="H20" s="98"/>
      <c r="I20" s="98"/>
      <c r="J20" s="98"/>
      <c r="K20" s="98"/>
      <c r="L20" s="98"/>
      <c r="M20" s="98"/>
      <c r="N20" s="98"/>
      <c r="O20" s="98"/>
    </row>
    <row r="21" spans="2:15" ht="16.5" thickTop="1" thickBot="1" x14ac:dyDescent="0.3">
      <c r="B21" s="41" t="s">
        <v>41</v>
      </c>
      <c r="C21" s="41">
        <v>1</v>
      </c>
      <c r="D21" s="97" t="s">
        <v>314</v>
      </c>
      <c r="E21" s="97"/>
      <c r="F21" s="97"/>
      <c r="G21" s="97"/>
      <c r="H21" s="97"/>
      <c r="I21" s="97"/>
      <c r="J21" s="97"/>
      <c r="K21" s="97"/>
      <c r="L21" s="97"/>
      <c r="M21" s="97"/>
      <c r="N21" s="97"/>
      <c r="O21" s="97"/>
    </row>
    <row r="22" spans="2:15" ht="16.5" thickTop="1" thickBot="1" x14ac:dyDescent="0.3">
      <c r="B22" s="41" t="s">
        <v>41</v>
      </c>
      <c r="C22" s="41">
        <v>1</v>
      </c>
      <c r="D22" s="97" t="s">
        <v>315</v>
      </c>
      <c r="E22" s="97"/>
      <c r="F22" s="97"/>
      <c r="G22" s="97"/>
      <c r="H22" s="97"/>
      <c r="I22" s="97"/>
      <c r="J22" s="97"/>
      <c r="K22" s="97"/>
      <c r="L22" s="97"/>
      <c r="M22" s="97"/>
      <c r="N22" s="97"/>
      <c r="O22" s="97"/>
    </row>
    <row r="23" spans="2:15" ht="16.5" thickTop="1" thickBot="1" x14ac:dyDescent="0.3">
      <c r="B23" s="41" t="s">
        <v>51</v>
      </c>
      <c r="C23" s="41">
        <v>3</v>
      </c>
      <c r="D23" s="97" t="s">
        <v>294</v>
      </c>
      <c r="E23" s="97"/>
      <c r="F23" s="97"/>
      <c r="G23" s="97"/>
      <c r="H23" s="97"/>
      <c r="I23" s="97"/>
      <c r="J23" s="97"/>
      <c r="K23" s="97"/>
      <c r="L23" s="97"/>
      <c r="M23" s="97"/>
      <c r="N23" s="97"/>
      <c r="O23" s="97"/>
    </row>
    <row r="24" spans="2:15" ht="16.5" thickTop="1" thickBot="1" x14ac:dyDescent="0.3">
      <c r="B24" s="41" t="s">
        <v>51</v>
      </c>
      <c r="C24" s="41">
        <v>4</v>
      </c>
      <c r="D24" s="97" t="s">
        <v>316</v>
      </c>
      <c r="E24" s="97"/>
      <c r="F24" s="97"/>
      <c r="G24" s="97"/>
      <c r="H24" s="97"/>
      <c r="I24" s="97"/>
      <c r="J24" s="97"/>
      <c r="K24" s="97"/>
      <c r="L24" s="97"/>
      <c r="M24" s="97"/>
      <c r="N24" s="97"/>
      <c r="O24" s="97"/>
    </row>
    <row r="25" spans="2:15" ht="15" customHeight="1" thickTop="1" thickBot="1" x14ac:dyDescent="0.3">
      <c r="B25" s="99" t="s">
        <v>295</v>
      </c>
      <c r="C25" s="99"/>
      <c r="D25" s="99"/>
      <c r="E25" s="99"/>
      <c r="F25" s="99"/>
      <c r="G25" s="99"/>
      <c r="H25" s="99"/>
      <c r="I25" s="99"/>
      <c r="J25" s="99"/>
      <c r="K25" s="99"/>
      <c r="L25" s="99"/>
      <c r="M25" s="99"/>
      <c r="N25" s="99"/>
      <c r="O25" s="99"/>
    </row>
    <row r="26" spans="2:15" ht="15" customHeight="1" thickTop="1" thickBot="1" x14ac:dyDescent="0.3">
      <c r="B26" s="42" t="s">
        <v>41</v>
      </c>
      <c r="C26" s="41">
        <v>1</v>
      </c>
      <c r="D26" s="97" t="s">
        <v>317</v>
      </c>
      <c r="E26" s="97"/>
      <c r="F26" s="97"/>
      <c r="G26" s="97"/>
      <c r="H26" s="97"/>
      <c r="I26" s="97"/>
      <c r="J26" s="97"/>
      <c r="K26" s="97"/>
      <c r="L26" s="97"/>
      <c r="M26" s="97"/>
      <c r="N26" s="97"/>
      <c r="O26" s="97"/>
    </row>
    <row r="27" spans="2:15" ht="15" customHeight="1" thickTop="1" thickBot="1" x14ac:dyDescent="0.3">
      <c r="B27" s="41" t="s">
        <v>51</v>
      </c>
      <c r="C27" s="41">
        <v>3</v>
      </c>
      <c r="D27" s="97" t="s">
        <v>318</v>
      </c>
      <c r="E27" s="97"/>
      <c r="F27" s="97"/>
      <c r="G27" s="97"/>
      <c r="H27" s="97"/>
      <c r="I27" s="97"/>
      <c r="J27" s="97"/>
      <c r="K27" s="97"/>
      <c r="L27" s="97"/>
      <c r="M27" s="97"/>
      <c r="N27" s="97"/>
      <c r="O27" s="97"/>
    </row>
    <row r="28" spans="2:15" ht="15" customHeight="1" thickTop="1" thickBot="1" x14ac:dyDescent="0.3">
      <c r="B28" s="41" t="s">
        <v>51</v>
      </c>
      <c r="C28" s="41">
        <v>3</v>
      </c>
      <c r="D28" s="97" t="s">
        <v>319</v>
      </c>
      <c r="E28" s="97"/>
      <c r="F28" s="97"/>
      <c r="G28" s="97"/>
      <c r="H28" s="97"/>
      <c r="I28" s="97"/>
      <c r="J28" s="97"/>
      <c r="K28" s="97"/>
      <c r="L28" s="97"/>
      <c r="M28" s="97"/>
      <c r="N28" s="97"/>
      <c r="O28" s="97"/>
    </row>
    <row r="29" spans="2:15" ht="15" customHeight="1" thickTop="1" thickBot="1" x14ac:dyDescent="0.3">
      <c r="B29" s="41" t="s">
        <v>51</v>
      </c>
      <c r="C29" s="41">
        <v>4</v>
      </c>
      <c r="D29" s="97" t="s">
        <v>320</v>
      </c>
      <c r="E29" s="97"/>
      <c r="F29" s="97"/>
      <c r="G29" s="97"/>
      <c r="H29" s="97"/>
      <c r="I29" s="97"/>
      <c r="J29" s="97"/>
      <c r="K29" s="97"/>
      <c r="L29" s="97"/>
      <c r="M29" s="97"/>
      <c r="N29" s="97"/>
      <c r="O29" s="97"/>
    </row>
    <row r="30" spans="2:15" ht="15" customHeight="1" thickTop="1" thickBot="1" x14ac:dyDescent="0.3">
      <c r="B30" s="98" t="s">
        <v>296</v>
      </c>
      <c r="C30" s="98"/>
      <c r="D30" s="98"/>
      <c r="E30" s="98"/>
      <c r="F30" s="98"/>
      <c r="G30" s="98"/>
      <c r="H30" s="98"/>
      <c r="I30" s="98"/>
      <c r="J30" s="98"/>
      <c r="K30" s="98"/>
      <c r="L30" s="98"/>
      <c r="M30" s="98"/>
      <c r="N30" s="98"/>
      <c r="O30" s="98"/>
    </row>
    <row r="31" spans="2:15" ht="29.25" customHeight="1" thickTop="1" thickBot="1" x14ac:dyDescent="0.3">
      <c r="B31" s="42" t="s">
        <v>41</v>
      </c>
      <c r="C31" s="41">
        <v>2</v>
      </c>
      <c r="D31" s="97" t="s">
        <v>321</v>
      </c>
      <c r="E31" s="97"/>
      <c r="F31" s="97"/>
      <c r="G31" s="97"/>
      <c r="H31" s="97"/>
      <c r="I31" s="97"/>
      <c r="J31" s="97"/>
      <c r="K31" s="97"/>
      <c r="L31" s="97"/>
      <c r="M31" s="97"/>
      <c r="N31" s="97"/>
      <c r="O31" s="97"/>
    </row>
    <row r="32" spans="2:15" ht="15" customHeight="1" thickTop="1" thickBot="1" x14ac:dyDescent="0.3">
      <c r="B32" s="41" t="s">
        <v>51</v>
      </c>
      <c r="C32" s="41">
        <v>3</v>
      </c>
      <c r="D32" s="97" t="s">
        <v>323</v>
      </c>
      <c r="E32" s="97"/>
      <c r="F32" s="97"/>
      <c r="G32" s="97"/>
      <c r="H32" s="97"/>
      <c r="I32" s="97"/>
      <c r="J32" s="97"/>
      <c r="K32" s="97"/>
      <c r="L32" s="97"/>
      <c r="M32" s="97"/>
      <c r="N32" s="97"/>
      <c r="O32" s="97"/>
    </row>
    <row r="33" spans="2:15" ht="15" customHeight="1" thickTop="1" thickBot="1" x14ac:dyDescent="0.3">
      <c r="B33" s="41" t="s">
        <v>51</v>
      </c>
      <c r="C33" s="41">
        <v>3</v>
      </c>
      <c r="D33" s="97" t="s">
        <v>322</v>
      </c>
      <c r="E33" s="97"/>
      <c r="F33" s="97"/>
      <c r="G33" s="97"/>
      <c r="H33" s="97"/>
      <c r="I33" s="97"/>
      <c r="J33" s="97"/>
      <c r="K33" s="97"/>
      <c r="L33" s="97"/>
      <c r="M33" s="97"/>
      <c r="N33" s="97"/>
      <c r="O33" s="97"/>
    </row>
    <row r="34" spans="2:15" ht="15" customHeight="1" thickTop="1" thickBot="1" x14ac:dyDescent="0.3">
      <c r="B34" s="41" t="s">
        <v>51</v>
      </c>
      <c r="C34" s="41">
        <v>3</v>
      </c>
      <c r="D34" s="97" t="s">
        <v>297</v>
      </c>
      <c r="E34" s="97"/>
      <c r="F34" s="97"/>
      <c r="G34" s="97"/>
      <c r="H34" s="97"/>
      <c r="I34" s="97"/>
      <c r="J34" s="97"/>
      <c r="K34" s="97"/>
      <c r="L34" s="97"/>
      <c r="M34" s="97"/>
      <c r="N34" s="97"/>
      <c r="O34" s="97"/>
    </row>
    <row r="35" spans="2:15" ht="15" customHeight="1" thickTop="1" thickBot="1" x14ac:dyDescent="0.3">
      <c r="B35" s="41" t="s">
        <v>51</v>
      </c>
      <c r="C35" s="41">
        <v>4</v>
      </c>
      <c r="D35" s="97" t="s">
        <v>324</v>
      </c>
      <c r="E35" s="97"/>
      <c r="F35" s="97"/>
      <c r="G35" s="97"/>
      <c r="H35" s="97"/>
      <c r="I35" s="97"/>
      <c r="J35" s="97"/>
      <c r="K35" s="97"/>
      <c r="L35" s="97"/>
      <c r="M35" s="97"/>
      <c r="N35" s="97"/>
      <c r="O35" s="97"/>
    </row>
    <row r="36" spans="2:15" ht="15" customHeight="1" thickTop="1" thickBot="1" x14ac:dyDescent="0.3">
      <c r="B36" s="41" t="s">
        <v>51</v>
      </c>
      <c r="C36" s="41">
        <v>4</v>
      </c>
      <c r="D36" s="97" t="s">
        <v>298</v>
      </c>
      <c r="E36" s="97"/>
      <c r="F36" s="97"/>
      <c r="G36" s="97"/>
      <c r="H36" s="97"/>
      <c r="I36" s="97"/>
      <c r="J36" s="97"/>
      <c r="K36" s="97"/>
      <c r="L36" s="97"/>
      <c r="M36" s="97"/>
      <c r="N36" s="97"/>
      <c r="O36" s="97"/>
    </row>
    <row r="37" spans="2:15" ht="15" customHeight="1" thickTop="1" thickBot="1" x14ac:dyDescent="0.3">
      <c r="B37" s="41" t="s">
        <v>51</v>
      </c>
      <c r="C37" s="41">
        <v>6</v>
      </c>
      <c r="D37" s="97" t="s">
        <v>325</v>
      </c>
      <c r="E37" s="97"/>
      <c r="F37" s="97"/>
      <c r="G37" s="97"/>
      <c r="H37" s="97"/>
      <c r="I37" s="97"/>
      <c r="J37" s="97"/>
      <c r="K37" s="97"/>
      <c r="L37" s="97"/>
      <c r="M37" s="97"/>
      <c r="N37" s="97"/>
      <c r="O37" s="97"/>
    </row>
    <row r="38" spans="2:15" ht="15" customHeight="1" thickTop="1" thickBot="1" x14ac:dyDescent="0.3">
      <c r="B38" s="41" t="s">
        <v>51</v>
      </c>
      <c r="C38" s="41">
        <v>7</v>
      </c>
      <c r="D38" s="97" t="s">
        <v>326</v>
      </c>
      <c r="E38" s="97"/>
      <c r="F38" s="97"/>
      <c r="G38" s="97"/>
      <c r="H38" s="97"/>
      <c r="I38" s="97"/>
      <c r="J38" s="97"/>
      <c r="K38" s="97"/>
      <c r="L38" s="97"/>
      <c r="M38" s="97"/>
      <c r="N38" s="97"/>
      <c r="O38" s="97"/>
    </row>
    <row r="39" spans="2:15" ht="15" customHeight="1" thickTop="1" thickBot="1" x14ac:dyDescent="0.3">
      <c r="B39" s="41" t="s">
        <v>51</v>
      </c>
      <c r="C39" s="41">
        <v>7</v>
      </c>
      <c r="D39" s="97" t="s">
        <v>299</v>
      </c>
      <c r="E39" s="97"/>
      <c r="F39" s="97"/>
      <c r="G39" s="97"/>
      <c r="H39" s="97"/>
      <c r="I39" s="97"/>
      <c r="J39" s="97"/>
      <c r="K39" s="97"/>
      <c r="L39" s="97"/>
      <c r="M39" s="97"/>
      <c r="N39" s="97"/>
      <c r="O39" s="97"/>
    </row>
    <row r="40" spans="2:15" ht="15" customHeight="1" thickTop="1" thickBot="1" x14ac:dyDescent="0.3">
      <c r="B40" s="41" t="s">
        <v>51</v>
      </c>
      <c r="C40" s="41">
        <v>8</v>
      </c>
      <c r="D40" s="97" t="s">
        <v>300</v>
      </c>
      <c r="E40" s="97"/>
      <c r="F40" s="97"/>
      <c r="G40" s="97"/>
      <c r="H40" s="97"/>
      <c r="I40" s="97"/>
      <c r="J40" s="97"/>
      <c r="K40" s="97"/>
      <c r="L40" s="97"/>
      <c r="M40" s="97"/>
      <c r="N40" s="97"/>
      <c r="O40" s="97"/>
    </row>
    <row r="41" spans="2:15" ht="15.75" thickTop="1" x14ac:dyDescent="0.25"/>
  </sheetData>
  <mergeCells count="39">
    <mergeCell ref="D39:O39"/>
    <mergeCell ref="D40:O40"/>
    <mergeCell ref="D31:O31"/>
    <mergeCell ref="D32:O32"/>
    <mergeCell ref="D33:O33"/>
    <mergeCell ref="D34:O34"/>
    <mergeCell ref="D26:O26"/>
    <mergeCell ref="D27:O27"/>
    <mergeCell ref="D36:O36"/>
    <mergeCell ref="D37:O37"/>
    <mergeCell ref="D38:O38"/>
    <mergeCell ref="D35:O35"/>
    <mergeCell ref="D28:O28"/>
    <mergeCell ref="D29:O29"/>
    <mergeCell ref="B30:O30"/>
    <mergeCell ref="B25:O25"/>
    <mergeCell ref="D21:O21"/>
    <mergeCell ref="D22:O22"/>
    <mergeCell ref="D23:O23"/>
    <mergeCell ref="D24:O24"/>
    <mergeCell ref="D12:O12"/>
    <mergeCell ref="D13:O13"/>
    <mergeCell ref="B14:O14"/>
    <mergeCell ref="B20:O20"/>
    <mergeCell ref="D19:O19"/>
    <mergeCell ref="D15:O15"/>
    <mergeCell ref="D16:O16"/>
    <mergeCell ref="D17:O17"/>
    <mergeCell ref="D18:O18"/>
    <mergeCell ref="D7:O7"/>
    <mergeCell ref="D8:O8"/>
    <mergeCell ref="D9:O9"/>
    <mergeCell ref="D10:O10"/>
    <mergeCell ref="D11:O11"/>
    <mergeCell ref="B2:O2"/>
    <mergeCell ref="D3:O3"/>
    <mergeCell ref="D4:O4"/>
    <mergeCell ref="D5:O5"/>
    <mergeCell ref="D6:O6"/>
  </mergeCells>
  <pageMargins left="0.511811024" right="0.511811024" top="0.78740157499999996" bottom="0.78740157499999996" header="0.31496062000000002" footer="0.31496062000000002"/>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B2E24-2DEC-4E2B-9786-33E10CFAC2DE}">
  <sheetPr>
    <tabColor rgb="FFFF0000"/>
  </sheetPr>
  <dimension ref="B1:O39"/>
  <sheetViews>
    <sheetView tabSelected="1" topLeftCell="A3" zoomScale="205" zoomScaleNormal="205" workbookViewId="0">
      <selection activeCell="H5" sqref="H5"/>
    </sheetView>
  </sheetViews>
  <sheetFormatPr defaultRowHeight="15" x14ac:dyDescent="0.25"/>
  <cols>
    <col min="2" max="2" width="6.42578125" style="1" bestFit="1" customWidth="1"/>
    <col min="3" max="3" width="2" style="1" bestFit="1" customWidth="1"/>
  </cols>
  <sheetData>
    <row r="1" spans="2:15" ht="15.75" thickBot="1" x14ac:dyDescent="0.3"/>
    <row r="2" spans="2:15" ht="17.25" thickTop="1" thickBot="1" x14ac:dyDescent="0.3">
      <c r="B2" s="101" t="s">
        <v>327</v>
      </c>
      <c r="C2" s="101"/>
      <c r="D2" s="101"/>
      <c r="E2" s="101"/>
      <c r="F2" s="101"/>
      <c r="G2" s="101"/>
      <c r="H2" s="101"/>
      <c r="I2" s="101"/>
      <c r="J2" s="101"/>
      <c r="K2" s="101"/>
      <c r="L2" s="101"/>
      <c r="M2" s="101"/>
      <c r="N2" s="101"/>
      <c r="O2" s="101"/>
    </row>
    <row r="3" spans="2:15" ht="16.5" thickTop="1" thickBot="1" x14ac:dyDescent="0.3">
      <c r="B3" s="26" t="str">
        <f>IF(C3&lt;=4, "IQ/H", "IQ/VH")</f>
        <v>IQ/H</v>
      </c>
      <c r="C3" s="43">
        <v>0</v>
      </c>
      <c r="D3" s="100" t="s">
        <v>343</v>
      </c>
      <c r="E3" s="100"/>
      <c r="F3" s="100"/>
      <c r="G3" s="100"/>
      <c r="H3" s="100"/>
      <c r="I3" s="100"/>
      <c r="J3" s="100"/>
      <c r="K3" s="100"/>
      <c r="L3" s="100"/>
      <c r="M3" s="100"/>
      <c r="N3" s="100"/>
      <c r="O3" s="100"/>
    </row>
    <row r="4" spans="2:15" ht="16.5" thickTop="1" thickBot="1" x14ac:dyDescent="0.3">
      <c r="B4" s="26" t="str">
        <f t="shared" ref="B4:B14" si="0">IF(C4&lt;=4, "IQ/H", "IQ/VH")</f>
        <v>IQ/H</v>
      </c>
      <c r="C4" s="43">
        <v>0</v>
      </c>
      <c r="D4" s="100" t="s">
        <v>328</v>
      </c>
      <c r="E4" s="100"/>
      <c r="F4" s="100"/>
      <c r="G4" s="100"/>
      <c r="H4" s="100"/>
      <c r="I4" s="100"/>
      <c r="J4" s="100"/>
      <c r="K4" s="100"/>
      <c r="L4" s="100"/>
      <c r="M4" s="100"/>
      <c r="N4" s="100"/>
      <c r="O4" s="100"/>
    </row>
    <row r="5" spans="2:15" ht="16.5" thickTop="1" thickBot="1" x14ac:dyDescent="0.3">
      <c r="B5" s="26" t="str">
        <f t="shared" si="0"/>
        <v>IQ/H</v>
      </c>
      <c r="C5" s="43">
        <v>0</v>
      </c>
      <c r="D5" s="100" t="s">
        <v>344</v>
      </c>
      <c r="E5" s="100"/>
      <c r="F5" s="100"/>
      <c r="G5" s="100"/>
      <c r="H5" s="100"/>
      <c r="I5" s="100"/>
      <c r="J5" s="100"/>
      <c r="K5" s="100"/>
      <c r="L5" s="100"/>
      <c r="M5" s="100"/>
      <c r="N5" s="100"/>
      <c r="O5" s="100"/>
    </row>
    <row r="6" spans="2:15" ht="16.5" thickTop="1" thickBot="1" x14ac:dyDescent="0.3">
      <c r="B6" s="26" t="str">
        <f t="shared" si="0"/>
        <v>IQ/H</v>
      </c>
      <c r="C6" s="43">
        <v>1</v>
      </c>
      <c r="D6" s="100" t="s">
        <v>329</v>
      </c>
      <c r="E6" s="100"/>
      <c r="F6" s="100"/>
      <c r="G6" s="100"/>
      <c r="H6" s="100"/>
      <c r="I6" s="100"/>
      <c r="J6" s="100"/>
      <c r="K6" s="100"/>
      <c r="L6" s="100"/>
      <c r="M6" s="100"/>
      <c r="N6" s="100"/>
      <c r="O6" s="100"/>
    </row>
    <row r="7" spans="2:15" ht="16.5" thickTop="1" thickBot="1" x14ac:dyDescent="0.3">
      <c r="B7" s="26" t="str">
        <f t="shared" si="0"/>
        <v>IQ/H</v>
      </c>
      <c r="C7" s="43">
        <v>2</v>
      </c>
      <c r="D7" s="100" t="s">
        <v>330</v>
      </c>
      <c r="E7" s="100"/>
      <c r="F7" s="100"/>
      <c r="G7" s="100"/>
      <c r="H7" s="100"/>
      <c r="I7" s="100"/>
      <c r="J7" s="100"/>
      <c r="K7" s="100"/>
      <c r="L7" s="100"/>
      <c r="M7" s="100"/>
      <c r="N7" s="100"/>
      <c r="O7" s="100"/>
    </row>
    <row r="8" spans="2:15" ht="16.5" thickTop="1" thickBot="1" x14ac:dyDescent="0.3">
      <c r="B8" s="26" t="str">
        <f t="shared" si="0"/>
        <v>IQ/H</v>
      </c>
      <c r="C8" s="43">
        <v>2</v>
      </c>
      <c r="D8" s="100" t="s">
        <v>331</v>
      </c>
      <c r="E8" s="100"/>
      <c r="F8" s="100"/>
      <c r="G8" s="100"/>
      <c r="H8" s="100"/>
      <c r="I8" s="100"/>
      <c r="J8" s="100"/>
      <c r="K8" s="100"/>
      <c r="L8" s="100"/>
      <c r="M8" s="100"/>
      <c r="N8" s="100"/>
      <c r="O8" s="100"/>
    </row>
    <row r="9" spans="2:15" ht="16.5" thickTop="1" thickBot="1" x14ac:dyDescent="0.3">
      <c r="B9" s="26" t="str">
        <f t="shared" si="0"/>
        <v>IQ/H</v>
      </c>
      <c r="C9" s="43">
        <v>3</v>
      </c>
      <c r="D9" s="100" t="s">
        <v>345</v>
      </c>
      <c r="E9" s="100"/>
      <c r="F9" s="100"/>
      <c r="G9" s="100"/>
      <c r="H9" s="100"/>
      <c r="I9" s="100"/>
      <c r="J9" s="100"/>
      <c r="K9" s="100"/>
      <c r="L9" s="100"/>
      <c r="M9" s="100"/>
      <c r="N9" s="100"/>
      <c r="O9" s="100"/>
    </row>
    <row r="10" spans="2:15" ht="16.5" thickTop="1" thickBot="1" x14ac:dyDescent="0.3">
      <c r="B10" s="26" t="str">
        <f t="shared" si="0"/>
        <v>IQ/H</v>
      </c>
      <c r="C10" s="43">
        <v>3</v>
      </c>
      <c r="D10" s="100" t="s">
        <v>332</v>
      </c>
      <c r="E10" s="100"/>
      <c r="F10" s="100"/>
      <c r="G10" s="100"/>
      <c r="H10" s="100"/>
      <c r="I10" s="100"/>
      <c r="J10" s="100"/>
      <c r="K10" s="100"/>
      <c r="L10" s="100"/>
      <c r="M10" s="100"/>
      <c r="N10" s="100"/>
      <c r="O10" s="100"/>
    </row>
    <row r="11" spans="2:15" ht="16.5" thickTop="1" thickBot="1" x14ac:dyDescent="0.3">
      <c r="B11" s="26" t="str">
        <f t="shared" si="0"/>
        <v>IQ/H</v>
      </c>
      <c r="C11" s="43">
        <v>3</v>
      </c>
      <c r="D11" s="100" t="s">
        <v>346</v>
      </c>
      <c r="E11" s="100"/>
      <c r="F11" s="100"/>
      <c r="G11" s="100"/>
      <c r="H11" s="100"/>
      <c r="I11" s="100"/>
      <c r="J11" s="100"/>
      <c r="K11" s="100"/>
      <c r="L11" s="100"/>
      <c r="M11" s="100"/>
      <c r="N11" s="100"/>
      <c r="O11" s="100"/>
    </row>
    <row r="12" spans="2:15" ht="16.5" thickTop="1" thickBot="1" x14ac:dyDescent="0.3">
      <c r="B12" s="26" t="str">
        <f t="shared" si="0"/>
        <v>IQ/H</v>
      </c>
      <c r="C12" s="43">
        <v>3</v>
      </c>
      <c r="D12" s="100" t="s">
        <v>333</v>
      </c>
      <c r="E12" s="100"/>
      <c r="F12" s="100"/>
      <c r="G12" s="100"/>
      <c r="H12" s="100"/>
      <c r="I12" s="100"/>
      <c r="J12" s="100"/>
      <c r="K12" s="100"/>
      <c r="L12" s="100"/>
      <c r="M12" s="100"/>
      <c r="N12" s="100"/>
      <c r="O12" s="100"/>
    </row>
    <row r="13" spans="2:15" ht="30.75" customHeight="1" thickTop="1" thickBot="1" x14ac:dyDescent="0.3">
      <c r="B13" s="26" t="str">
        <f t="shared" si="0"/>
        <v>IQ/VH</v>
      </c>
      <c r="C13" s="43">
        <v>5</v>
      </c>
      <c r="D13" s="100" t="s">
        <v>347</v>
      </c>
      <c r="E13" s="100"/>
      <c r="F13" s="100"/>
      <c r="G13" s="100"/>
      <c r="H13" s="100"/>
      <c r="I13" s="100"/>
      <c r="J13" s="100"/>
      <c r="K13" s="100"/>
      <c r="L13" s="100"/>
      <c r="M13" s="100"/>
      <c r="N13" s="100"/>
      <c r="O13" s="100"/>
    </row>
    <row r="14" spans="2:15" ht="16.5" thickTop="1" thickBot="1" x14ac:dyDescent="0.3">
      <c r="B14" s="26" t="str">
        <f t="shared" si="0"/>
        <v>IQ/VH</v>
      </c>
      <c r="C14" s="43">
        <v>6</v>
      </c>
      <c r="D14" s="100" t="s">
        <v>348</v>
      </c>
      <c r="E14" s="100"/>
      <c r="F14" s="100"/>
      <c r="G14" s="100"/>
      <c r="H14" s="100"/>
      <c r="I14" s="100"/>
      <c r="J14" s="100"/>
      <c r="K14" s="100"/>
      <c r="L14" s="100"/>
      <c r="M14" s="100"/>
      <c r="N14" s="100"/>
      <c r="O14" s="100"/>
    </row>
    <row r="15" spans="2:15" ht="17.25" thickTop="1" thickBot="1" x14ac:dyDescent="0.3">
      <c r="B15" s="102" t="s">
        <v>334</v>
      </c>
      <c r="C15" s="102"/>
      <c r="D15" s="102"/>
      <c r="E15" s="102"/>
      <c r="F15" s="102"/>
      <c r="G15" s="102"/>
      <c r="H15" s="102"/>
      <c r="I15" s="102"/>
      <c r="J15" s="102"/>
      <c r="K15" s="102"/>
      <c r="L15" s="102"/>
      <c r="M15" s="102"/>
      <c r="N15" s="102"/>
      <c r="O15" s="102"/>
    </row>
    <row r="16" spans="2:15" ht="16.5" thickTop="1" thickBot="1" x14ac:dyDescent="0.3">
      <c r="B16" s="26" t="str">
        <f>IF(C16&lt;=4, "IQ/H", "IQ/VH")</f>
        <v>IQ/H</v>
      </c>
      <c r="C16" s="43">
        <v>0</v>
      </c>
      <c r="D16" s="100" t="s">
        <v>349</v>
      </c>
      <c r="E16" s="100"/>
      <c r="F16" s="100"/>
      <c r="G16" s="100"/>
      <c r="H16" s="100"/>
      <c r="I16" s="100"/>
      <c r="J16" s="100"/>
      <c r="K16" s="100"/>
      <c r="L16" s="100"/>
      <c r="M16" s="100"/>
      <c r="N16" s="100"/>
      <c r="O16" s="100"/>
    </row>
    <row r="17" spans="2:15" ht="16.5" thickTop="1" thickBot="1" x14ac:dyDescent="0.3">
      <c r="B17" s="26" t="str">
        <f t="shared" ref="B17:B38" si="1">IF(C17&lt;=4, "IQ/H", "IQ/VH")</f>
        <v>IQ/H</v>
      </c>
      <c r="C17" s="43">
        <v>1</v>
      </c>
      <c r="D17" s="100" t="s">
        <v>352</v>
      </c>
      <c r="E17" s="100"/>
      <c r="F17" s="100"/>
      <c r="G17" s="100"/>
      <c r="H17" s="100"/>
      <c r="I17" s="100"/>
      <c r="J17" s="100"/>
      <c r="K17" s="100"/>
      <c r="L17" s="100"/>
      <c r="M17" s="100"/>
      <c r="N17" s="100"/>
      <c r="O17" s="100"/>
    </row>
    <row r="18" spans="2:15" ht="16.5" thickTop="1" thickBot="1" x14ac:dyDescent="0.3">
      <c r="B18" s="26" t="str">
        <f t="shared" si="1"/>
        <v>IQ/H</v>
      </c>
      <c r="C18" s="43">
        <v>2</v>
      </c>
      <c r="D18" s="100" t="s">
        <v>350</v>
      </c>
      <c r="E18" s="100"/>
      <c r="F18" s="100"/>
      <c r="G18" s="100"/>
      <c r="H18" s="100"/>
      <c r="I18" s="100"/>
      <c r="J18" s="100"/>
      <c r="K18" s="100"/>
      <c r="L18" s="100"/>
      <c r="M18" s="100"/>
      <c r="N18" s="100"/>
      <c r="O18" s="100"/>
    </row>
    <row r="19" spans="2:15" ht="30.75" customHeight="1" thickTop="1" thickBot="1" x14ac:dyDescent="0.3">
      <c r="B19" s="26" t="str">
        <f t="shared" si="1"/>
        <v>IQ/H</v>
      </c>
      <c r="C19" s="43">
        <v>3</v>
      </c>
      <c r="D19" s="100" t="s">
        <v>351</v>
      </c>
      <c r="E19" s="100"/>
      <c r="F19" s="100"/>
      <c r="G19" s="100"/>
      <c r="H19" s="100"/>
      <c r="I19" s="100"/>
      <c r="J19" s="100"/>
      <c r="K19" s="100"/>
      <c r="L19" s="100"/>
      <c r="M19" s="100"/>
      <c r="N19" s="100"/>
      <c r="O19" s="100"/>
    </row>
    <row r="20" spans="2:15" ht="16.5" thickTop="1" thickBot="1" x14ac:dyDescent="0.3">
      <c r="B20" s="26" t="str">
        <f t="shared" si="1"/>
        <v>IQ/VH</v>
      </c>
      <c r="C20" s="43">
        <v>5</v>
      </c>
      <c r="D20" s="100" t="s">
        <v>353</v>
      </c>
      <c r="E20" s="100"/>
      <c r="F20" s="100"/>
      <c r="G20" s="100"/>
      <c r="H20" s="100"/>
      <c r="I20" s="100"/>
      <c r="J20" s="100"/>
      <c r="K20" s="100"/>
      <c r="L20" s="100"/>
      <c r="M20" s="100"/>
      <c r="N20" s="100"/>
      <c r="O20" s="100"/>
    </row>
    <row r="21" spans="2:15" ht="16.5" thickTop="1" thickBot="1" x14ac:dyDescent="0.3">
      <c r="B21" s="26" t="str">
        <f t="shared" si="1"/>
        <v>IQ/VH</v>
      </c>
      <c r="C21" s="43">
        <v>6</v>
      </c>
      <c r="D21" s="100" t="s">
        <v>354</v>
      </c>
      <c r="E21" s="100"/>
      <c r="F21" s="100"/>
      <c r="G21" s="100"/>
      <c r="H21" s="100"/>
      <c r="I21" s="100"/>
      <c r="J21" s="100"/>
      <c r="K21" s="100"/>
      <c r="L21" s="100"/>
      <c r="M21" s="100"/>
      <c r="N21" s="100"/>
      <c r="O21" s="100"/>
    </row>
    <row r="22" spans="2:15" ht="17.25" thickTop="1" thickBot="1" x14ac:dyDescent="0.3">
      <c r="B22" s="102" t="s">
        <v>335</v>
      </c>
      <c r="C22" s="102"/>
      <c r="D22" s="102"/>
      <c r="E22" s="102"/>
      <c r="F22" s="102"/>
      <c r="G22" s="102"/>
      <c r="H22" s="102"/>
      <c r="I22" s="102"/>
      <c r="J22" s="102"/>
      <c r="K22" s="102"/>
      <c r="L22" s="102"/>
      <c r="M22" s="102"/>
      <c r="N22" s="102"/>
      <c r="O22" s="102"/>
    </row>
    <row r="23" spans="2:15" ht="16.5" thickTop="1" thickBot="1" x14ac:dyDescent="0.3">
      <c r="B23" s="26" t="str">
        <f t="shared" si="1"/>
        <v>IQ/H</v>
      </c>
      <c r="C23" s="43">
        <v>0</v>
      </c>
      <c r="D23" s="100" t="s">
        <v>355</v>
      </c>
      <c r="E23" s="100"/>
      <c r="F23" s="100"/>
      <c r="G23" s="100"/>
      <c r="H23" s="100"/>
      <c r="I23" s="100"/>
      <c r="J23" s="100"/>
      <c r="K23" s="100"/>
      <c r="L23" s="100"/>
      <c r="M23" s="100"/>
      <c r="N23" s="100"/>
      <c r="O23" s="100"/>
    </row>
    <row r="24" spans="2:15" ht="16.5" thickTop="1" thickBot="1" x14ac:dyDescent="0.3">
      <c r="B24" s="26" t="str">
        <f t="shared" si="1"/>
        <v>IQ/H</v>
      </c>
      <c r="C24" s="43">
        <v>1</v>
      </c>
      <c r="D24" s="100" t="s">
        <v>356</v>
      </c>
      <c r="E24" s="100"/>
      <c r="F24" s="100"/>
      <c r="G24" s="100"/>
      <c r="H24" s="100"/>
      <c r="I24" s="100"/>
      <c r="J24" s="100"/>
      <c r="K24" s="100"/>
      <c r="L24" s="100"/>
      <c r="M24" s="100"/>
      <c r="N24" s="100"/>
      <c r="O24" s="100"/>
    </row>
    <row r="25" spans="2:15" ht="16.5" thickTop="1" thickBot="1" x14ac:dyDescent="0.3">
      <c r="B25" s="26" t="str">
        <f t="shared" si="1"/>
        <v>IQ/H</v>
      </c>
      <c r="C25" s="43">
        <v>1</v>
      </c>
      <c r="D25" s="100" t="s">
        <v>336</v>
      </c>
      <c r="E25" s="100"/>
      <c r="F25" s="100"/>
      <c r="G25" s="100"/>
      <c r="H25" s="100"/>
      <c r="I25" s="100"/>
      <c r="J25" s="100"/>
      <c r="K25" s="100"/>
      <c r="L25" s="100"/>
      <c r="M25" s="100"/>
      <c r="N25" s="100"/>
      <c r="O25" s="100"/>
    </row>
    <row r="26" spans="2:15" ht="16.5" thickTop="1" thickBot="1" x14ac:dyDescent="0.3">
      <c r="B26" s="26" t="str">
        <f t="shared" si="1"/>
        <v>IQ/H</v>
      </c>
      <c r="C26" s="43">
        <v>1</v>
      </c>
      <c r="D26" s="100" t="s">
        <v>357</v>
      </c>
      <c r="E26" s="100"/>
      <c r="F26" s="100"/>
      <c r="G26" s="100"/>
      <c r="H26" s="100"/>
      <c r="I26" s="100"/>
      <c r="J26" s="100"/>
      <c r="K26" s="100"/>
      <c r="L26" s="100"/>
      <c r="M26" s="100"/>
      <c r="N26" s="100"/>
      <c r="O26" s="100"/>
    </row>
    <row r="27" spans="2:15" ht="16.5" thickTop="1" thickBot="1" x14ac:dyDescent="0.3">
      <c r="B27" s="26" t="str">
        <f t="shared" si="1"/>
        <v>IQ/H</v>
      </c>
      <c r="C27" s="43">
        <v>2</v>
      </c>
      <c r="D27" s="100" t="s">
        <v>337</v>
      </c>
      <c r="E27" s="100"/>
      <c r="F27" s="100"/>
      <c r="G27" s="100"/>
      <c r="H27" s="100"/>
      <c r="I27" s="100"/>
      <c r="J27" s="100"/>
      <c r="K27" s="100"/>
      <c r="L27" s="100"/>
      <c r="M27" s="100"/>
      <c r="N27" s="100"/>
      <c r="O27" s="100"/>
    </row>
    <row r="28" spans="2:15" ht="16.5" thickTop="1" thickBot="1" x14ac:dyDescent="0.3">
      <c r="B28" s="26" t="str">
        <f t="shared" si="1"/>
        <v>IQ/H</v>
      </c>
      <c r="C28" s="43">
        <v>3</v>
      </c>
      <c r="D28" s="100" t="s">
        <v>338</v>
      </c>
      <c r="E28" s="100"/>
      <c r="F28" s="100"/>
      <c r="G28" s="100"/>
      <c r="H28" s="100"/>
      <c r="I28" s="100"/>
      <c r="J28" s="100"/>
      <c r="K28" s="100"/>
      <c r="L28" s="100"/>
      <c r="M28" s="100"/>
      <c r="N28" s="100"/>
      <c r="O28" s="100"/>
    </row>
    <row r="29" spans="2:15" ht="16.5" thickTop="1" thickBot="1" x14ac:dyDescent="0.3">
      <c r="B29" s="26" t="str">
        <f t="shared" si="1"/>
        <v>IQ/H</v>
      </c>
      <c r="C29" s="43">
        <v>3</v>
      </c>
      <c r="D29" s="100" t="s">
        <v>358</v>
      </c>
      <c r="E29" s="100"/>
      <c r="F29" s="100"/>
      <c r="G29" s="100"/>
      <c r="H29" s="100"/>
      <c r="I29" s="100"/>
      <c r="J29" s="100"/>
      <c r="K29" s="100"/>
      <c r="L29" s="100"/>
      <c r="M29" s="100"/>
      <c r="N29" s="100"/>
      <c r="O29" s="100"/>
    </row>
    <row r="30" spans="2:15" ht="16.5" thickTop="1" thickBot="1" x14ac:dyDescent="0.3">
      <c r="B30" s="26" t="str">
        <f t="shared" si="1"/>
        <v>IQ/H</v>
      </c>
      <c r="C30" s="43">
        <v>4</v>
      </c>
      <c r="D30" s="100" t="s">
        <v>339</v>
      </c>
      <c r="E30" s="100"/>
      <c r="F30" s="100"/>
      <c r="G30" s="100"/>
      <c r="H30" s="100"/>
      <c r="I30" s="100"/>
      <c r="J30" s="100"/>
      <c r="K30" s="100"/>
      <c r="L30" s="100"/>
      <c r="M30" s="100"/>
      <c r="N30" s="100"/>
      <c r="O30" s="100"/>
    </row>
    <row r="31" spans="2:15" ht="16.5" thickTop="1" thickBot="1" x14ac:dyDescent="0.3">
      <c r="B31" s="26" t="str">
        <f t="shared" si="1"/>
        <v>IQ/H</v>
      </c>
      <c r="C31" s="43">
        <v>4</v>
      </c>
      <c r="D31" s="100" t="s">
        <v>359</v>
      </c>
      <c r="E31" s="100"/>
      <c r="F31" s="100"/>
      <c r="G31" s="100"/>
      <c r="H31" s="100"/>
      <c r="I31" s="100"/>
      <c r="J31" s="100"/>
      <c r="K31" s="100"/>
      <c r="L31" s="100"/>
      <c r="M31" s="100"/>
      <c r="N31" s="100"/>
      <c r="O31" s="100"/>
    </row>
    <row r="32" spans="2:15" ht="16.5" thickTop="1" thickBot="1" x14ac:dyDescent="0.3">
      <c r="B32" s="26" t="str">
        <f t="shared" si="1"/>
        <v>IQ/VH</v>
      </c>
      <c r="C32" s="43">
        <v>6</v>
      </c>
      <c r="D32" s="100" t="s">
        <v>340</v>
      </c>
      <c r="E32" s="100"/>
      <c r="F32" s="100"/>
      <c r="G32" s="100"/>
      <c r="H32" s="100"/>
      <c r="I32" s="100"/>
      <c r="J32" s="100"/>
      <c r="K32" s="100"/>
      <c r="L32" s="100"/>
      <c r="M32" s="100"/>
      <c r="N32" s="100"/>
      <c r="O32" s="100"/>
    </row>
    <row r="33" spans="2:15" ht="17.25" thickTop="1" thickBot="1" x14ac:dyDescent="0.3">
      <c r="B33" s="102" t="s">
        <v>342</v>
      </c>
      <c r="C33" s="102"/>
      <c r="D33" s="102"/>
      <c r="E33" s="102"/>
      <c r="F33" s="102"/>
      <c r="G33" s="102"/>
      <c r="H33" s="102"/>
      <c r="I33" s="102"/>
      <c r="J33" s="102"/>
      <c r="K33" s="102"/>
      <c r="L33" s="102"/>
      <c r="M33" s="102"/>
      <c r="N33" s="102"/>
      <c r="O33" s="102"/>
    </row>
    <row r="34" spans="2:15" ht="29.25" customHeight="1" thickTop="1" thickBot="1" x14ac:dyDescent="0.3">
      <c r="B34" s="26" t="str">
        <f t="shared" si="1"/>
        <v>IQ/H</v>
      </c>
      <c r="C34" s="43">
        <v>1</v>
      </c>
      <c r="D34" s="100" t="s">
        <v>360</v>
      </c>
      <c r="E34" s="100"/>
      <c r="F34" s="100"/>
      <c r="G34" s="100"/>
      <c r="H34" s="100"/>
      <c r="I34" s="100"/>
      <c r="J34" s="100"/>
      <c r="K34" s="100"/>
      <c r="L34" s="100"/>
      <c r="M34" s="100"/>
      <c r="N34" s="100"/>
      <c r="O34" s="100"/>
    </row>
    <row r="35" spans="2:15" ht="16.5" thickTop="1" thickBot="1" x14ac:dyDescent="0.3">
      <c r="B35" s="26" t="str">
        <f t="shared" si="1"/>
        <v>IQ/H</v>
      </c>
      <c r="C35" s="43">
        <v>1</v>
      </c>
      <c r="D35" s="100" t="s">
        <v>361</v>
      </c>
      <c r="E35" s="100"/>
      <c r="F35" s="100"/>
      <c r="G35" s="100"/>
      <c r="H35" s="100"/>
      <c r="I35" s="100"/>
      <c r="J35" s="100"/>
      <c r="K35" s="100"/>
      <c r="L35" s="100"/>
      <c r="M35" s="100"/>
      <c r="N35" s="100"/>
      <c r="O35" s="100"/>
    </row>
    <row r="36" spans="2:15" ht="16.5" thickTop="1" thickBot="1" x14ac:dyDescent="0.3">
      <c r="B36" s="26" t="str">
        <f t="shared" si="1"/>
        <v>IQ/H</v>
      </c>
      <c r="C36" s="43">
        <v>2</v>
      </c>
      <c r="D36" s="100" t="s">
        <v>341</v>
      </c>
      <c r="E36" s="100"/>
      <c r="F36" s="100"/>
      <c r="G36" s="100"/>
      <c r="H36" s="100"/>
      <c r="I36" s="100"/>
      <c r="J36" s="100"/>
      <c r="K36" s="100"/>
      <c r="L36" s="100"/>
      <c r="M36" s="100"/>
      <c r="N36" s="100"/>
      <c r="O36" s="100"/>
    </row>
    <row r="37" spans="2:15" ht="16.5" thickTop="1" thickBot="1" x14ac:dyDescent="0.3">
      <c r="B37" s="26" t="str">
        <f t="shared" si="1"/>
        <v>IQ/H</v>
      </c>
      <c r="C37" s="43">
        <v>3</v>
      </c>
      <c r="D37" s="100" t="s">
        <v>362</v>
      </c>
      <c r="E37" s="100"/>
      <c r="F37" s="100"/>
      <c r="G37" s="100"/>
      <c r="H37" s="100"/>
      <c r="I37" s="100"/>
      <c r="J37" s="100"/>
      <c r="K37" s="100"/>
      <c r="L37" s="100"/>
      <c r="M37" s="100"/>
      <c r="N37" s="100"/>
      <c r="O37" s="100"/>
    </row>
    <row r="38" spans="2:15" ht="16.5" thickTop="1" thickBot="1" x14ac:dyDescent="0.3">
      <c r="B38" s="26" t="str">
        <f t="shared" si="1"/>
        <v>IQ/H</v>
      </c>
      <c r="C38" s="43">
        <v>3</v>
      </c>
      <c r="D38" s="100" t="s">
        <v>363</v>
      </c>
      <c r="E38" s="100"/>
      <c r="F38" s="100"/>
      <c r="G38" s="100"/>
      <c r="H38" s="100"/>
      <c r="I38" s="100"/>
      <c r="J38" s="100"/>
      <c r="K38" s="100"/>
      <c r="L38" s="100"/>
      <c r="M38" s="100"/>
      <c r="N38" s="100"/>
      <c r="O38" s="100"/>
    </row>
    <row r="39" spans="2:15" ht="15.75" thickTop="1" x14ac:dyDescent="0.25"/>
  </sheetData>
  <mergeCells count="37">
    <mergeCell ref="D11:O11"/>
    <mergeCell ref="D3:O3"/>
    <mergeCell ref="D4:O4"/>
    <mergeCell ref="D5:O5"/>
    <mergeCell ref="D6:O6"/>
    <mergeCell ref="D7:O7"/>
    <mergeCell ref="D8:O8"/>
    <mergeCell ref="D9:O9"/>
    <mergeCell ref="D10:O10"/>
    <mergeCell ref="D16:O16"/>
    <mergeCell ref="D17:O17"/>
    <mergeCell ref="D18:O18"/>
    <mergeCell ref="D19:O19"/>
    <mergeCell ref="D12:O12"/>
    <mergeCell ref="D13:O13"/>
    <mergeCell ref="D14:O14"/>
    <mergeCell ref="D25:O25"/>
    <mergeCell ref="D26:O26"/>
    <mergeCell ref="D27:O27"/>
    <mergeCell ref="D20:O20"/>
    <mergeCell ref="D21:O21"/>
    <mergeCell ref="D35:O35"/>
    <mergeCell ref="D36:O36"/>
    <mergeCell ref="D37:O37"/>
    <mergeCell ref="D38:O38"/>
    <mergeCell ref="B2:O2"/>
    <mergeCell ref="B15:O15"/>
    <mergeCell ref="B22:O22"/>
    <mergeCell ref="B33:O33"/>
    <mergeCell ref="D34:O34"/>
    <mergeCell ref="D28:O28"/>
    <mergeCell ref="D29:O29"/>
    <mergeCell ref="D30:O30"/>
    <mergeCell ref="D31:O31"/>
    <mergeCell ref="D32:O32"/>
    <mergeCell ref="D23:O23"/>
    <mergeCell ref="D24:O24"/>
  </mergeCells>
  <pageMargins left="0.511811024" right="0.511811024" top="0.78740157499999996" bottom="0.78740157499999996" header="0.31496062000000002" footer="0.31496062000000002"/>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330E0-063A-49FE-B250-37EA1C62E141}">
  <sheetPr>
    <tabColor rgb="FFFFC000"/>
  </sheetPr>
  <dimension ref="B2:V43"/>
  <sheetViews>
    <sheetView tabSelected="1" topLeftCell="B10" zoomScale="205" zoomScaleNormal="205" workbookViewId="0">
      <selection activeCell="H5" sqref="H5"/>
    </sheetView>
  </sheetViews>
  <sheetFormatPr defaultRowHeight="15" x14ac:dyDescent="0.25"/>
  <cols>
    <col min="3" max="3" width="9.140625" style="1"/>
  </cols>
  <sheetData>
    <row r="2" spans="2:22" ht="16.5" thickBot="1" x14ac:dyDescent="0.3">
      <c r="B2" s="103" t="s">
        <v>364</v>
      </c>
      <c r="C2" s="103"/>
      <c r="D2" s="103"/>
      <c r="E2" s="103"/>
      <c r="F2" s="103"/>
      <c r="G2" s="103"/>
      <c r="H2" s="103"/>
      <c r="I2" s="103"/>
      <c r="J2" s="103"/>
      <c r="K2" s="103"/>
      <c r="L2" s="103"/>
      <c r="M2" s="103"/>
      <c r="N2" s="103"/>
      <c r="O2" s="103"/>
      <c r="S2">
        <v>1</v>
      </c>
      <c r="U2">
        <v>1</v>
      </c>
      <c r="V2">
        <v>7</v>
      </c>
    </row>
    <row r="3" spans="2:22" ht="16.5" thickTop="1" thickBot="1" x14ac:dyDescent="0.3">
      <c r="B3" s="26" t="str">
        <f>IF(C3&lt;=4, "IQ/H", "IQ/VH")</f>
        <v>IQ/H</v>
      </c>
      <c r="C3" s="40">
        <v>0</v>
      </c>
      <c r="D3" s="105" t="s">
        <v>520</v>
      </c>
      <c r="E3" s="105"/>
      <c r="F3" s="105"/>
      <c r="G3" s="105"/>
      <c r="H3" s="105"/>
      <c r="I3" s="105"/>
      <c r="J3" s="105"/>
      <c r="K3" s="105"/>
      <c r="L3" s="105"/>
      <c r="M3" s="105"/>
      <c r="N3" s="105"/>
      <c r="O3" s="105"/>
      <c r="S3">
        <v>2</v>
      </c>
      <c r="U3">
        <f>V2+1</f>
        <v>8</v>
      </c>
      <c r="V3">
        <v>15</v>
      </c>
    </row>
    <row r="4" spans="2:22" ht="16.5" thickTop="1" thickBot="1" x14ac:dyDescent="0.3">
      <c r="B4" s="26" t="str">
        <f t="shared" ref="B4:B7" si="0">IF(C4&lt;=4, "IQ/H", "IQ/VH")</f>
        <v>IQ/H</v>
      </c>
      <c r="C4" s="40">
        <v>1</v>
      </c>
      <c r="D4" s="105" t="s">
        <v>519</v>
      </c>
      <c r="E4" s="105"/>
      <c r="F4" s="105"/>
      <c r="G4" s="105"/>
      <c r="H4" s="105"/>
      <c r="I4" s="105"/>
      <c r="J4" s="105"/>
      <c r="K4" s="105"/>
      <c r="L4" s="105"/>
      <c r="M4" s="105"/>
      <c r="N4" s="105"/>
      <c r="O4" s="105"/>
      <c r="S4">
        <v>3</v>
      </c>
      <c r="U4">
        <f>V3+1</f>
        <v>16</v>
      </c>
      <c r="V4">
        <f>U4+7</f>
        <v>23</v>
      </c>
    </row>
    <row r="5" spans="2:22" ht="16.5" thickTop="1" thickBot="1" x14ac:dyDescent="0.3">
      <c r="B5" s="26" t="str">
        <f t="shared" si="0"/>
        <v>IQ/H</v>
      </c>
      <c r="C5" s="40">
        <v>2</v>
      </c>
      <c r="D5" s="105" t="s">
        <v>521</v>
      </c>
      <c r="E5" s="105"/>
      <c r="F5" s="105"/>
      <c r="G5" s="105"/>
      <c r="H5" s="105"/>
      <c r="I5" s="105"/>
      <c r="J5" s="105"/>
      <c r="K5" s="105"/>
      <c r="L5" s="105"/>
      <c r="M5" s="105"/>
      <c r="N5" s="105"/>
      <c r="O5" s="105"/>
      <c r="S5">
        <v>4</v>
      </c>
      <c r="U5">
        <f t="shared" ref="U5:U11" si="1">V4+1</f>
        <v>24</v>
      </c>
      <c r="V5">
        <f t="shared" ref="V5:V11" si="2">U5+7</f>
        <v>31</v>
      </c>
    </row>
    <row r="6" spans="2:22" ht="16.5" thickTop="1" thickBot="1" x14ac:dyDescent="0.3">
      <c r="B6" s="26" t="str">
        <f t="shared" si="0"/>
        <v>IQ/H</v>
      </c>
      <c r="C6" s="40">
        <v>3</v>
      </c>
      <c r="D6" s="105" t="s">
        <v>522</v>
      </c>
      <c r="E6" s="105"/>
      <c r="F6" s="105"/>
      <c r="G6" s="105"/>
      <c r="H6" s="105"/>
      <c r="I6" s="105"/>
      <c r="J6" s="105"/>
      <c r="K6" s="105"/>
      <c r="L6" s="105"/>
      <c r="M6" s="105"/>
      <c r="N6" s="105"/>
      <c r="O6" s="105"/>
      <c r="S6">
        <v>5</v>
      </c>
      <c r="U6">
        <f t="shared" si="1"/>
        <v>32</v>
      </c>
      <c r="V6">
        <f t="shared" si="2"/>
        <v>39</v>
      </c>
    </row>
    <row r="7" spans="2:22" ht="16.5" thickTop="1" thickBot="1" x14ac:dyDescent="0.3">
      <c r="B7" s="26" t="str">
        <f t="shared" si="0"/>
        <v>IQ/H</v>
      </c>
      <c r="C7" s="40">
        <v>4</v>
      </c>
      <c r="D7" s="105" t="s">
        <v>523</v>
      </c>
      <c r="E7" s="105"/>
      <c r="F7" s="105"/>
      <c r="G7" s="105"/>
      <c r="H7" s="105"/>
      <c r="I7" s="105"/>
      <c r="J7" s="105"/>
      <c r="K7" s="105"/>
      <c r="L7" s="105"/>
      <c r="M7" s="105"/>
      <c r="N7" s="105"/>
      <c r="O7" s="105"/>
      <c r="S7">
        <v>6</v>
      </c>
      <c r="U7">
        <f t="shared" si="1"/>
        <v>40</v>
      </c>
      <c r="V7">
        <f t="shared" si="2"/>
        <v>47</v>
      </c>
    </row>
    <row r="8" spans="2:22" ht="17.25" thickTop="1" thickBot="1" x14ac:dyDescent="0.3">
      <c r="B8" s="103" t="s">
        <v>368</v>
      </c>
      <c r="C8" s="103"/>
      <c r="D8" s="103"/>
      <c r="E8" s="103"/>
      <c r="F8" s="103"/>
      <c r="G8" s="103"/>
      <c r="H8" s="103"/>
      <c r="I8" s="103"/>
      <c r="J8" s="103"/>
      <c r="K8" s="103"/>
      <c r="L8" s="103"/>
      <c r="M8" s="103"/>
      <c r="N8" s="103"/>
      <c r="O8" s="103"/>
      <c r="S8">
        <v>7</v>
      </c>
      <c r="U8">
        <f t="shared" si="1"/>
        <v>48</v>
      </c>
      <c r="V8">
        <f t="shared" si="2"/>
        <v>55</v>
      </c>
    </row>
    <row r="9" spans="2:22" ht="16.5" thickTop="1" thickBot="1" x14ac:dyDescent="0.3">
      <c r="B9" s="26" t="str">
        <f>IF(C9&lt;=4, "IQ/H", "IQ/VH")</f>
        <v>IQ/H</v>
      </c>
      <c r="C9" s="40">
        <v>0</v>
      </c>
      <c r="D9" s="105" t="s">
        <v>662</v>
      </c>
      <c r="E9" s="105"/>
      <c r="F9" s="105"/>
      <c r="G9" s="105"/>
      <c r="H9" s="105"/>
      <c r="I9" s="105"/>
      <c r="J9" s="105"/>
      <c r="K9" s="105"/>
      <c r="L9" s="105"/>
      <c r="M9" s="105"/>
      <c r="N9" s="105"/>
      <c r="O9" s="105"/>
      <c r="S9">
        <v>8</v>
      </c>
      <c r="U9">
        <f t="shared" si="1"/>
        <v>56</v>
      </c>
      <c r="V9">
        <f t="shared" si="2"/>
        <v>63</v>
      </c>
    </row>
    <row r="10" spans="2:22" ht="16.5" thickTop="1" thickBot="1" x14ac:dyDescent="0.3">
      <c r="B10" s="26" t="str">
        <f t="shared" ref="B10:B17" si="3">IF(C10&lt;=4, "IQ/H", "IQ/VH")</f>
        <v>IQ/H</v>
      </c>
      <c r="C10" s="40">
        <v>0</v>
      </c>
      <c r="D10" s="105" t="s">
        <v>538</v>
      </c>
      <c r="E10" s="105"/>
      <c r="F10" s="105"/>
      <c r="G10" s="105"/>
      <c r="H10" s="105"/>
      <c r="I10" s="105"/>
      <c r="J10" s="105"/>
      <c r="K10" s="105"/>
      <c r="L10" s="105"/>
      <c r="M10" s="105"/>
      <c r="N10" s="105"/>
      <c r="O10" s="105"/>
      <c r="S10">
        <v>9</v>
      </c>
      <c r="U10">
        <f t="shared" si="1"/>
        <v>64</v>
      </c>
      <c r="V10">
        <f t="shared" si="2"/>
        <v>71</v>
      </c>
    </row>
    <row r="11" spans="2:22" ht="16.5" thickTop="1" thickBot="1" x14ac:dyDescent="0.3">
      <c r="B11" s="26" t="str">
        <f t="shared" si="3"/>
        <v>IQ/H</v>
      </c>
      <c r="C11" s="40">
        <v>1</v>
      </c>
      <c r="D11" s="105" t="s">
        <v>365</v>
      </c>
      <c r="E11" s="105"/>
      <c r="F11" s="105"/>
      <c r="G11" s="105"/>
      <c r="H11" s="105"/>
      <c r="I11" s="105"/>
      <c r="J11" s="105"/>
      <c r="K11" s="105"/>
      <c r="L11" s="105"/>
      <c r="M11" s="105"/>
      <c r="N11" s="105"/>
      <c r="O11" s="105"/>
      <c r="S11">
        <v>10</v>
      </c>
      <c r="U11">
        <f t="shared" si="1"/>
        <v>72</v>
      </c>
      <c r="V11">
        <f t="shared" si="2"/>
        <v>79</v>
      </c>
    </row>
    <row r="12" spans="2:22" ht="16.5" thickTop="1" thickBot="1" x14ac:dyDescent="0.3">
      <c r="B12" s="26" t="str">
        <f t="shared" si="3"/>
        <v>IQ/H</v>
      </c>
      <c r="C12" s="40">
        <v>2</v>
      </c>
      <c r="D12" s="105" t="s">
        <v>366</v>
      </c>
      <c r="E12" s="105"/>
      <c r="F12" s="105"/>
      <c r="G12" s="105"/>
      <c r="H12" s="105"/>
      <c r="I12" s="105"/>
      <c r="J12" s="105"/>
      <c r="K12" s="105"/>
      <c r="L12" s="105"/>
      <c r="M12" s="105"/>
      <c r="N12" s="105"/>
      <c r="O12" s="105"/>
    </row>
    <row r="13" spans="2:22" ht="16.5" thickTop="1" thickBot="1" x14ac:dyDescent="0.3">
      <c r="B13" s="26" t="str">
        <f t="shared" si="3"/>
        <v>IQ/H</v>
      </c>
      <c r="C13" s="40">
        <v>3</v>
      </c>
      <c r="D13" s="105" t="s">
        <v>524</v>
      </c>
      <c r="E13" s="105"/>
      <c r="F13" s="105"/>
      <c r="G13" s="105"/>
      <c r="H13" s="105"/>
      <c r="I13" s="105"/>
      <c r="J13" s="105"/>
      <c r="K13" s="105"/>
      <c r="L13" s="105"/>
      <c r="M13" s="105"/>
      <c r="N13" s="105"/>
      <c r="O13" s="105"/>
    </row>
    <row r="14" spans="2:22" ht="16.5" thickTop="1" thickBot="1" x14ac:dyDescent="0.3">
      <c r="B14" s="26" t="str">
        <f t="shared" si="3"/>
        <v>IQ/H</v>
      </c>
      <c r="C14" s="40">
        <v>4</v>
      </c>
      <c r="D14" s="105" t="s">
        <v>525</v>
      </c>
      <c r="E14" s="105"/>
      <c r="F14" s="105"/>
      <c r="G14" s="105"/>
      <c r="H14" s="105"/>
      <c r="I14" s="105"/>
      <c r="J14" s="105"/>
      <c r="K14" s="105"/>
      <c r="L14" s="105"/>
      <c r="M14" s="105"/>
      <c r="N14" s="105"/>
      <c r="O14" s="105"/>
    </row>
    <row r="15" spans="2:22" ht="16.5" thickTop="1" thickBot="1" x14ac:dyDescent="0.3">
      <c r="B15" s="26" t="str">
        <f t="shared" si="3"/>
        <v>IQ/H</v>
      </c>
      <c r="C15" s="40">
        <v>4</v>
      </c>
      <c r="D15" s="105" t="s">
        <v>367</v>
      </c>
      <c r="E15" s="105"/>
      <c r="F15" s="105"/>
      <c r="G15" s="105"/>
      <c r="H15" s="105"/>
      <c r="I15" s="105"/>
      <c r="J15" s="105"/>
      <c r="K15" s="105"/>
      <c r="L15" s="105"/>
      <c r="M15" s="105"/>
      <c r="N15" s="105"/>
      <c r="O15" s="105"/>
    </row>
    <row r="16" spans="2:22" ht="16.5" thickTop="1" thickBot="1" x14ac:dyDescent="0.3">
      <c r="B16" s="26" t="str">
        <f t="shared" si="3"/>
        <v>IQ/VH</v>
      </c>
      <c r="C16" s="40">
        <v>5</v>
      </c>
      <c r="D16" s="105" t="s">
        <v>526</v>
      </c>
      <c r="E16" s="105"/>
      <c r="F16" s="105"/>
      <c r="G16" s="105"/>
      <c r="H16" s="105"/>
      <c r="I16" s="105"/>
      <c r="J16" s="105"/>
      <c r="K16" s="105"/>
      <c r="L16" s="105"/>
      <c r="M16" s="105"/>
      <c r="N16" s="105"/>
      <c r="O16" s="105"/>
    </row>
    <row r="17" spans="2:15" ht="16.5" thickTop="1" thickBot="1" x14ac:dyDescent="0.3">
      <c r="B17" s="26" t="str">
        <f t="shared" si="3"/>
        <v>IQ/VH</v>
      </c>
      <c r="C17" s="40">
        <v>6</v>
      </c>
      <c r="D17" s="105" t="s">
        <v>527</v>
      </c>
      <c r="E17" s="105"/>
      <c r="F17" s="105"/>
      <c r="G17" s="105"/>
      <c r="H17" s="105"/>
      <c r="I17" s="105"/>
      <c r="J17" s="105"/>
      <c r="K17" s="105"/>
      <c r="L17" s="105"/>
      <c r="M17" s="105"/>
      <c r="N17" s="105"/>
      <c r="O17" s="105"/>
    </row>
    <row r="18" spans="2:15" ht="17.25" thickTop="1" thickBot="1" x14ac:dyDescent="0.3">
      <c r="B18" s="104" t="s">
        <v>370</v>
      </c>
      <c r="C18" s="104"/>
      <c r="D18" s="104"/>
      <c r="E18" s="104"/>
      <c r="F18" s="104"/>
      <c r="G18" s="104"/>
      <c r="H18" s="104"/>
      <c r="I18" s="104"/>
      <c r="J18" s="104"/>
      <c r="K18" s="104"/>
      <c r="L18" s="104"/>
      <c r="M18" s="104"/>
      <c r="N18" s="104"/>
      <c r="O18" s="104"/>
    </row>
    <row r="19" spans="2:15" ht="16.5" thickTop="1" thickBot="1" x14ac:dyDescent="0.3">
      <c r="B19" s="26" t="str">
        <f>IF(C19&lt;=4, "IQ/H", "IQ/VH")</f>
        <v>IQ/H</v>
      </c>
      <c r="C19" s="40">
        <v>0</v>
      </c>
      <c r="D19" s="105" t="s">
        <v>528</v>
      </c>
      <c r="E19" s="105"/>
      <c r="F19" s="105"/>
      <c r="G19" s="105"/>
      <c r="H19" s="105"/>
      <c r="I19" s="105"/>
      <c r="J19" s="105"/>
      <c r="K19" s="105"/>
      <c r="L19" s="105"/>
      <c r="M19" s="105"/>
      <c r="N19" s="105"/>
      <c r="O19" s="105"/>
    </row>
    <row r="20" spans="2:15" ht="16.5" thickTop="1" thickBot="1" x14ac:dyDescent="0.3">
      <c r="B20" s="26" t="str">
        <f t="shared" ref="B20:B24" si="4">IF(C20&lt;=4, "IQ/H", "IQ/VH")</f>
        <v>IQ/H</v>
      </c>
      <c r="C20" s="40"/>
      <c r="D20" s="105" t="s">
        <v>369</v>
      </c>
      <c r="E20" s="105"/>
      <c r="F20" s="105"/>
      <c r="G20" s="105"/>
      <c r="H20" s="105"/>
      <c r="I20" s="105"/>
      <c r="J20" s="105"/>
      <c r="K20" s="105"/>
      <c r="L20" s="105"/>
      <c r="M20" s="105"/>
      <c r="N20" s="105"/>
      <c r="O20" s="105"/>
    </row>
    <row r="21" spans="2:15" ht="16.5" thickTop="1" thickBot="1" x14ac:dyDescent="0.3">
      <c r="B21" s="26" t="str">
        <f t="shared" si="4"/>
        <v>IQ/H</v>
      </c>
      <c r="C21" s="40">
        <v>1</v>
      </c>
      <c r="D21" s="105" t="s">
        <v>529</v>
      </c>
      <c r="E21" s="105"/>
      <c r="F21" s="105"/>
      <c r="G21" s="105"/>
      <c r="H21" s="105"/>
      <c r="I21" s="105"/>
      <c r="J21" s="105"/>
      <c r="K21" s="105"/>
      <c r="L21" s="105"/>
      <c r="M21" s="105"/>
      <c r="N21" s="105"/>
      <c r="O21" s="105"/>
    </row>
    <row r="22" spans="2:15" ht="16.5" thickTop="1" thickBot="1" x14ac:dyDescent="0.3">
      <c r="B22" s="26" t="str">
        <f t="shared" si="4"/>
        <v>IQ/H</v>
      </c>
      <c r="C22" s="40">
        <v>2</v>
      </c>
      <c r="D22" s="105" t="s">
        <v>530</v>
      </c>
      <c r="E22" s="105"/>
      <c r="F22" s="105"/>
      <c r="G22" s="105"/>
      <c r="H22" s="105"/>
      <c r="I22" s="105"/>
      <c r="J22" s="105"/>
      <c r="K22" s="105"/>
      <c r="L22" s="105"/>
      <c r="M22" s="105"/>
      <c r="N22" s="105"/>
      <c r="O22" s="105"/>
    </row>
    <row r="23" spans="2:15" ht="16.5" thickTop="1" thickBot="1" x14ac:dyDescent="0.3">
      <c r="B23" s="26" t="str">
        <f t="shared" si="4"/>
        <v>IQ/H</v>
      </c>
      <c r="C23" s="40">
        <v>3</v>
      </c>
      <c r="D23" s="105" t="s">
        <v>531</v>
      </c>
      <c r="E23" s="105"/>
      <c r="F23" s="105"/>
      <c r="G23" s="105"/>
      <c r="H23" s="105"/>
      <c r="I23" s="105"/>
      <c r="J23" s="105"/>
      <c r="K23" s="105"/>
      <c r="L23" s="105"/>
      <c r="M23" s="105"/>
      <c r="N23" s="105"/>
      <c r="O23" s="105"/>
    </row>
    <row r="24" spans="2:15" ht="16.5" thickTop="1" thickBot="1" x14ac:dyDescent="0.3">
      <c r="B24" s="26" t="str">
        <f t="shared" si="4"/>
        <v>IQ/H</v>
      </c>
      <c r="C24" s="40">
        <v>4</v>
      </c>
      <c r="D24" s="105" t="s">
        <v>532</v>
      </c>
      <c r="E24" s="105"/>
      <c r="F24" s="105"/>
      <c r="G24" s="105"/>
      <c r="H24" s="105"/>
      <c r="I24" s="105"/>
      <c r="J24" s="105"/>
      <c r="K24" s="105"/>
      <c r="L24" s="105"/>
      <c r="M24" s="105"/>
      <c r="N24" s="105"/>
      <c r="O24" s="105"/>
    </row>
    <row r="25" spans="2:15" ht="17.25" thickTop="1" thickBot="1" x14ac:dyDescent="0.3">
      <c r="B25" s="104" t="s">
        <v>373</v>
      </c>
      <c r="C25" s="104"/>
      <c r="D25" s="104"/>
      <c r="E25" s="104"/>
      <c r="F25" s="104"/>
      <c r="G25" s="104"/>
      <c r="H25" s="104"/>
      <c r="I25" s="104"/>
      <c r="J25" s="104"/>
      <c r="K25" s="104"/>
      <c r="L25" s="104"/>
      <c r="M25" s="104"/>
      <c r="N25" s="104"/>
      <c r="O25" s="104"/>
    </row>
    <row r="26" spans="2:15" ht="16.5" thickTop="1" thickBot="1" x14ac:dyDescent="0.3">
      <c r="B26" s="26" t="str">
        <f>IF(C26&lt;=4, "IQ/H", "IQ/VH")</f>
        <v>IQ/H</v>
      </c>
      <c r="C26" s="40">
        <v>0</v>
      </c>
      <c r="D26" s="105" t="s">
        <v>533</v>
      </c>
      <c r="E26" s="105"/>
      <c r="F26" s="105"/>
      <c r="G26" s="105"/>
      <c r="H26" s="105"/>
      <c r="I26" s="105"/>
      <c r="J26" s="105"/>
      <c r="K26" s="105"/>
      <c r="L26" s="105"/>
      <c r="M26" s="105"/>
      <c r="N26" s="105"/>
      <c r="O26" s="105"/>
    </row>
    <row r="27" spans="2:15" ht="16.5" thickTop="1" thickBot="1" x14ac:dyDescent="0.3">
      <c r="B27" s="26" t="str">
        <f t="shared" ref="B27:B32" si="5">IF(C27&lt;=4, "IQ/H", "IQ/VH")</f>
        <v>IQ/H</v>
      </c>
      <c r="C27" s="40">
        <v>1</v>
      </c>
      <c r="D27" s="105" t="s">
        <v>534</v>
      </c>
      <c r="E27" s="105"/>
      <c r="F27" s="105"/>
      <c r="G27" s="105"/>
      <c r="H27" s="105"/>
      <c r="I27" s="105"/>
      <c r="J27" s="105"/>
      <c r="K27" s="105"/>
      <c r="L27" s="105"/>
      <c r="M27" s="105"/>
      <c r="N27" s="105"/>
      <c r="O27" s="105"/>
    </row>
    <row r="28" spans="2:15" ht="16.5" thickTop="1" thickBot="1" x14ac:dyDescent="0.3">
      <c r="B28" s="26" t="str">
        <f t="shared" si="5"/>
        <v>IQ/H</v>
      </c>
      <c r="C28" s="40">
        <v>1</v>
      </c>
      <c r="D28" s="105" t="s">
        <v>371</v>
      </c>
      <c r="E28" s="105"/>
      <c r="F28" s="105"/>
      <c r="G28" s="105"/>
      <c r="H28" s="105"/>
      <c r="I28" s="105"/>
      <c r="J28" s="105"/>
      <c r="K28" s="105"/>
      <c r="L28" s="105"/>
      <c r="M28" s="105"/>
      <c r="N28" s="105"/>
      <c r="O28" s="105"/>
    </row>
    <row r="29" spans="2:15" ht="16.5" thickTop="1" thickBot="1" x14ac:dyDescent="0.3">
      <c r="B29" s="26" t="str">
        <f t="shared" si="5"/>
        <v>IQ/H</v>
      </c>
      <c r="C29" s="40">
        <v>2</v>
      </c>
      <c r="D29" s="105" t="s">
        <v>535</v>
      </c>
      <c r="E29" s="105"/>
      <c r="F29" s="105"/>
      <c r="G29" s="105"/>
      <c r="H29" s="105"/>
      <c r="I29" s="105"/>
      <c r="J29" s="105"/>
      <c r="K29" s="105"/>
      <c r="L29" s="105"/>
      <c r="M29" s="105"/>
      <c r="N29" s="105"/>
      <c r="O29" s="105"/>
    </row>
    <row r="30" spans="2:15" ht="16.5" thickTop="1" thickBot="1" x14ac:dyDescent="0.3">
      <c r="B30" s="26" t="str">
        <f t="shared" si="5"/>
        <v>IQ/H</v>
      </c>
      <c r="C30" s="40">
        <v>2</v>
      </c>
      <c r="D30" s="105" t="s">
        <v>372</v>
      </c>
      <c r="E30" s="105"/>
      <c r="F30" s="105"/>
      <c r="G30" s="105"/>
      <c r="H30" s="105"/>
      <c r="I30" s="105"/>
      <c r="J30" s="105"/>
      <c r="K30" s="105"/>
      <c r="L30" s="105"/>
      <c r="M30" s="105"/>
      <c r="N30" s="105"/>
      <c r="O30" s="105"/>
    </row>
    <row r="31" spans="2:15" ht="16.5" thickTop="1" thickBot="1" x14ac:dyDescent="0.3">
      <c r="B31" s="26" t="str">
        <f t="shared" si="5"/>
        <v>IQ/H</v>
      </c>
      <c r="C31" s="40">
        <v>3</v>
      </c>
      <c r="D31" s="105" t="s">
        <v>536</v>
      </c>
      <c r="E31" s="105"/>
      <c r="F31" s="105"/>
      <c r="G31" s="105"/>
      <c r="H31" s="105"/>
      <c r="I31" s="105"/>
      <c r="J31" s="105"/>
      <c r="K31" s="105"/>
      <c r="L31" s="105"/>
      <c r="M31" s="105"/>
      <c r="N31" s="105"/>
      <c r="O31" s="105"/>
    </row>
    <row r="32" spans="2:15" ht="16.5" thickTop="1" thickBot="1" x14ac:dyDescent="0.3">
      <c r="B32" s="26" t="str">
        <f t="shared" si="5"/>
        <v>IQ/H</v>
      </c>
      <c r="C32" s="40">
        <v>4</v>
      </c>
      <c r="D32" s="105" t="s">
        <v>537</v>
      </c>
      <c r="E32" s="105"/>
      <c r="F32" s="105"/>
      <c r="G32" s="105"/>
      <c r="H32" s="105"/>
      <c r="I32" s="105"/>
      <c r="J32" s="105"/>
      <c r="K32" s="105"/>
      <c r="L32" s="105"/>
      <c r="M32" s="105"/>
      <c r="N32" s="105"/>
      <c r="O32" s="105"/>
    </row>
    <row r="33" spans="2:15" ht="17.25" thickTop="1" thickBot="1" x14ac:dyDescent="0.3">
      <c r="B33" s="104" t="s">
        <v>376</v>
      </c>
      <c r="C33" s="104"/>
      <c r="D33" s="104"/>
      <c r="E33" s="104"/>
      <c r="F33" s="104"/>
      <c r="G33" s="104"/>
      <c r="H33" s="104"/>
      <c r="I33" s="104"/>
      <c r="J33" s="104"/>
      <c r="K33" s="104"/>
      <c r="L33" s="104"/>
      <c r="M33" s="104"/>
      <c r="N33" s="104"/>
      <c r="O33" s="104"/>
    </row>
    <row r="34" spans="2:15" ht="16.5" thickTop="1" thickBot="1" x14ac:dyDescent="0.3">
      <c r="B34" s="26" t="str">
        <f>IF(C34&lt;=4, "IQ/H", "IQ/VH")</f>
        <v>IQ/H</v>
      </c>
      <c r="C34" s="40">
        <v>0</v>
      </c>
      <c r="D34" s="105" t="s">
        <v>539</v>
      </c>
      <c r="E34" s="105"/>
      <c r="F34" s="105"/>
      <c r="G34" s="105"/>
      <c r="H34" s="105"/>
      <c r="I34" s="105"/>
      <c r="J34" s="105"/>
      <c r="K34" s="105"/>
      <c r="L34" s="105"/>
      <c r="M34" s="105"/>
      <c r="N34" s="105"/>
      <c r="O34" s="105"/>
    </row>
    <row r="35" spans="2:15" ht="16.5" thickTop="1" thickBot="1" x14ac:dyDescent="0.3">
      <c r="B35" s="26" t="str">
        <f t="shared" ref="B35:B42" si="6">IF(C35&lt;=4, "IQ/H", "IQ/VH")</f>
        <v>IQ/H</v>
      </c>
      <c r="C35" s="40">
        <v>1</v>
      </c>
      <c r="D35" s="105" t="s">
        <v>540</v>
      </c>
      <c r="E35" s="105"/>
      <c r="F35" s="105"/>
      <c r="G35" s="105"/>
      <c r="H35" s="105"/>
      <c r="I35" s="105"/>
      <c r="J35" s="105"/>
      <c r="K35" s="105"/>
      <c r="L35" s="105"/>
      <c r="M35" s="105"/>
      <c r="N35" s="105"/>
      <c r="O35" s="105"/>
    </row>
    <row r="36" spans="2:15" ht="16.5" thickTop="1" thickBot="1" x14ac:dyDescent="0.3">
      <c r="B36" s="26" t="str">
        <f t="shared" si="6"/>
        <v>IQ/H</v>
      </c>
      <c r="C36" s="40">
        <v>1</v>
      </c>
      <c r="D36" s="105" t="s">
        <v>374</v>
      </c>
      <c r="E36" s="105"/>
      <c r="F36" s="105"/>
      <c r="G36" s="105"/>
      <c r="H36" s="105"/>
      <c r="I36" s="105"/>
      <c r="J36" s="105"/>
      <c r="K36" s="105"/>
      <c r="L36" s="105"/>
      <c r="M36" s="105"/>
      <c r="N36" s="105"/>
      <c r="O36" s="105"/>
    </row>
    <row r="37" spans="2:15" ht="16.5" thickTop="1" thickBot="1" x14ac:dyDescent="0.3">
      <c r="B37" s="26" t="str">
        <f t="shared" si="6"/>
        <v>IQ/H</v>
      </c>
      <c r="C37" s="40">
        <v>3</v>
      </c>
      <c r="D37" s="105" t="s">
        <v>541</v>
      </c>
      <c r="E37" s="105"/>
      <c r="F37" s="105"/>
      <c r="G37" s="105"/>
      <c r="H37" s="105"/>
      <c r="I37" s="105"/>
      <c r="J37" s="105"/>
      <c r="K37" s="105"/>
      <c r="L37" s="105"/>
      <c r="M37" s="105"/>
      <c r="N37" s="105"/>
      <c r="O37" s="105"/>
    </row>
    <row r="38" spans="2:15" ht="30" customHeight="1" thickTop="1" thickBot="1" x14ac:dyDescent="0.3">
      <c r="B38" s="26" t="str">
        <f t="shared" si="6"/>
        <v>IQ/H</v>
      </c>
      <c r="C38" s="40">
        <v>3</v>
      </c>
      <c r="D38" s="105" t="s">
        <v>545</v>
      </c>
      <c r="E38" s="105"/>
      <c r="F38" s="105"/>
      <c r="G38" s="105"/>
      <c r="H38" s="105"/>
      <c r="I38" s="105"/>
      <c r="J38" s="105"/>
      <c r="K38" s="105"/>
      <c r="L38" s="105"/>
      <c r="M38" s="105"/>
      <c r="N38" s="105"/>
      <c r="O38" s="105"/>
    </row>
    <row r="39" spans="2:15" ht="16.5" thickTop="1" thickBot="1" x14ac:dyDescent="0.3">
      <c r="B39" s="26" t="str">
        <f t="shared" si="6"/>
        <v>IQ/H</v>
      </c>
      <c r="C39" s="40">
        <v>4</v>
      </c>
      <c r="D39" s="105" t="s">
        <v>375</v>
      </c>
      <c r="E39" s="105"/>
      <c r="F39" s="105"/>
      <c r="G39" s="105"/>
      <c r="H39" s="105"/>
      <c r="I39" s="105"/>
      <c r="J39" s="105"/>
      <c r="K39" s="105"/>
      <c r="L39" s="105"/>
      <c r="M39" s="105"/>
      <c r="N39" s="105"/>
      <c r="O39" s="105"/>
    </row>
    <row r="40" spans="2:15" ht="16.5" thickTop="1" thickBot="1" x14ac:dyDescent="0.3">
      <c r="B40" s="26" t="str">
        <f t="shared" si="6"/>
        <v>IQ/H</v>
      </c>
      <c r="C40" s="40">
        <v>4</v>
      </c>
      <c r="D40" s="105" t="s">
        <v>542</v>
      </c>
      <c r="E40" s="105"/>
      <c r="F40" s="105"/>
      <c r="G40" s="105"/>
      <c r="H40" s="105"/>
      <c r="I40" s="105"/>
      <c r="J40" s="105"/>
      <c r="K40" s="105"/>
      <c r="L40" s="105"/>
      <c r="M40" s="105"/>
      <c r="N40" s="105"/>
      <c r="O40" s="105"/>
    </row>
    <row r="41" spans="2:15" ht="16.5" thickTop="1" thickBot="1" x14ac:dyDescent="0.3">
      <c r="B41" s="26" t="str">
        <f t="shared" si="6"/>
        <v>IQ/VH</v>
      </c>
      <c r="C41" s="40">
        <v>6</v>
      </c>
      <c r="D41" s="105" t="s">
        <v>543</v>
      </c>
      <c r="E41" s="105"/>
      <c r="F41" s="105"/>
      <c r="G41" s="105"/>
      <c r="H41" s="105"/>
      <c r="I41" s="105"/>
      <c r="J41" s="105"/>
      <c r="K41" s="105"/>
      <c r="L41" s="105"/>
      <c r="M41" s="105"/>
      <c r="N41" s="105"/>
      <c r="O41" s="105"/>
    </row>
    <row r="42" spans="2:15" ht="16.5" thickTop="1" thickBot="1" x14ac:dyDescent="0.3">
      <c r="B42" s="26" t="str">
        <f t="shared" si="6"/>
        <v>IQ/VH</v>
      </c>
      <c r="C42" s="40">
        <v>7</v>
      </c>
      <c r="D42" s="105" t="s">
        <v>544</v>
      </c>
      <c r="E42" s="105"/>
      <c r="F42" s="105"/>
      <c r="G42" s="105"/>
      <c r="H42" s="105"/>
      <c r="I42" s="105"/>
      <c r="J42" s="105"/>
      <c r="K42" s="105"/>
      <c r="L42" s="105"/>
      <c r="M42" s="105"/>
      <c r="N42" s="105"/>
      <c r="O42" s="105"/>
    </row>
    <row r="43" spans="2:15" ht="15.75" thickTop="1" x14ac:dyDescent="0.25"/>
  </sheetData>
  <mergeCells count="41">
    <mergeCell ref="D42:O42"/>
    <mergeCell ref="D36:O36"/>
    <mergeCell ref="D37:O37"/>
    <mergeCell ref="D38:O38"/>
    <mergeCell ref="D39:O39"/>
    <mergeCell ref="D40:O40"/>
    <mergeCell ref="D41:O41"/>
    <mergeCell ref="D34:O34"/>
    <mergeCell ref="D35:O35"/>
    <mergeCell ref="D27:O27"/>
    <mergeCell ref="D28:O28"/>
    <mergeCell ref="D29:O29"/>
    <mergeCell ref="D30:O30"/>
    <mergeCell ref="D31:O31"/>
    <mergeCell ref="D32:O32"/>
    <mergeCell ref="D12:O12"/>
    <mergeCell ref="D13:O13"/>
    <mergeCell ref="D14:O14"/>
    <mergeCell ref="D26:O26"/>
    <mergeCell ref="D22:O22"/>
    <mergeCell ref="D23:O23"/>
    <mergeCell ref="D24:O24"/>
    <mergeCell ref="D19:O19"/>
    <mergeCell ref="D20:O20"/>
    <mergeCell ref="D21:O21"/>
    <mergeCell ref="B2:O2"/>
    <mergeCell ref="B8:O8"/>
    <mergeCell ref="B18:O18"/>
    <mergeCell ref="B25:O25"/>
    <mergeCell ref="B33:O33"/>
    <mergeCell ref="D7:O7"/>
    <mergeCell ref="D3:O3"/>
    <mergeCell ref="D4:O4"/>
    <mergeCell ref="D5:O5"/>
    <mergeCell ref="D6:O6"/>
    <mergeCell ref="D15:O15"/>
    <mergeCell ref="D16:O16"/>
    <mergeCell ref="D17:O17"/>
    <mergeCell ref="D9:O9"/>
    <mergeCell ref="D10:O10"/>
    <mergeCell ref="D11:O11"/>
  </mergeCell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13</vt:i4>
      </vt:variant>
    </vt:vector>
  </HeadingPairs>
  <TitlesOfParts>
    <vt:vector size="13" baseType="lpstr">
      <vt:lpstr>Calculadora</vt:lpstr>
      <vt:lpstr>Planilha1</vt:lpstr>
      <vt:lpstr>Animal</vt:lpstr>
      <vt:lpstr>Auram</vt:lpstr>
      <vt:lpstr>Aquam</vt:lpstr>
      <vt:lpstr>Corpus</vt:lpstr>
      <vt:lpstr>Herbam</vt:lpstr>
      <vt:lpstr>Ignem</vt:lpstr>
      <vt:lpstr>Imaginem</vt:lpstr>
      <vt:lpstr>Mentem</vt:lpstr>
      <vt:lpstr>Terram</vt:lpstr>
      <vt:lpstr>Vim</vt:lpstr>
      <vt:lpstr>Planilha2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Cefas Sathler</dc:creator>
  <cp:lastModifiedBy>Cefas Sathler</cp:lastModifiedBy>
  <dcterms:created xsi:type="dcterms:W3CDTF">2021-07-14T00:31:02Z</dcterms:created>
  <dcterms:modified xsi:type="dcterms:W3CDTF">2021-07-23T03:43:59Z</dcterms:modified>
</cp:coreProperties>
</file>