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Ars Magica\Tabelas\"/>
    </mc:Choice>
  </mc:AlternateContent>
  <xr:revisionPtr revIDLastSave="0" documentId="13_ncr:1_{C87EE85E-5F6A-4519-A89C-CDCF1CCB5567}" xr6:coauthVersionLast="47" xr6:coauthVersionMax="47" xr10:uidLastSave="{00000000-0000-0000-0000-000000000000}"/>
  <bookViews>
    <workbookView xWindow="-120" yWindow="-120" windowWidth="38640" windowHeight="15840" xr2:uid="{3400B367-0D63-4842-9798-E7401CEE5B6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7" i="1" l="1"/>
  <c r="I3" i="1" s="1"/>
  <c r="K26" i="1"/>
  <c r="C15" i="1"/>
  <c r="X19" i="1" s="1"/>
  <c r="F19" i="1"/>
  <c r="E3" i="1" l="1"/>
  <c r="D3" i="1"/>
  <c r="G3" i="1" l="1"/>
  <c r="J3" i="1" s="1"/>
  <c r="K3" i="1" s="1"/>
</calcChain>
</file>

<file path=xl/sharedStrings.xml><?xml version="1.0" encoding="utf-8"?>
<sst xmlns="http://schemas.openxmlformats.org/spreadsheetml/2006/main" count="31" uniqueCount="30">
  <si>
    <t>Dead Broke</t>
  </si>
  <si>
    <t>Poor</t>
  </si>
  <si>
    <t>Struggling</t>
  </si>
  <si>
    <t>Average</t>
  </si>
  <si>
    <t>Comfortable</t>
  </si>
  <si>
    <t>Wealthy</t>
  </si>
  <si>
    <t>Very Wealthy</t>
  </si>
  <si>
    <t>Filthy Rich</t>
  </si>
  <si>
    <t>Multimillionaire</t>
  </si>
  <si>
    <t>Independent Income</t>
  </si>
  <si>
    <t>Serf, street person</t>
  </si>
  <si>
    <t>Bondsman, poor citizen</t>
  </si>
  <si>
    <t>Freeman, apprentice, ordinary citizen</t>
  </si>
  <si>
    <t>Squire, merchant, priest, doctor, councilor</t>
  </si>
  <si>
    <t>Landless knight, mayor, business leader</t>
  </si>
  <si>
    <t>Landed knight, guild master, big city mayor</t>
  </si>
  <si>
    <t>Lesser noble, congressional representative, Who’s Who</t>
  </si>
  <si>
    <t>Great noble, multinational corporate boss</t>
  </si>
  <si>
    <t>Royal family, governor</t>
  </si>
  <si>
    <t>King, pope, president</t>
  </si>
  <si>
    <t>Emperor, god-king, overlord</t>
  </si>
  <si>
    <t>II</t>
  </si>
  <si>
    <t>Riqueza</t>
  </si>
  <si>
    <t>TL</t>
  </si>
  <si>
    <t>Valor Inicial</t>
  </si>
  <si>
    <t>Outros</t>
  </si>
  <si>
    <t>Status</t>
  </si>
  <si>
    <t>Wage</t>
  </si>
  <si>
    <t>Custo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</si>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</sst>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3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" fontId="5" fillId="2" borderId="2" xfId="1" applyNumberFormat="1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1BDB7-9F12-42DA-A76D-B6B6FF9C0ED3}">
  <dimension ref="A1:X35"/>
  <sheetViews>
    <sheetView tabSelected="1" workbookViewId="0">
      <selection activeCell="J36" sqref="J36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5.28515625" bestFit="1" customWidth="1"/>
    <col min="4" max="5" width="17.140625" bestFit="1" customWidth="1"/>
    <col min="6" max="6" width="7" bestFit="1" customWidth="1"/>
    <col min="7" max="7" width="16.5703125" customWidth="1"/>
    <col min="8" max="8" width="10.5703125" bestFit="1" customWidth="1"/>
    <col min="9" max="9" width="19.42578125" bestFit="1" customWidth="1"/>
    <col min="10" max="10" width="17.140625" bestFit="1" customWidth="1"/>
    <col min="11" max="11" width="20.28515625" bestFit="1" customWidth="1"/>
    <col min="19" max="19" width="10" bestFit="1" customWidth="1"/>
  </cols>
  <sheetData>
    <row r="1" spans="1:24" ht="15.75" thickBot="1" x14ac:dyDescent="0.3"/>
    <row r="2" spans="1:24" ht="20.25" thickTop="1" thickBot="1" x14ac:dyDescent="0.3">
      <c r="B2" s="2" t="s">
        <v>22</v>
      </c>
      <c r="C2" s="2" t="s">
        <v>23</v>
      </c>
      <c r="D2" s="2" t="s">
        <v>24</v>
      </c>
      <c r="E2" s="2" t="s">
        <v>25</v>
      </c>
      <c r="F2" s="7" t="s">
        <v>9</v>
      </c>
      <c r="G2" s="7"/>
      <c r="H2" s="2" t="s">
        <v>26</v>
      </c>
      <c r="I2" s="2" t="s">
        <v>28</v>
      </c>
      <c r="J2" s="2" t="s">
        <v>27</v>
      </c>
      <c r="K2" s="2" t="s">
        <v>29</v>
      </c>
    </row>
    <row r="3" spans="1:24" ht="30" customHeight="1" thickTop="1" thickBot="1" x14ac:dyDescent="0.3">
      <c r="B3" s="3" t="s">
        <v>7</v>
      </c>
      <c r="C3" s="3">
        <v>3</v>
      </c>
      <c r="D3" s="4">
        <f>F19*C15*0.2</f>
        <v>20000</v>
      </c>
      <c r="E3" s="4">
        <f>F19*C15*0.8</f>
        <v>80000</v>
      </c>
      <c r="F3" s="5">
        <v>1</v>
      </c>
      <c r="G3" s="6">
        <f>(D3+E3)*K26</f>
        <v>1000</v>
      </c>
      <c r="H3" s="5">
        <v>6</v>
      </c>
      <c r="I3" s="6">
        <f>S17</f>
        <v>6000000</v>
      </c>
      <c r="J3" s="6">
        <f>X19+G3</f>
        <v>71000</v>
      </c>
      <c r="K3" s="4">
        <f>J3-I3</f>
        <v>-5929000</v>
      </c>
    </row>
    <row r="4" spans="1:24" hidden="1" x14ac:dyDescent="0.25"/>
    <row r="5" spans="1:24" hidden="1" x14ac:dyDescent="0.25"/>
    <row r="6" spans="1:24" hidden="1" x14ac:dyDescent="0.25">
      <c r="A6">
        <v>0</v>
      </c>
      <c r="B6" t="s">
        <v>0</v>
      </c>
      <c r="C6">
        <v>0</v>
      </c>
      <c r="E6">
        <v>0</v>
      </c>
      <c r="F6">
        <v>250</v>
      </c>
      <c r="H6" t="s">
        <v>21</v>
      </c>
      <c r="J6">
        <v>1</v>
      </c>
      <c r="K6">
        <v>0.01</v>
      </c>
      <c r="L6">
        <v>8</v>
      </c>
      <c r="M6" t="s">
        <v>20</v>
      </c>
      <c r="S6">
        <v>600000000</v>
      </c>
      <c r="T6">
        <v>0</v>
      </c>
      <c r="U6">
        <v>625</v>
      </c>
      <c r="W6">
        <v>0</v>
      </c>
      <c r="X6">
        <v>625</v>
      </c>
    </row>
    <row r="7" spans="1:24" hidden="1" x14ac:dyDescent="0.25">
      <c r="A7">
        <v>0.2</v>
      </c>
      <c r="B7" t="s">
        <v>1</v>
      </c>
      <c r="C7">
        <v>0.2</v>
      </c>
      <c r="E7">
        <v>1</v>
      </c>
      <c r="F7">
        <v>500</v>
      </c>
      <c r="J7">
        <v>2</v>
      </c>
      <c r="K7">
        <v>0.02</v>
      </c>
      <c r="L7">
        <v>7</v>
      </c>
      <c r="M7" t="s">
        <v>19</v>
      </c>
      <c r="S7">
        <v>60000000</v>
      </c>
      <c r="T7">
        <v>1</v>
      </c>
      <c r="U7">
        <v>650</v>
      </c>
      <c r="W7">
        <v>1</v>
      </c>
      <c r="X7">
        <v>650</v>
      </c>
    </row>
    <row r="8" spans="1:24" hidden="1" x14ac:dyDescent="0.25">
      <c r="A8">
        <v>0.5</v>
      </c>
      <c r="B8" t="s">
        <v>2</v>
      </c>
      <c r="C8">
        <v>0.5</v>
      </c>
      <c r="E8">
        <v>2</v>
      </c>
      <c r="F8">
        <v>750</v>
      </c>
      <c r="J8">
        <v>3</v>
      </c>
      <c r="K8">
        <v>0.03</v>
      </c>
      <c r="L8">
        <v>6</v>
      </c>
      <c r="M8" t="s">
        <v>18</v>
      </c>
      <c r="S8">
        <v>6000000</v>
      </c>
      <c r="T8">
        <v>2</v>
      </c>
      <c r="U8">
        <v>675</v>
      </c>
      <c r="W8">
        <v>2</v>
      </c>
      <c r="X8">
        <v>675</v>
      </c>
    </row>
    <row r="9" spans="1:24" hidden="1" x14ac:dyDescent="0.25">
      <c r="A9">
        <v>1</v>
      </c>
      <c r="B9" t="s">
        <v>3</v>
      </c>
      <c r="C9">
        <v>1</v>
      </c>
      <c r="E9">
        <v>3</v>
      </c>
      <c r="F9">
        <v>1000</v>
      </c>
      <c r="J9">
        <v>4</v>
      </c>
      <c r="K9">
        <v>0.04</v>
      </c>
      <c r="L9">
        <v>5</v>
      </c>
      <c r="M9" t="s">
        <v>17</v>
      </c>
      <c r="S9">
        <v>600000</v>
      </c>
      <c r="T9">
        <v>3</v>
      </c>
      <c r="U9">
        <v>700</v>
      </c>
      <c r="W9">
        <v>3</v>
      </c>
      <c r="X9">
        <v>700</v>
      </c>
    </row>
    <row r="10" spans="1:24" hidden="1" x14ac:dyDescent="0.25">
      <c r="A10">
        <v>2</v>
      </c>
      <c r="B10" t="s">
        <v>4</v>
      </c>
      <c r="C10">
        <v>2</v>
      </c>
      <c r="E10">
        <v>4</v>
      </c>
      <c r="F10">
        <v>2000</v>
      </c>
      <c r="J10">
        <v>5</v>
      </c>
      <c r="K10">
        <v>0.05</v>
      </c>
      <c r="L10">
        <v>4</v>
      </c>
      <c r="M10" t="s">
        <v>16</v>
      </c>
      <c r="S10">
        <v>60000</v>
      </c>
      <c r="T10">
        <v>4</v>
      </c>
      <c r="U10">
        <v>800</v>
      </c>
      <c r="W10">
        <v>4</v>
      </c>
      <c r="X10">
        <v>800</v>
      </c>
    </row>
    <row r="11" spans="1:24" hidden="1" x14ac:dyDescent="0.25">
      <c r="A11">
        <v>5</v>
      </c>
      <c r="B11" t="s">
        <v>5</v>
      </c>
      <c r="C11">
        <v>5</v>
      </c>
      <c r="E11">
        <v>5</v>
      </c>
      <c r="F11">
        <v>5000</v>
      </c>
      <c r="J11">
        <v>6</v>
      </c>
      <c r="K11">
        <v>0.06</v>
      </c>
      <c r="L11">
        <v>3</v>
      </c>
      <c r="M11" t="s">
        <v>15</v>
      </c>
      <c r="S11">
        <v>12000</v>
      </c>
      <c r="T11">
        <v>5</v>
      </c>
      <c r="U11">
        <v>1100</v>
      </c>
      <c r="W11">
        <v>5</v>
      </c>
      <c r="X11">
        <v>1100</v>
      </c>
    </row>
    <row r="12" spans="1:24" hidden="1" x14ac:dyDescent="0.25">
      <c r="A12">
        <v>20</v>
      </c>
      <c r="B12" t="s">
        <v>6</v>
      </c>
      <c r="C12">
        <v>20</v>
      </c>
      <c r="E12">
        <v>6</v>
      </c>
      <c r="F12">
        <v>10000</v>
      </c>
      <c r="J12">
        <v>7</v>
      </c>
      <c r="K12">
        <v>7.0000000000000007E-2</v>
      </c>
      <c r="L12">
        <v>2</v>
      </c>
      <c r="M12" t="s">
        <v>14</v>
      </c>
      <c r="S12">
        <v>3000</v>
      </c>
      <c r="T12">
        <v>6</v>
      </c>
      <c r="U12">
        <v>1600</v>
      </c>
      <c r="W12">
        <v>6</v>
      </c>
      <c r="X12">
        <v>1600</v>
      </c>
    </row>
    <row r="13" spans="1:24" hidden="1" x14ac:dyDescent="0.25">
      <c r="A13">
        <v>100</v>
      </c>
      <c r="B13" t="s">
        <v>7</v>
      </c>
      <c r="C13">
        <v>100</v>
      </c>
      <c r="E13">
        <v>7</v>
      </c>
      <c r="F13">
        <v>15000</v>
      </c>
      <c r="J13">
        <v>8</v>
      </c>
      <c r="K13">
        <v>0.08</v>
      </c>
      <c r="L13">
        <v>1</v>
      </c>
      <c r="M13" t="s">
        <v>13</v>
      </c>
      <c r="S13">
        <v>1200</v>
      </c>
      <c r="T13">
        <v>7</v>
      </c>
      <c r="U13">
        <v>2100</v>
      </c>
      <c r="W13">
        <v>7</v>
      </c>
      <c r="X13">
        <v>2100</v>
      </c>
    </row>
    <row r="14" spans="1:24" hidden="1" x14ac:dyDescent="0.25">
      <c r="A14">
        <v>1000</v>
      </c>
      <c r="B14" t="s">
        <v>8</v>
      </c>
      <c r="C14">
        <v>1000</v>
      </c>
      <c r="E14">
        <v>8</v>
      </c>
      <c r="F14">
        <v>20000</v>
      </c>
      <c r="J14">
        <v>9</v>
      </c>
      <c r="K14">
        <v>0.09</v>
      </c>
      <c r="L14">
        <v>0</v>
      </c>
      <c r="M14" t="s">
        <v>12</v>
      </c>
      <c r="S14">
        <v>600</v>
      </c>
      <c r="T14">
        <v>8</v>
      </c>
      <c r="U14">
        <v>2600</v>
      </c>
      <c r="W14">
        <v>8</v>
      </c>
      <c r="X14">
        <v>2600</v>
      </c>
    </row>
    <row r="15" spans="1:24" hidden="1" x14ac:dyDescent="0.25">
      <c r="C15">
        <f>VLOOKUP(B3,B6:C14,2,0)</f>
        <v>100</v>
      </c>
      <c r="E15">
        <v>9</v>
      </c>
      <c r="F15">
        <v>30000</v>
      </c>
      <c r="J15">
        <v>10</v>
      </c>
      <c r="K15">
        <v>0.1</v>
      </c>
      <c r="L15">
        <v>-1</v>
      </c>
      <c r="M15" t="s">
        <v>11</v>
      </c>
      <c r="S15">
        <v>300</v>
      </c>
      <c r="T15">
        <v>9</v>
      </c>
      <c r="U15">
        <v>3600</v>
      </c>
      <c r="W15">
        <v>9</v>
      </c>
      <c r="X15">
        <v>3600</v>
      </c>
    </row>
    <row r="16" spans="1:24" hidden="1" x14ac:dyDescent="0.25">
      <c r="E16">
        <v>10</v>
      </c>
      <c r="F16">
        <v>50000</v>
      </c>
      <c r="J16">
        <v>11</v>
      </c>
      <c r="K16">
        <v>0.11</v>
      </c>
      <c r="L16">
        <v>-2</v>
      </c>
      <c r="M16" t="s">
        <v>10</v>
      </c>
      <c r="S16">
        <v>100</v>
      </c>
      <c r="T16">
        <v>10</v>
      </c>
      <c r="U16">
        <v>5600</v>
      </c>
      <c r="W16">
        <v>10</v>
      </c>
      <c r="X16">
        <v>5600</v>
      </c>
    </row>
    <row r="17" spans="5:24" hidden="1" x14ac:dyDescent="0.25">
      <c r="E17">
        <v>11</v>
      </c>
      <c r="F17">
        <v>75000</v>
      </c>
      <c r="J17">
        <v>12</v>
      </c>
      <c r="K17">
        <v>0.12</v>
      </c>
      <c r="S17">
        <f>VLOOKUP(H3,L6:S16,8,0)</f>
        <v>6000000</v>
      </c>
      <c r="T17">
        <v>11</v>
      </c>
      <c r="U17">
        <v>8100</v>
      </c>
      <c r="W17">
        <v>11</v>
      </c>
      <c r="X17">
        <v>8100</v>
      </c>
    </row>
    <row r="18" spans="5:24" hidden="1" x14ac:dyDescent="0.25">
      <c r="E18">
        <v>12</v>
      </c>
      <c r="F18">
        <v>100000</v>
      </c>
      <c r="J18">
        <v>13</v>
      </c>
      <c r="K18">
        <v>0.13</v>
      </c>
      <c r="T18">
        <v>12</v>
      </c>
      <c r="U18">
        <v>10600</v>
      </c>
      <c r="W18">
        <v>12</v>
      </c>
      <c r="X18">
        <v>10600</v>
      </c>
    </row>
    <row r="19" spans="5:24" hidden="1" x14ac:dyDescent="0.25">
      <c r="F19">
        <f>VLOOKUP(C3,E6:F18,2,1)</f>
        <v>1000</v>
      </c>
      <c r="J19">
        <v>14</v>
      </c>
      <c r="K19">
        <v>0.14000000000000001</v>
      </c>
      <c r="X19">
        <f>VLOOKUP(C3,W6:X18,2,0)*C15</f>
        <v>70000</v>
      </c>
    </row>
    <row r="20" spans="5:24" hidden="1" x14ac:dyDescent="0.25">
      <c r="J20">
        <v>15</v>
      </c>
      <c r="K20">
        <v>0.15</v>
      </c>
    </row>
    <row r="21" spans="5:24" hidden="1" x14ac:dyDescent="0.25">
      <c r="J21">
        <v>16</v>
      </c>
      <c r="K21">
        <v>0.16</v>
      </c>
    </row>
    <row r="22" spans="5:24" hidden="1" x14ac:dyDescent="0.25">
      <c r="J22">
        <v>17</v>
      </c>
      <c r="K22">
        <v>0.17</v>
      </c>
    </row>
    <row r="23" spans="5:24" hidden="1" x14ac:dyDescent="0.25">
      <c r="J23">
        <v>18</v>
      </c>
      <c r="K23">
        <v>0.18</v>
      </c>
    </row>
    <row r="24" spans="5:24" hidden="1" x14ac:dyDescent="0.25">
      <c r="J24">
        <v>19</v>
      </c>
      <c r="K24">
        <v>0.19</v>
      </c>
    </row>
    <row r="25" spans="5:24" hidden="1" x14ac:dyDescent="0.25">
      <c r="J25">
        <v>20</v>
      </c>
      <c r="K25">
        <v>0.2</v>
      </c>
    </row>
    <row r="26" spans="5:24" hidden="1" x14ac:dyDescent="0.25">
      <c r="K26">
        <f>VLOOKUP(F3,J6:K25,2,0)</f>
        <v>0.01</v>
      </c>
    </row>
    <row r="27" spans="5:24" hidden="1" x14ac:dyDescent="0.25"/>
    <row r="28" spans="5:24" hidden="1" x14ac:dyDescent="0.25"/>
    <row r="29" spans="5:24" hidden="1" x14ac:dyDescent="0.25"/>
    <row r="30" spans="5:24" hidden="1" x14ac:dyDescent="0.25"/>
    <row r="31" spans="5:24" hidden="1" x14ac:dyDescent="0.25"/>
    <row r="32" spans="5:24" hidden="1" x14ac:dyDescent="0.25"/>
    <row r="33" spans="2:2" hidden="1" x14ac:dyDescent="0.25"/>
    <row r="34" spans="2:2" ht="15.75" thickTop="1" x14ac:dyDescent="0.25"/>
    <row r="35" spans="2:2" x14ac:dyDescent="0.25">
      <c r="B35" s="1"/>
    </row>
  </sheetData>
  <mergeCells count="1">
    <mergeCell ref="F2:G2"/>
  </mergeCells>
  <phoneticPr fontId="1" type="noConversion"/>
  <dataValidations count="4">
    <dataValidation type="list" allowBlank="1" showInputMessage="1" showErrorMessage="1" sqref="B3" xr:uid="{C242CE0B-BCF4-4850-9ED9-35599B6A83D0}">
      <formula1>$B$6:$B$14</formula1>
    </dataValidation>
    <dataValidation type="list" allowBlank="1" showInputMessage="1" showErrorMessage="1" sqref="C3" xr:uid="{D997B6F5-F37B-4CC9-B9A9-FB54C07BA843}">
      <formula1>$E$6:$E$18</formula1>
    </dataValidation>
    <dataValidation type="list" allowBlank="1" showInputMessage="1" showErrorMessage="1" sqref="F3" xr:uid="{AEC7721A-6B24-4A64-A583-EDC281644D33}">
      <formula1>$J$6:$J$25</formula1>
    </dataValidation>
    <dataValidation type="list" allowBlank="1" showInputMessage="1" showErrorMessage="1" sqref="H3" xr:uid="{5646606A-9238-41A6-95D6-6562F13C4780}">
      <formula1>$L$6:$L$16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Cefas Sathler</dc:creator>
  <cp:lastModifiedBy>Cefas Sathler</cp:lastModifiedBy>
  <dcterms:created xsi:type="dcterms:W3CDTF">2021-08-05T15:41:58Z</dcterms:created>
  <dcterms:modified xsi:type="dcterms:W3CDTF">2021-08-21T15:00:25Z</dcterms:modified>
</cp:coreProperties>
</file>