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Visual Studio 2017\Projects\SalesUtil\SalesUtil\"/>
    </mc:Choice>
  </mc:AlternateContent>
  <bookViews>
    <workbookView minimized="1" xWindow="0" yWindow="0" windowWidth="21756" windowHeight="8964"/>
  </bookViews>
  <sheets>
    <sheet name="Open" sheetId="1" r:id="rId1"/>
    <sheet name="hiddenSheet" sheetId="2" state="veryHidden" r:id="rId2"/>
  </sheets>
  <externalReferences>
    <externalReference r:id="rId3"/>
    <externalReference r:id="rId4"/>
    <externalReference r:id="rId5"/>
  </externalReferences>
  <calcPr calcId="162913" concurrentCalc="0"/>
</workbook>
</file>

<file path=xl/calcChain.xml><?xml version="1.0" encoding="utf-8"?>
<calcChain xmlns="http://schemas.openxmlformats.org/spreadsheetml/2006/main">
  <c r="AB32" i="1" l="1"/>
  <c r="AC73" i="1"/>
  <c r="AC74" i="1"/>
  <c r="AC70" i="1"/>
  <c r="AC71" i="1"/>
  <c r="AC72" i="1"/>
  <c r="AC69" i="1"/>
  <c r="AC68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54" i="1"/>
  <c r="AC49" i="1"/>
  <c r="AC50" i="1"/>
  <c r="AC51" i="1"/>
  <c r="AC52" i="1"/>
  <c r="AC53" i="1"/>
  <c r="AC48" i="1"/>
  <c r="AC47" i="1"/>
  <c r="AC42" i="1"/>
  <c r="AC43" i="1"/>
  <c r="AC44" i="1"/>
  <c r="AC45" i="1"/>
  <c r="AC46" i="1"/>
  <c r="AC41" i="1"/>
  <c r="AC36" i="1"/>
  <c r="AC37" i="1"/>
  <c r="AC38" i="1"/>
  <c r="AC39" i="1"/>
  <c r="AC40" i="1"/>
  <c r="AC35" i="1"/>
  <c r="AC33" i="1"/>
  <c r="AC34" i="1"/>
  <c r="AC32" i="1"/>
  <c r="AC29" i="1"/>
  <c r="AC30" i="1"/>
  <c r="AC31" i="1"/>
  <c r="AC22" i="1"/>
  <c r="AC23" i="1"/>
  <c r="AC24" i="1"/>
  <c r="AC25" i="1"/>
  <c r="AC26" i="1"/>
  <c r="AC27" i="1"/>
  <c r="AC28" i="1"/>
  <c r="AC18" i="1"/>
  <c r="AC19" i="1"/>
  <c r="AC20" i="1"/>
  <c r="AC21" i="1"/>
  <c r="AC17" i="1"/>
  <c r="AC15" i="1"/>
  <c r="AC16" i="1"/>
  <c r="AC11" i="1"/>
  <c r="AC12" i="1"/>
  <c r="AC13" i="1"/>
  <c r="AC14" i="1"/>
  <c r="AC8" i="1"/>
  <c r="AC9" i="1"/>
  <c r="AC10" i="1"/>
  <c r="AC7" i="1"/>
  <c r="AC6" i="1"/>
  <c r="AC5" i="1"/>
  <c r="AC4" i="1"/>
  <c r="AC2" i="1"/>
  <c r="AC3" i="1"/>
  <c r="AB73" i="1"/>
  <c r="AB74" i="1"/>
  <c r="AB70" i="1"/>
  <c r="AB71" i="1"/>
  <c r="AB72" i="1"/>
  <c r="AB69" i="1"/>
  <c r="AB68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54" i="1"/>
  <c r="AB49" i="1"/>
  <c r="AB50" i="1"/>
  <c r="AB51" i="1"/>
  <c r="AB52" i="1"/>
  <c r="AB53" i="1"/>
  <c r="AB48" i="1"/>
  <c r="AB47" i="1"/>
  <c r="AB42" i="1"/>
  <c r="AB43" i="1"/>
  <c r="AB44" i="1"/>
  <c r="AB45" i="1"/>
  <c r="AB46" i="1"/>
  <c r="AB41" i="1"/>
  <c r="AB36" i="1"/>
  <c r="AB37" i="1"/>
  <c r="AB38" i="1"/>
  <c r="AB39" i="1"/>
  <c r="AB40" i="1"/>
  <c r="AB35" i="1"/>
  <c r="AB33" i="1"/>
  <c r="AB34" i="1"/>
  <c r="AB29" i="1"/>
  <c r="AB30" i="1"/>
  <c r="AB31" i="1"/>
  <c r="AB22" i="1"/>
  <c r="AB23" i="1"/>
  <c r="AB24" i="1"/>
  <c r="AB25" i="1"/>
  <c r="AB26" i="1"/>
  <c r="AB27" i="1"/>
  <c r="AB28" i="1"/>
  <c r="AB18" i="1"/>
  <c r="AB19" i="1"/>
  <c r="AB20" i="1"/>
  <c r="AB21" i="1"/>
  <c r="AB17" i="1"/>
  <c r="AB15" i="1"/>
  <c r="AB16" i="1"/>
  <c r="AB11" i="1"/>
  <c r="AB12" i="1"/>
  <c r="AB13" i="1"/>
  <c r="AB14" i="1"/>
  <c r="AB8" i="1"/>
  <c r="AB9" i="1"/>
  <c r="AB10" i="1"/>
  <c r="AB7" i="1"/>
  <c r="AB6" i="1"/>
  <c r="AB5" i="1"/>
  <c r="AB4" i="1"/>
  <c r="AB2" i="1"/>
  <c r="AB3" i="1"/>
</calcChain>
</file>

<file path=xl/sharedStrings.xml><?xml version="1.0" encoding="utf-8"?>
<sst xmlns="http://schemas.openxmlformats.org/spreadsheetml/2006/main" count="1485" uniqueCount="591">
  <si>
    <t>(Do Not Modify) Product Revenue</t>
  </si>
  <si>
    <t>(Do Not Modify) Row Checksum</t>
  </si>
  <si>
    <t>(Do Not Modify) Modified On</t>
  </si>
  <si>
    <t>Opportunity Owner (Opportunity) (Opportunity)</t>
  </si>
  <si>
    <t>Opportunity Number (Opportunity) (Opportunity)</t>
  </si>
  <si>
    <t>Opportunity Name (Opportunity) (Opportunity)</t>
  </si>
  <si>
    <t>Customer (End User) (Opportunity) (Opportunity)</t>
  </si>
  <si>
    <t>Description (Opportunity) (Opportunity)</t>
  </si>
  <si>
    <t>Status Description (Opportunity) (Opportunity)</t>
  </si>
  <si>
    <t>Currency</t>
  </si>
  <si>
    <t>Est. Close Date (Opportunity) (Opportunity)</t>
  </si>
  <si>
    <t>Opportunity Type (Opportunity) (Opportunity)</t>
  </si>
  <si>
    <t>Probability (Opportunity) (Opportunity)</t>
  </si>
  <si>
    <t>Process Type (Opportunity) (Opportunity)</t>
  </si>
  <si>
    <t>Process  Stage (Opportunity) (Opportunity)</t>
  </si>
  <si>
    <t>Organization Unit (Owning User) (User)</t>
  </si>
  <si>
    <t>Sales Reporting Group (Owning User) (User)</t>
  </si>
  <si>
    <t>System Business Unit (Owning User) (User)</t>
  </si>
  <si>
    <t>Primary Email (Owning User) (User)</t>
  </si>
  <si>
    <t>Product Type</t>
  </si>
  <si>
    <t>Product/Service</t>
  </si>
  <si>
    <t>Revenue</t>
  </si>
  <si>
    <t>Margin</t>
  </si>
  <si>
    <t>Revenue Type</t>
  </si>
  <si>
    <t>Number of Periods</t>
  </si>
  <si>
    <t>Revenue Start Date</t>
  </si>
  <si>
    <t>Delivery Unit</t>
  </si>
  <si>
    <t>efb9de42-bfdc-e611-80c8-38eaa7365054</t>
  </si>
  <si>
    <t>sCq9EjdR+2XwHRRv0hVYkz82n9HHbi198tCbET7Pq+GsCrVOwN9yhzG7RfXrT0n3wxMaLWcqcKp7oXcOTaUQCA==</t>
  </si>
  <si>
    <t>Håkan Johansson</t>
  </si>
  <si>
    <t>1125344</t>
  </si>
  <si>
    <t>Integration Navet</t>
  </si>
  <si>
    <t>Oskarshamns kommun</t>
  </si>
  <si>
    <t>Kunden har frågat efter pris och beslutar förhoppningsvis innan årsskiftet</t>
  </si>
  <si>
    <t>Vi inväntar svar</t>
  </si>
  <si>
    <t>Svensk krona</t>
  </si>
  <si>
    <t>New Sales</t>
  </si>
  <si>
    <t>Call Off</t>
  </si>
  <si>
    <t>Contract Negotiations</t>
  </si>
  <si>
    <t>100081 Muncipalities HR</t>
  </si>
  <si>
    <t>SE - PS&amp;HC - Management Public Sector &amp; HC</t>
  </si>
  <si>
    <t>Sweden</t>
  </si>
  <si>
    <t>Hakan.Johansson@evry.com</t>
  </si>
  <si>
    <t>Software and Licenses</t>
  </si>
  <si>
    <t>e-Companion</t>
  </si>
  <si>
    <t>Contract Option</t>
  </si>
  <si>
    <t>6756f8ee-a5dc-e611-80c8-38eaa7365054</t>
  </si>
  <si>
    <t>nX3AzQZmEw64mXg7kMxIOQxQcf3CzdkuVrAMbTpJQa1j5rGGcjgf3lJzVTikQvElXa2v5FHCr2Ns0R38U9TAFw==</t>
  </si>
  <si>
    <t>Tobias Kryss</t>
  </si>
  <si>
    <t>1123503</t>
  </si>
  <si>
    <t>Skanska OBIEE resurser support Q3 2017</t>
  </si>
  <si>
    <t>Skanska IT Nordic Sweden AB</t>
  </si>
  <si>
    <t>Support resurser för Q3 2017</t>
  </si>
  <si>
    <t/>
  </si>
  <si>
    <t>Renegotiation 1:1</t>
  </si>
  <si>
    <t>Fast</t>
  </si>
  <si>
    <t>Qualified (to be approved)</t>
  </si>
  <si>
    <t>100023 Center of Solutions</t>
  </si>
  <si>
    <t>SE - ST - Management Stockholm</t>
  </si>
  <si>
    <t>Tobias.Kryss@evry.com</t>
  </si>
  <si>
    <t>Consulting</t>
  </si>
  <si>
    <t>Rapportering – Oracle - Consulting</t>
  </si>
  <si>
    <t>To external customer</t>
  </si>
  <si>
    <t>BI (Terminated 31.12.2016)</t>
  </si>
  <si>
    <t>05eb07b7-a5dc-e611-80c8-38eaa7365054</t>
  </si>
  <si>
    <t>eIvdS6CQa2xPkMU+Rc2X/Dd/AFhIUfh9Wcvmm8cGDhTRVVwXZbhTm2sa5UIcgUP2B6uPvJu77lBQFx0xkOG3HA==</t>
  </si>
  <si>
    <t>Solutions and Managed Services</t>
  </si>
  <si>
    <t>77565d60-a5dc-e611-80c8-38eaa7365054</t>
  </si>
  <si>
    <t>f39E5QRGu8n/ECyQEMExUhS+l/x1r/Xk4XGhm6u9DVQ0Ce1qDUjCk+4s3kae5BdIRYuiZ0AAgjGsiHhluG/xRQ==</t>
  </si>
  <si>
    <t>Bengt-Göran Kangas</t>
  </si>
  <si>
    <t>1118718</t>
  </si>
  <si>
    <t>Platform operation</t>
  </si>
  <si>
    <t>Region Skåne</t>
  </si>
  <si>
    <t>Current contract with Tieto expires January 2018</t>
  </si>
  <si>
    <t>Waiting for invitation to a hearing and a following RFI.</t>
  </si>
  <si>
    <t>New Customer</t>
  </si>
  <si>
    <t>Extensive</t>
  </si>
  <si>
    <t>100079 Public Sector and Healthcare</t>
  </si>
  <si>
    <t>SE - Public Sector and Healthcare</t>
  </si>
  <si>
    <t>Bengt-Goran.Kangas@evry.com</t>
  </si>
  <si>
    <t>IT Operations</t>
  </si>
  <si>
    <t>Platform Services</t>
  </si>
  <si>
    <t>100119 IOS</t>
  </si>
  <si>
    <t>0cf2ca66-9fdc-e611-80c8-38eaa7365054</t>
  </si>
  <si>
    <t>KEpjYJnGmSCvRQzeiYt4ek4tIfYKaxNMy7ID4FR768y6NVMCskv6bJFq8MS9/ttk4SWeFx4oDt+Fx+MApkiSKA==</t>
  </si>
  <si>
    <t>Paul Aronsson</t>
  </si>
  <si>
    <t>1124251</t>
  </si>
  <si>
    <t>Supportavtal NAV &amp; EeMC 1711-1810</t>
  </si>
  <si>
    <t>Swed Handling AB</t>
  </si>
  <si>
    <t>NAV &amp; EeMC</t>
  </si>
  <si>
    <t>Automatisk förlängning om inte uppsagt senast Est. Close Date</t>
  </si>
  <si>
    <t>Prolonging</t>
  </si>
  <si>
    <t>100111 Region &amp; Solutions</t>
  </si>
  <si>
    <t>SE - Regions &amp; Solutions</t>
  </si>
  <si>
    <t>Paul.Aronsson@evry.com</t>
  </si>
  <si>
    <t>AM ERP NAV</t>
  </si>
  <si>
    <t>100017 AM - Business Critical</t>
  </si>
  <si>
    <t>0f78c772-9fdc-e611-80c8-38eaa7365054</t>
  </si>
  <si>
    <t>JwzYLhP83oE7XQkyWR7sY94lkk5a7LwxjszuMIWG2nzc74kodDrMLoEJR5Wy4ZVxOrwZ9nYS9+rqUFDhjqLoig==</t>
  </si>
  <si>
    <t>Add on ERP NAV</t>
  </si>
  <si>
    <t>46ff8333-a0dc-e611-80c8-38eaa7365054</t>
  </si>
  <si>
    <t>iI5ha283C7Jv//8HgdMGEx1EdfBRvnEhh0p2r20t/EDbFrv3chEThATeFeqRiJPacqg5g6SrjQqRcYZNoBlJ9w==</t>
  </si>
  <si>
    <t>EeMC</t>
  </si>
  <si>
    <t>f373ef0b-9fdc-e611-80c8-38eaa7365054</t>
  </si>
  <si>
    <t>JoARgzuPP8ykHNLmwyQUInqVG8QUkDsBCVBj7V6gzcv1dEI3cz4s5/0D1uShHZnnOZoI72oZ2TWMkY+eZvB9yw==</t>
  </si>
  <si>
    <t>1124052</t>
  </si>
  <si>
    <t>Supportavtal Jeeves 1711-1810</t>
  </si>
  <si>
    <t>Proton Industries AB</t>
  </si>
  <si>
    <t>Jeeves</t>
  </si>
  <si>
    <t>AM ERP Jeeves</t>
  </si>
  <si>
    <t>1835e11d-9fdc-e611-80c8-38eaa7365054</t>
  </si>
  <si>
    <t>n65E2eScxun1FAZVxaDvRCHkAevdSshwko+Pft4stwLBM312cyo0HkNWpEMPwTvNgBdD+PBAk9YaKZeyIiyqPg==</t>
  </si>
  <si>
    <t>1124070</t>
  </si>
  <si>
    <t>Supportavtal NAV 1711-1810</t>
  </si>
  <si>
    <t>Rengörare Näslund AB</t>
  </si>
  <si>
    <t>NAV</t>
  </si>
  <si>
    <t>d9efd84d-9fdc-e611-80c8-38eaa7365054</t>
  </si>
  <si>
    <t>MnlkeG1Gx82pptCaY/iMNpuIg5hvvcP8z7obe63DNjb/ZsB/2qMAJJqoQ6LCB/cvC+cBib6GfClRXpbKze5Zhg==</t>
  </si>
  <si>
    <t>1124155</t>
  </si>
  <si>
    <t>Biztalk 1711-1810</t>
  </si>
  <si>
    <t>Samdistribution Logistik Sverige AB</t>
  </si>
  <si>
    <t>Biztalk</t>
  </si>
  <si>
    <t>CeMC- Biztalk</t>
  </si>
  <si>
    <t>0eb6d753-9fdc-e611-80c8-38eaa7365054</t>
  </si>
  <si>
    <t>zreOCj5cewcH2JDXlU3zDbwfEU2tx+hWY8PCsJs/aYzLbzgLVS/+WO7R7U8aQuSjhb9LMxXk/5r2tOEcf6gylg==</t>
  </si>
  <si>
    <t>1124402</t>
  </si>
  <si>
    <t>Zero Interiör AB</t>
  </si>
  <si>
    <t>Automatisk förlängning om det inte uppsagt senast Est. Close Date</t>
  </si>
  <si>
    <t>108ada59-9fdc-e611-80c8-38eaa7365054</t>
  </si>
  <si>
    <t>C26Ih9yUEAwiONwQhcodUpkDNsFyQH+czzlZI3fGc0wKtfUC1tJm/eSBa2EQS8X1ICq554t4zfYna2Ii6IFMVw==</t>
  </si>
  <si>
    <t>1123847</t>
  </si>
  <si>
    <t>Kronosept AB</t>
  </si>
  <si>
    <t>5bdb51c9-a5dc-e611-80c8-38eaa7365054</t>
  </si>
  <si>
    <t>wIa3HT1mJuO5lR4/wm1reSZSZfBgHbPsVCUxqYJZF/OYihOaXaFWkzmKL3aZXukXZ8SOkLyHtEW+C098l8aVZA==</t>
  </si>
  <si>
    <t>1123709</t>
  </si>
  <si>
    <t>Underhåll Inobiz 1711-1810</t>
  </si>
  <si>
    <t>Fordonsmateriel AB</t>
  </si>
  <si>
    <t>Inobiz</t>
  </si>
  <si>
    <t>Add on ERP Övrigt</t>
  </si>
  <si>
    <t>4fbc6113-a6dc-e611-80c8-38eaa7365054</t>
  </si>
  <si>
    <t>smBoNr4Pav2DyORCEYxZxTNriWaWLE49sR7F5UxWqEP8WQTJ2ouahIau1sUyJRj99GmIv1FNm0p52y+w/RH50Q==</t>
  </si>
  <si>
    <t>321cb055-a6dc-e611-80c8-38eaa7365054</t>
  </si>
  <si>
    <t>/ZfwF8SVMpp3ngLEnKCLdYwtoePC8vGmaxLrSr66VnR9iNmu5C8fKmoFCO74m0GZxUkKq6D4OP0K/b170yIBqw==</t>
  </si>
  <si>
    <t>1124031</t>
  </si>
  <si>
    <t>Supportavtal Jeeves och EeMC 1711-1810</t>
  </si>
  <si>
    <t>Press Kogyo Sweden AB</t>
  </si>
  <si>
    <t>Jeeves, EeMC</t>
  </si>
  <si>
    <t>36c6bd49-bfdc-e611-80c8-38eaa7365054</t>
  </si>
  <si>
    <t>y1naQolt25+UnrBG7qdY9jfAjzKIa6g49HMcRcn7pBJAU9zJSi9PI40t4qXH6ugIFIh+wWqXJCJbvQl0C+kHRg==</t>
  </si>
  <si>
    <t>d3c75f88-bfdc-e611-80c8-38eaa7365054</t>
  </si>
  <si>
    <t>Ffj1LGXs9FhECFOfU31EJh/gbseuVGTiBE9j6iu6Qgl67liTn5QgC7x8NGrc4dOWoOdBXGEcSR+ev0J8cNR89w==</t>
  </si>
  <si>
    <t>1123729</t>
  </si>
  <si>
    <t>Biztalk Mgmt 1711-1810</t>
  </si>
  <si>
    <t>Förlagssystem JAL AB</t>
  </si>
  <si>
    <t>Bid Approved</t>
  </si>
  <si>
    <t>ce7507b1-a5dc-e611-80c8-38eaa7365054</t>
  </si>
  <si>
    <t>5bqjC3wPO5Suh8emJCFjNRWixnpxjKhSukkktU37jfN8I+Zm8xaJzmdYGITpaDGnlcylcBZDxPIl5pe+xiBR7g==</t>
  </si>
  <si>
    <t>Peter Englund</t>
  </si>
  <si>
    <t>1124913</t>
  </si>
  <si>
    <t>Utveckling applikationslösningar del1</t>
  </si>
  <si>
    <t>Vårljus Sol AB</t>
  </si>
  <si>
    <t>100029 Sales</t>
  </si>
  <si>
    <t>Peter.Englund@evry.com</t>
  </si>
  <si>
    <t>Microsoft SharePoint</t>
  </si>
  <si>
    <t>100007 Sharepoint Mälardalen</t>
  </si>
  <si>
    <t>92dfb4e4-945d-e711-80d2-38eaa7365054</t>
  </si>
  <si>
    <t>g2L2l6dXBRPsSCzEI0kMFFFHM2i/dnbL0pupPzM+VViE3GHSCZjzXINQX4Ux+SLnx742Dtj4qYN6cIuY7qnaOA==</t>
  </si>
  <si>
    <t>Max Åsblom</t>
  </si>
  <si>
    <t>2005023</t>
  </si>
  <si>
    <t>Sharepoint consultant Marcus</t>
  </si>
  <si>
    <t>Key Man AB</t>
  </si>
  <si>
    <t>Keyman, a broker, is in need of an Consultant to their customer in the public sector.</t>
  </si>
  <si>
    <t>Marcus Irestrand is offered.</t>
  </si>
  <si>
    <t>Max.Asblom@evry.com</t>
  </si>
  <si>
    <t>Microsoft Sharepoint - Consulting</t>
  </si>
  <si>
    <t>745d6559-4de6-4903-9cff-694ce9d72a3f</t>
  </si>
  <si>
    <t>HaBjwfDZT/71j4MR6fc2E4MHr8ZOf5QINgk3rCohIvLAdc/PF65ZIqxTMwbFGITuv9kAq5RNpwg5s9vIsOMSBQ==</t>
  </si>
  <si>
    <t>Catrine Lundström</t>
  </si>
  <si>
    <t>2004993</t>
  </si>
  <si>
    <t>Support och drift AX 1710-1712</t>
  </si>
  <si>
    <t>Rottneros AB</t>
  </si>
  <si>
    <t>AX</t>
  </si>
  <si>
    <t>Won</t>
  </si>
  <si>
    <t>AO AX</t>
  </si>
  <si>
    <t>92804148-45b0-4d0b-999c-859cbd6e738c</t>
  </si>
  <si>
    <t>XknwxjD2kUGo0ghr1Otuct0+MrK+z0sLOaSkx231FCMmPAUE5yaFik2IRbzC+W/hnhV/HXoKE2qv9Bt9WMQZDg==</t>
  </si>
  <si>
    <t>AM ERP AX</t>
  </si>
  <si>
    <t>6d5185f8-384a-44dc-bd92-cfd30e589df9</t>
  </si>
  <si>
    <t>hKjkOv0Fq3JLX5Sp814XNNTgGxW9cA4Shhvd0eLmqFtk0bg79nmavkV8uH5C+gogckHKo1bNNC+BG6yyNfoj0Q==</t>
  </si>
  <si>
    <t>10833caf-8939-e711-80d3-38eaa7364fdc</t>
  </si>
  <si>
    <t>SuZRigXVFbyPSB6v+DBF5CQkPhNMdR/5XKsNTd05BAxN58SfgldK2DnV/vXpDxlK7i6gfcsuSZUkkyrajEzTXA==</t>
  </si>
  <si>
    <t>Annakarin Karlqvist</t>
  </si>
  <si>
    <t>2003745</t>
  </si>
  <si>
    <t>VGR Sisjödepån - Uppgrade Jeeves 5.1</t>
  </si>
  <si>
    <t>Västra Götalands Läns Landsting - Regionservice</t>
  </si>
  <si>
    <t>Identified  (to be validated)</t>
  </si>
  <si>
    <t>100047 Consulting - Retail</t>
  </si>
  <si>
    <t>SE - GÖ - Retail &amp; Medical</t>
  </si>
  <si>
    <t>AnnaKarin.Karlqvist@evry.com</t>
  </si>
  <si>
    <t>Project</t>
  </si>
  <si>
    <t>22b9da8e-1629-e711-80d2-38eaa7364fdc</t>
  </si>
  <si>
    <t>epqVhBdNmvOxTMm3mP1ug5Z2DF48h+E2s/1XdM44ygqZIUDRkxX4GC/YQy4SCTzLfiUvbsxHUZa8oiUwRLuWRw==</t>
  </si>
  <si>
    <t>Joakim Serholt</t>
  </si>
  <si>
    <t>2003080</t>
  </si>
  <si>
    <t>Mobility Architect (Joakim Serholt)</t>
  </si>
  <si>
    <t>SKF Sverige AB</t>
  </si>
  <si>
    <t xml:space="preserve">The assignment is to aid SKF Group IT within the area of mobility. The assignment consists of the following areas: 
• Get an overview of the entire mobility environment at SKF and from a strategic view suggest changes and improvements in order to get a more cohesive mobility environment. 
• Advise on technology choices and help in setting requirements both internally and with suppliers 
• Advise on Strategy App management and development but also in specific App development projects.
• Aiding in setting up a governance structure and organisation for Mobility within SKF Group IT.
• Manage user surveys and communication, communication with stakeholders, app project management and other administrative tasks.
</t>
  </si>
  <si>
    <t>Waiting on PO</t>
  </si>
  <si>
    <t xml:space="preserve">100067 Digital </t>
  </si>
  <si>
    <t>joakim.serholt@evry.com</t>
  </si>
  <si>
    <t>Mobile Strategic Consulting</t>
  </si>
  <si>
    <t>167a8d58-9b8e-404e-b9b6-3306700c8323</t>
  </si>
  <si>
    <t>1EW8fRGcmhYrHSVTqCuwL/QXUAvWyUA8tLZRUhMZtRaBeRfxKlOy/1d6XpOR3JBZqm7d4ApZMWkjhTOQ3+Vicw==</t>
  </si>
  <si>
    <t>Robert Ballantyne</t>
  </si>
  <si>
    <t>2001040</t>
  </si>
  <si>
    <t>Implementation Laptu Poland Implementation Phase2</t>
  </si>
  <si>
    <t>HAGS Aneby AB</t>
  </si>
  <si>
    <t>100064 Logistic</t>
  </si>
  <si>
    <t>SE - R&amp;S - Business Solutions</t>
  </si>
  <si>
    <t>Robert.Ballantyne@evry.com</t>
  </si>
  <si>
    <t>Laptu - add on module</t>
  </si>
  <si>
    <t>d2d19c24-e715-e711-80cf-38eaa7364fdc</t>
  </si>
  <si>
    <t>Oy5GNfCc23N9YFi+L1H2beTtgS3CldDE2o5SwPWWxDNSun+ceVNbc3MXPBPYHFQb6p/y9sxO5QFuZ5Z25IPynQ==</t>
  </si>
  <si>
    <t>Andreas Pettersson</t>
  </si>
  <si>
    <t>2002365</t>
  </si>
  <si>
    <t>IL-Survey-SCB-AKU</t>
  </si>
  <si>
    <t>Statistiska centralbyrån</t>
  </si>
  <si>
    <t xml:space="preserve">Public procurement. Survey by Telephone interviews regarding the population in Sweden in terms of employment - unemployment. We are current supplier since 2014. </t>
  </si>
  <si>
    <t>Started</t>
  </si>
  <si>
    <t>100255 Document Solutions</t>
  </si>
  <si>
    <t>SE - Information Logistics</t>
  </si>
  <si>
    <t>Andreas.Pettersson@evry.com</t>
  </si>
  <si>
    <t>Survey</t>
  </si>
  <si>
    <t>100384 ME Document Solutions</t>
  </si>
  <si>
    <t>2b3238a3-915d-e711-80d2-38eaa7365054</t>
  </si>
  <si>
    <t>3xgNhAgwQyJqOzB3O9ayuE/FdIuAGaygRfPax9Hetxy1tw1F36FC+ci5cxF3bSszohR+2U+iv8+xQd+tSc4cfA==</t>
  </si>
  <si>
    <t>2005022</t>
  </si>
  <si>
    <t>SharePoint consultant Ricardo</t>
  </si>
  <si>
    <t>Key Man, a broker is looking for an Consultant for their customer in the public sector.</t>
  </si>
  <si>
    <t>Ricardo Demanet is offered</t>
  </si>
  <si>
    <t>4754e65f-bedc-e611-80c8-38eaa7365054</t>
  </si>
  <si>
    <t>vlgek2r2Ox6w+Sabh2LcYaigiJI90d1ugYr8YXDeC2wjLX5qxgR4NoS1/n9slKnKyo7eUplIUajqAW3eut5pBg==</t>
  </si>
  <si>
    <t>Clas Lejdeborn</t>
  </si>
  <si>
    <t>1095975</t>
  </si>
  <si>
    <t>Managed Print Services</t>
  </si>
  <si>
    <t>Exportkreditnämnden</t>
  </si>
  <si>
    <t>Print as a service.</t>
  </si>
  <si>
    <t>Analysis during Dec/Jan, negotiations starts at the end of Q1</t>
  </si>
  <si>
    <t>100199 Service Management &amp; Customer Dev</t>
  </si>
  <si>
    <t>SE - IOS - IOS North</t>
  </si>
  <si>
    <t>Clas.Lejdeborn@evry.com</t>
  </si>
  <si>
    <t>Print Services (Discontinued)</t>
  </si>
  <si>
    <t>d829fb4d-0a5b-e711-80d2-38eaa7365054</t>
  </si>
  <si>
    <t>y6lrbRrXPzrYJlcekSi9EdTwRmaSpvp2R34EftWBS9pqLFmZrNcEzE65/2HyrIv8DhKIP92Wk0pmVX2p2Bor5g==</t>
  </si>
  <si>
    <t>2004799</t>
  </si>
  <si>
    <t>Technical tester</t>
  </si>
  <si>
    <t>Riksdagsförvaltningen</t>
  </si>
  <si>
    <t>Customer is in need of an tester.</t>
  </si>
  <si>
    <t>Yan Liljegren is offered, wating for approval</t>
  </si>
  <si>
    <t>Test resources</t>
  </si>
  <si>
    <t>100024 Project Management and Test &amp; Quality Services</t>
  </si>
  <si>
    <t>159db04d-df49-e711-80d3-38eaa7364fdc</t>
  </si>
  <si>
    <t>/ppzdSMBTDVS1f5DUECxrmIdZFOelFk7xjmd86hclJ7GEbLIlBJtLsiXy7NoSLDmxNSTF9/UVme8Y1Oy3RLM6A==</t>
  </si>
  <si>
    <t>Andreas Lindén</t>
  </si>
  <si>
    <t>2004228</t>
  </si>
  <si>
    <t>SL 17-2004228 RDTS Produktionsmiljö</t>
  </si>
  <si>
    <t>AB Storstockholms Lokaltrafik</t>
  </si>
  <si>
    <t>1. Set Delivery Owner (yourself)
2. Change Estimated Closing Date
3. Create Bidroom!
4. Set second tab under "Preqaulification &amp; Frame Agreement" to "Based on a won frame agreement"
5. Sales Channel: EVRY NOS
6. Add Product Revenue</t>
  </si>
  <si>
    <t>SE - Stockholm</t>
  </si>
  <si>
    <t>Andreas.Linden@evry.com</t>
  </si>
  <si>
    <t>100488 Application Services</t>
  </si>
  <si>
    <t>f72e4f91-073b-e711-80d3-38eaa7364fdc</t>
  </si>
  <si>
    <t>vrOPNXCbgDLgnL0MkWSeeD2tEwp2IPQllCuK56W3U8KEQ76ghQP/9dvIUBbGux/ppXpZZrijsdNLdODyoaB4AQ==</t>
  </si>
  <si>
    <t>2003803</t>
  </si>
  <si>
    <t>SL:172003803 - WÅAB till SLWEB</t>
  </si>
  <si>
    <t>Migration from WÅAB domain to SLWEB domain</t>
  </si>
  <si>
    <t>Offer</t>
  </si>
  <si>
    <t>100518 Infrastructure Services</t>
  </si>
  <si>
    <t>2e459068-2020-e711-80ce-38eaa7365054</t>
  </si>
  <si>
    <t>83YJqBwLeaWdUlwM/27jhlv90gZ6BDm7b9M/q3qUziXKilldMQr6dWwWc6QgwJYEQowFwyXAbxFMru+eyh9H1w==</t>
  </si>
  <si>
    <t>Hans Bjersing</t>
  </si>
  <si>
    <t>2002850</t>
  </si>
  <si>
    <t>Design Update Libero Club</t>
  </si>
  <si>
    <t>SCA Hygiene Products AB</t>
  </si>
  <si>
    <t>100045 Retail &amp; Medical</t>
  </si>
  <si>
    <t>Hans.Bjersing@evry.com</t>
  </si>
  <si>
    <t>Concept/Design/Prototyping - Digital Business</t>
  </si>
  <si>
    <t>100063 Digital Center of Excellence Gothenburg</t>
  </si>
  <si>
    <t>f241e6ae-e250-e711-80d3-38eaa7364fdc</t>
  </si>
  <si>
    <t>zEd5TNHtmcQ/aElI8PhfH4Q/ygPSXdgjwNSUd2J8XJ9t/QpdF/yFSxjxxGshxSUUT6WJ16X7NiTZ/i6mbGhq1Q==</t>
  </si>
  <si>
    <t>2004444</t>
  </si>
  <si>
    <t>Missionleader</t>
  </si>
  <si>
    <t>Polismyndigheten</t>
  </si>
  <si>
    <t>Customer is requesting an missinleader from Kammarkollegiet</t>
  </si>
  <si>
    <t>Candidate is offered, and wating for approval</t>
  </si>
  <si>
    <t>Project Management - Senior</t>
  </si>
  <si>
    <t>d51ee56f-4c4f-e711-80d3-38eaa7364fdc</t>
  </si>
  <si>
    <t>fCNAlghsst9x08URalbS0M0RQv2fIzDU4+Vp6YEa2C8rQY2Q9OqlYbj8OxHaYGE12AUmU2vahflQeISNdwE3AA==</t>
  </si>
  <si>
    <t>Mats Lundman</t>
  </si>
  <si>
    <t>2004392</t>
  </si>
  <si>
    <t>Mobile Phones for Museums</t>
  </si>
  <si>
    <t>Naturhistoriska riksmuseet</t>
  </si>
  <si>
    <t>Mobile phones and accessories, web portal for orders, support services for 4 museums: Naturhistoriska Riksmuseet, Statens Försvarshistoriska museer, Statens Maritima museer, Statens Musikverk</t>
  </si>
  <si>
    <t>100320 Sales</t>
  </si>
  <si>
    <t>SE - Other Staff</t>
  </si>
  <si>
    <t>Anastasia.Fedorova@evry.com</t>
  </si>
  <si>
    <t>Product Sales</t>
  </si>
  <si>
    <t>Mobile Devices</t>
  </si>
  <si>
    <t>100269 Products</t>
  </si>
  <si>
    <t>360e0637-a2dc-e611-80c8-38eaa7365054</t>
  </si>
  <si>
    <t>k6wb9kTH/PUY8jpGaa3+I0o921mnFFiLFQZrC1s6aTZK7f7jDgotjvlO12uqWKKC4H6Plm3uOwxYLNPynnZFHQ==</t>
  </si>
  <si>
    <t>1122001</t>
  </si>
  <si>
    <t>ServicePlus</t>
  </si>
  <si>
    <t>Österåkers kommun</t>
  </si>
  <si>
    <t>Vi för en avtalsförhandling med kunden om förlängning. Där ligger denna Opp med som en del i avtalet.</t>
  </si>
  <si>
    <t>100083 Sales</t>
  </si>
  <si>
    <t>Anders.Funk@evry.com</t>
  </si>
  <si>
    <t>Muncipalities HR (Terminated 31.12.2016)</t>
  </si>
  <si>
    <t>69240dc5-a1dc-e611-80c8-38eaa7365054</t>
  </si>
  <si>
    <t>FPPo6XxwyrW2LICd9ap2BY4l+28rOh/sBEWNJGH1RkSGjH+VMHkSsn+hKQByHd1ElXF9279tcB+a8S3AVek/lg==</t>
  </si>
  <si>
    <t>Heikki Ahlström</t>
  </si>
  <si>
    <t>1117612</t>
  </si>
  <si>
    <t>Cornerstone Reqruitment</t>
  </si>
  <si>
    <t>Scania IT AB</t>
  </si>
  <si>
    <t>100001 Stockholm</t>
  </si>
  <si>
    <t>Heikki.Ahlstrom@evry.com</t>
  </si>
  <si>
    <t>Cornerstone</t>
  </si>
  <si>
    <t>6ff1dda5-163b-4c9e-95a9-d1a4ba490993</t>
  </si>
  <si>
    <t>CliVK9u5gdDMt+WPGe/9El7GNJucujhgMy2eH011IAHmmQUqTNxO7ashIHnPVcbD3LPvhSEMK73izC7/sBB8GA==</t>
  </si>
  <si>
    <t>Björn Sjöström</t>
  </si>
  <si>
    <t>2000448</t>
  </si>
  <si>
    <t>FMV-DEB 2017/07</t>
  </si>
  <si>
    <t>Försvarets Materielverk</t>
  </si>
  <si>
    <t>Bjorn.Sjostrom@evry.com</t>
  </si>
  <si>
    <t>Access &amp; Collaboration Services</t>
  </si>
  <si>
    <t>100446 Enterprise Outsourcing Services T F11 Finance</t>
  </si>
  <si>
    <t>0fd40acb-a1dc-e611-80c8-38eaa7365054</t>
  </si>
  <si>
    <t>swRD82nzTOD1sQlrr/FN/wrHO1/HLkPIAXeJZPx8zRWWxBgiZvAS/MsGRO31LRaRCf8Lqv6GqXkmTZjnqT2GyQ==</t>
  </si>
  <si>
    <t>Daniel A Karlsson</t>
  </si>
  <si>
    <t>1117716</t>
  </si>
  <si>
    <t>Trygghetsavtal Bevakning</t>
  </si>
  <si>
    <t>Roupéz Profile AB</t>
  </si>
  <si>
    <t>Stän av med kund</t>
  </si>
  <si>
    <t>Stäm av med kund</t>
  </si>
  <si>
    <t>100176 New Sales</t>
  </si>
  <si>
    <t>SE - IOS - IOS East</t>
  </si>
  <si>
    <t>Stefan.Nyman@evry.com</t>
  </si>
  <si>
    <t>72c0043d-a2dc-e611-80c8-38eaa7365054</t>
  </si>
  <si>
    <t>pHEwQ2OBUvXWR57o5egY/brzagCznTWy1joyoNs7Omxy3Eo0xjczfPx57MyXkwTflil1L4sZ0cQC+wq3ucr54w==</t>
  </si>
  <si>
    <t>Stig Rönnblom</t>
  </si>
  <si>
    <t>1122345</t>
  </si>
  <si>
    <t>Komatsu</t>
  </si>
  <si>
    <t>Komatsu Forest AB</t>
  </si>
  <si>
    <t>AX, diverse proj
CRM, förstudie samt implementation</t>
  </si>
  <si>
    <t>Förhandlingar och besök pågår</t>
  </si>
  <si>
    <t>Stig.Ronnblom@evry.com</t>
  </si>
  <si>
    <t>Microsoft Dynamics CRM</t>
  </si>
  <si>
    <t>100395 CRM</t>
  </si>
  <si>
    <t>82f585ae-5a4c-e711-80d1-38eaa7365054</t>
  </si>
  <si>
    <t>GSkIfwSjHv9NnWHFyQq69JiXl5xEYEYj2BiufqR0v3ncBUwvds1Y7hpTWb1Y8Wv0zr9huCWcML2Mm0Pj/naoeg==</t>
  </si>
  <si>
    <t>2004329</t>
  </si>
  <si>
    <t>IT-architect</t>
  </si>
  <si>
    <t>Rättsmedicinalverket</t>
  </si>
  <si>
    <t>Requesting an IT-architect</t>
  </si>
  <si>
    <t>Consultant Elie Messo is offered to the customer trough subcontractor Antigo.</t>
  </si>
  <si>
    <t>Solution / Application Architecture</t>
  </si>
  <si>
    <t>637f8dd6-a5dc-e611-80c8-38eaa7365054</t>
  </si>
  <si>
    <t>ohgSq5bLNaYHJCV5K/IhBtXGM2OcJ4bsn76ob85e387N5sPsIh6ohs6au3RecN0fufRYDdu0cgtrlp6qKxrDXg==</t>
  </si>
  <si>
    <t>1123505</t>
  </si>
  <si>
    <t>Nynas OBIEE  H2 2017</t>
  </si>
  <si>
    <t>Nynas AB (publ)</t>
  </si>
  <si>
    <t>572e98ef-b3dc-e611-80c8-38eaa7365054</t>
  </si>
  <si>
    <t>gPvKR+bgNgqoSxAswugoSxt3waLDL1AYffh6RKJwAFu5k4ouzPqTSeIFG9MNAiLjcd7+68Fs74SKCFQpxm1zag==</t>
  </si>
  <si>
    <t>1094188</t>
  </si>
  <si>
    <t>BI-Strategi</t>
  </si>
  <si>
    <t>Första möte bokat 2014-11-06 för diskussion kring BI-strategi
Stig Driver</t>
  </si>
  <si>
    <t>2015-05-28: Möte med kunden.
2015-01-19: Fortfarande aktuellt. Kunden har fått insikt om att de behöver en bredare BI-strategi. Inget kommer hända innan Q1 då deras budgetår tar slut.</t>
  </si>
  <si>
    <t>BI Strategi (Discontinued)</t>
  </si>
  <si>
    <t>7c4d8286-7af7-e611-80cd-38eaa7364fdc</t>
  </si>
  <si>
    <t>8BoaRzslGAuic9NBIpfdmavvkEh9rohvmQQ1ASK9NG3ZwaWoOE8qiDiDYRyK4q7dAvO6kNnxvd77nmumn6T8yg==</t>
  </si>
  <si>
    <t>Johannes Broling</t>
  </si>
  <si>
    <t>2000958</t>
  </si>
  <si>
    <t>SharePoint Intra.</t>
  </si>
  <si>
    <t>LGT Logistics AB</t>
  </si>
  <si>
    <t>Intranet SharePoint</t>
  </si>
  <si>
    <t>Intranet SharePoint 
web meeting end of march</t>
  </si>
  <si>
    <t>100039 Territory &amp; Industry specific Sales</t>
  </si>
  <si>
    <t>SE - R&amp;S - Regions</t>
  </si>
  <si>
    <t>Johannes.Broling@evry.com</t>
  </si>
  <si>
    <t>SharePoint</t>
  </si>
  <si>
    <t>100036 Digital Business (Jönköping)</t>
  </si>
  <si>
    <t>8b56e17f-1a15-e711-80cf-38eaa7364fdc</t>
  </si>
  <si>
    <t>p5nLjQgAPaBxW3Fp++mvhnzZHC9WGGlxyDsDzpET56G3UTTxAHm0FLUorEK59TN7LUR6fgJScjG+3BN12Rv0wQ==</t>
  </si>
  <si>
    <t>Jesper Strandberg</t>
  </si>
  <si>
    <t>2002231</t>
  </si>
  <si>
    <t>Offentlig upphandling av Ärendehantering</t>
  </si>
  <si>
    <t>Barnombudsmannen</t>
  </si>
  <si>
    <t>Se bifogad FRI-beskrivning.</t>
  </si>
  <si>
    <t>Jesper.Strandberg@evry.com</t>
  </si>
  <si>
    <t>Business Consultancy</t>
  </si>
  <si>
    <t>40ded43f-4736-e711-80d2-38eaa7364fdc</t>
  </si>
  <si>
    <t>Rc241xJGyGU2r5pXyhCVDYSxCK0C1NQPWiAfebVMeCGk8XNQLvL4rk//0I2SybgYxlvbcr1qCISgqyKSp3gWaQ==</t>
  </si>
  <si>
    <t>Gunnar Lindström</t>
  </si>
  <si>
    <t>2003634</t>
  </si>
  <si>
    <t>Implementation av BI paket för  NAV</t>
  </si>
  <si>
    <t>ICA Sverige AB</t>
  </si>
  <si>
    <t>Implementation av BI paket för NAV</t>
  </si>
  <si>
    <t>Norsk krone</t>
  </si>
  <si>
    <t>Gunnar.Lindstrom@evry.com</t>
  </si>
  <si>
    <t>Microsoft BI Solution</t>
  </si>
  <si>
    <t>100113 EERP STH/KSD</t>
  </si>
  <si>
    <t>e1224bc6-6739-e711-80d3-38eaa7364fdc</t>
  </si>
  <si>
    <t>bpSADV8EIRLuDVNPltzfEeBw42abpsujFGHUljFP1/7kdJ/wgo/yrX+c1Q3GaBnMLM6krQGTs+UYrdRf+4G7ow==</t>
  </si>
  <si>
    <t>Marie Gurfors</t>
  </si>
  <si>
    <t>2000999</t>
  </si>
  <si>
    <t>BI Foundation and tool</t>
  </si>
  <si>
    <t>Ahlsell Operations AB (publ)</t>
  </si>
  <si>
    <t>100025 BI</t>
  </si>
  <si>
    <t>Marie.Gurfors@evry.com</t>
  </si>
  <si>
    <t>Business Analysis</t>
  </si>
  <si>
    <t>130998bc-6947-e711-80d3-38eaa7364fdc</t>
  </si>
  <si>
    <t>9FhDD9qeb45t2SBMIU+oKZpW7S8l1kZvNTNzv+i5/o7TS4UTTrlomPoGoezQMRLoimYzuTEcdXrtPeNfil8gUg==</t>
  </si>
  <si>
    <t>2004204</t>
  </si>
  <si>
    <t>Pyramid Unifaun</t>
  </si>
  <si>
    <t>Båstad Lager &amp; Logistik AB</t>
  </si>
  <si>
    <t>Pyramid</t>
  </si>
  <si>
    <t>100035 Consulting - Halland (Golf)</t>
  </si>
  <si>
    <t>7a7687e0-f136-e711-80d0-38eaa7365054</t>
  </si>
  <si>
    <t>l6lSbor5kdxfynq/3BcaQQ+tsX0y+XloDfupuHAs+tOniPtjP02UVJwMB+WIZ/yRYWbXRNo04pypxf7h2tEkDg==</t>
  </si>
  <si>
    <t>2003666</t>
  </si>
  <si>
    <t>Implementation av NAV + SITE</t>
  </si>
  <si>
    <t>Multicom Security AB</t>
  </si>
  <si>
    <t>Microsoft Dynamics NAV</t>
  </si>
  <si>
    <t>a17b9b07-f236-e711-80d0-38eaa7365054</t>
  </si>
  <si>
    <t>3BT5Ux9rphSYCxhbAQcIScSWWtFXcp2K83lnl1iWaj6gooplNa5tgj464oxiUNSkw6gKUHn07syhY+8x7oc6UA==</t>
  </si>
  <si>
    <t>e2f75b0c-cc43-e711-80d1-38eaa7365054</t>
  </si>
  <si>
    <t>SxY39h8jmDA0GRp9CE3q6aIkSL+NY7pAXJFJPGOjWK5n9VkWfqAX/2+VuQkryt7BfiHr/MzrFD34cb5xy6pw/g==</t>
  </si>
  <si>
    <t>2004018</t>
  </si>
  <si>
    <t>Implementering CRM</t>
  </si>
  <si>
    <t>Proplate AB</t>
  </si>
  <si>
    <t>20153949-8f47-e711-80d1-38eaa7365054</t>
  </si>
  <si>
    <t>O1yq+KBrBbIS5AnisvhJWzSbhmmgn1yPsHSEppChcYz+1Z7jeBmsIwE6Cm0LyRmVgTN59JPqrO8akDd8jiN9FQ==</t>
  </si>
  <si>
    <t>2002870</t>
  </si>
  <si>
    <t>Nyinstallation NAV</t>
  </si>
  <si>
    <t>AB Nyåkers Pepparkakor</t>
  </si>
  <si>
    <t>SE - R&amp;S - Private Solutions</t>
  </si>
  <si>
    <t>Michael.Bjorkman@evry.com</t>
  </si>
  <si>
    <t>100352 ME Regions &amp; Solutions</t>
  </si>
  <si>
    <t>429ff8ce-6c54-4f19-901f-926d4bc339cb</t>
  </si>
  <si>
    <t>lu//f03AKhjeArilu0oUAIbPwhgay0z5xAb2hvVmQ8jPQj0Qp/aiVW6pGVENvSqMCkBkrwQrNRfRQipJwDchMg==</t>
  </si>
  <si>
    <t>2002235</t>
  </si>
  <si>
    <t>Clone of Offentlig upphandling av Ärendehantering (Kammarkolegieavtalet)</t>
  </si>
  <si>
    <t>Riksrevisionen</t>
  </si>
  <si>
    <t>f5c19324-5db5-4066-89a3-daf18389cc89</t>
  </si>
  <si>
    <t>8IgDyQGSVeAVczrAJ3vO/+88BdsOKFa/ovw/FyJ+sBzilbPRwdKlImi3ffzCdfN0cBYb1Gfg0Q6cqHrvo24z0w==</t>
  </si>
  <si>
    <t>2002232</t>
  </si>
  <si>
    <t>Offentlig upphandling av Ärendehantering (Kammarkolegieavtalet)</t>
  </si>
  <si>
    <t>930e3688-d3f9-e611-80cd-38eaa7364fdc</t>
  </si>
  <si>
    <t>ZReYwRnHJ5xLwbvvQSpnKGEJDVK7Y5uG5KuL+otqfnYdvc51xuWLMT51r8Czmjy3aMN8c53sWunnbeGf0DaUjA==</t>
  </si>
  <si>
    <t>2000107</t>
  </si>
  <si>
    <t>NAV - License GPBM Nordic AB</t>
  </si>
  <si>
    <t>GPBM Nordic AB</t>
  </si>
  <si>
    <t xml:space="preserve">Licenser Microsoft Dynamics NAV </t>
  </si>
  <si>
    <t>POK offererad</t>
  </si>
  <si>
    <t>100013 ERP</t>
  </si>
  <si>
    <t>e10c191c-4436-e711-80d2-38eaa7364fdc</t>
  </si>
  <si>
    <t>fsfa+UoYV9ZaNXM6fJhB/Msv0tC2pF1gwJeMPIBlYFSHC5ZoTGtSm6knYuVty4VRA3UgbWDXe0kRhVPHRTn5qA==</t>
  </si>
  <si>
    <t>2003631</t>
  </si>
  <si>
    <t>Konsult avseende NAV</t>
  </si>
  <si>
    <t>Nikita AB</t>
  </si>
  <si>
    <t>Konsult avseende NAV konsulting hos Tele2.</t>
  </si>
  <si>
    <t>Väntar tilldelningsbeslut</t>
  </si>
  <si>
    <t>ERP Management Consulting</t>
  </si>
  <si>
    <t>1b0b7f48-f436-e711-80d2-38eaa7364fdc</t>
  </si>
  <si>
    <t>geVrmenjpF3M7O7SfjiRR1BOjVTC3AUD4vbFWLknbm56gucKXlzOsmWdrlQVk+7AXrzBHVvMHEID/ulqC+ahKA==</t>
  </si>
  <si>
    <t>2003673</t>
  </si>
  <si>
    <t>Licenskomplettering Microsoft Dynamics NAV</t>
  </si>
  <si>
    <t>Tele2 AB</t>
  </si>
  <si>
    <t>8fa8539a-a147-e711-80d3-38eaa7364fdc</t>
  </si>
  <si>
    <t>cxaJZ/VC3pbPnK3AfUmVpR0LOGVUWa6vw0k6s1Qy6PCRqAuIE6mDRN1giCrqgaO8+J02Tn4IgL4DyvThUeE/+A==</t>
  </si>
  <si>
    <t>2002838</t>
  </si>
  <si>
    <t>Hyresmodul och uppgradering NAV</t>
  </si>
  <si>
    <t>C. Persson'S Hyrmaskiner AB</t>
  </si>
  <si>
    <t>100104 Logistic</t>
  </si>
  <si>
    <t>c2b9dbbc-8747-e711-80d1-38eaa7365054</t>
  </si>
  <si>
    <t>aZp9FqdTQV/lWl4MBYG6rttQCNy2Zq3bBAIxQiyXc1cMFKSs+q+TxuL9QtAxGRJLFxfMpz4ouzdwK6bagRbOBA==</t>
  </si>
  <si>
    <t>2004017</t>
  </si>
  <si>
    <t>Resia Travel Group AB</t>
  </si>
  <si>
    <t>Customer wants to implement CRM after our CRM analysis and installtion om Dynamics 365.</t>
  </si>
  <si>
    <t>ca464448-0e46-e711-80d3-38eaa7364fdc</t>
  </si>
  <si>
    <t>ugm99YQEft/Cn2kfGsSb2h9SG4gbeXtkNPbNu84cB5YXOkzSLuvB8E0s6cmL3/ge45l70p3tpnvChTL4F/0uNA==</t>
  </si>
  <si>
    <t>2004161</t>
  </si>
  <si>
    <t>Business Analyst</t>
  </si>
  <si>
    <t>Scania CV AB</t>
  </si>
  <si>
    <t>802f1307-a4dc-e611-80c8-38eaa7365054</t>
  </si>
  <si>
    <t>naDKtd9Bo1j3t/Saual/+dH5Cb2zXx0JvMhTKlloBqpyIswHXabMeKEOwCYgJkZ23IBzLMqqoGDqwxKCaCDvnw==</t>
  </si>
  <si>
    <t>Henrik Johansson</t>
  </si>
  <si>
    <t>1101465</t>
  </si>
  <si>
    <t>TIBCO for company Norden in Denmark</t>
  </si>
  <si>
    <t>Ericsson Local Services AB</t>
  </si>
  <si>
    <t>Förfrågan att drifta ett TIBCO-system för kund i Danmark</t>
  </si>
  <si>
    <t>20150318 NDA signerad och underlag mottaget
20150319 Estimat lämnat</t>
  </si>
  <si>
    <t>100178 Account Management</t>
  </si>
  <si>
    <t>Bjorn.Linder@evry.com</t>
  </si>
  <si>
    <t>Application Services</t>
  </si>
  <si>
    <t>b11d03e9-a1dc-e611-80c8-38eaa7365054</t>
  </si>
  <si>
    <t>K3inYozPQAOgZ4FMfM7nD7QPMTzwpbpdPKEXvbrL8dVZmUAV1kKKSglButuYTso32KvX2txNgps+QwQE31yoLA==</t>
  </si>
  <si>
    <t>1119011</t>
  </si>
  <si>
    <t>New Magento sites</t>
  </si>
  <si>
    <t>Citcop AB</t>
  </si>
  <si>
    <t>3 new sites</t>
  </si>
  <si>
    <t>Magento</t>
  </si>
  <si>
    <t>0dbe6ff0-dc17-e711-80ce-38eaa7365054</t>
  </si>
  <si>
    <t>CDswU6Ka5ArzO7XQp04b+M5wzmNMTjh881SRKGx65kjfUAhhlPvy0kndyQkpubselOAQKTUXllPgjxhtv//pBw==</t>
  </si>
  <si>
    <t>1110712</t>
  </si>
  <si>
    <t>Onscreen Vision</t>
  </si>
  <si>
    <t>Nordifa AB</t>
  </si>
  <si>
    <t>Onscreen Vision visitor system</t>
  </si>
  <si>
    <t>OnScreen</t>
  </si>
  <si>
    <t>4cd0c106-dd17-e711-80ce-38eaa7365054</t>
  </si>
  <si>
    <t>B0pssCxx/d1SRJaFC5nX57qghKjYytHtAtMJ5+07sWQXwWvsTtOIXJvU/zPVrVT9ImYnJQ0/iTTItSUL+06/xw==</t>
  </si>
  <si>
    <t>cd350f81-7d35-e711-80d2-38eaa7364fdc</t>
  </si>
  <si>
    <t>P0kzjr/9G2JgTZaM5fIlaegYOSAOjbEj3c/w4iTlGlA8vFxoq85ctUoIrKdAMGbsFetOWBFQEMRlTHOOTqbV2Q==</t>
  </si>
  <si>
    <t>Fredrik Rosencrantz</t>
  </si>
  <si>
    <t>1088209</t>
  </si>
  <si>
    <t>Test BL</t>
  </si>
  <si>
    <t>Test kund</t>
  </si>
  <si>
    <t>Test case</t>
  </si>
  <si>
    <t>olesia.leskiv@evry.com</t>
  </si>
  <si>
    <t>100000 BA Sweden</t>
  </si>
  <si>
    <t>a3c22c86-5736-e711-80d2-38eaa7364fdc</t>
  </si>
  <si>
    <t>fwPMo/xYg4vj2oNsr0GcVhSiELvYa67jQ0mFmBhIdMNXPu1mX7vrN1dM/VSCpTt3zu7x/ztpX8FO+GgglxP44w==</t>
  </si>
  <si>
    <t>BankID Administrasjon</t>
  </si>
  <si>
    <t>40-2L32-Anti-Fraud &amp; eID</t>
  </si>
  <si>
    <t>b78bd8c9-b0dc-e611-80c8-38eaa7365054</t>
  </si>
  <si>
    <t>vhQpWsZNjGSkf/p8+Ppf88wFyRXQhULit2ylrVSZ+0ca4wwU1FEcBgYsI4wbexUJGRgXNtAiFG7Mv315IoYBcA==</t>
  </si>
  <si>
    <t>100214 Business Improvement</t>
  </si>
  <si>
    <t>SE - IOS - Management IOS</t>
  </si>
  <si>
    <t>Fredrik.Rosencrantz@evry.com</t>
  </si>
  <si>
    <t>Infrastructure Products &amp; Services (Discontinued)</t>
  </si>
  <si>
    <t>b88bd8c9-b0dc-e611-80c8-38eaa7365054</t>
  </si>
  <si>
    <t>xkKr/E1QTwuqnzZoSMdXPtq9LkKry4DqX0FsJ/tobFr8u3HPWGm9H6uVoo7H5Sks3mBEoUTWmNAajv27LDI0MA==</t>
  </si>
  <si>
    <t>Outsourcing Services (Discontinued)</t>
  </si>
  <si>
    <t>global_productrevenue:j9C7HA8/Nz4PL2+JtKZaDu43GoqAYmBVpmd6tQEm8zZmCA8FYhQrw1HL8VIrJssvmgkfVv5FaUWzaH19JOAk0Q==:global_productrevenueid=%28Do%20Not%20Modify%29%20Product%20Revenue&amp;checksumLogicalName=%28Do%20Not%20Modify%29%20Row%20Checksum&amp;modifiedon=%28Do%20Not%20Modify%29%20Modified%20On&amp;6053eae7-c785-4045-bd46-c37e46973b2e.ownerid=Opportunity%20Owner%20%28Opportunity%29%20%28Opportunity%29&amp;6053eae7-c785-4045-bd46-c37e46973b2e.global_opportunitynumber=Opportunity%20Number%20%28Opportunity%29%20%28Opportunity%29&amp;6053eae7-c785-4045-bd46-c37e46973b2e.name=Opportunity%20Name%20%28Opportunity%29%20%28Opportunity%29&amp;6053eae7-c785-4045-bd46-c37e46973b2e.customerid=Customer%20%28End%20User%29%20%28Opportunity%29%20%28Opportunity%29&amp;6053eae7-c785-4045-bd46-c37e46973b2e.description=Description%20%28Opportunity%29%20%28Opportunity%29&amp;6053eae7-c785-4045-bd46-c37e46973b2e.global_status=Status%20Description%20%28Opportunity%29%20%28Opportunity%29&amp;transactioncurrencyid=Currency&amp;6053eae7-c785-4045-bd46-c37e46973b2e.global_revenue=Revenue%20%28Opportunity%29%20%28Opportunity%29&amp;6053eae7-c785-4045-bd46-c37e46973b2e.estimatedclosedate=Est.%20Close%20Date%20%28Opportunity%29%20%28Opportunity%29&amp;6053eae7-c785-4045-bd46-c37e46973b2e.global_opportunitytype=Opportunity%20Type%20%28Opportunity%29%20%28Opportunity%29&amp;6053eae7-c785-4045-bd46-c37e46973b2e.closeprobability=Probability%20%28Opportunity%29%20%28Opportunity%29&amp;6053eae7-c785-4045-bd46-c37e46973b2e.global_process=Process%20Type%20%28Opportunity%29%20%28Opportunity%29&amp;6053eae7-c785-4045-bd46-c37e46973b2e.global_processstage=Process%20%20Stage%20%28Opportunity%29%20%28Opportunity%29&amp;d6bdbb1e-da35-46ec-8791-67092b1a6959.global_organizationunit=Organization%20Unit%20%28Owning%20User%29%20%28User%29&amp;d6bdbb1e-da35-46ec-8791-67092b1a6959.global_salesreportinggroup=Sales%20Reporting%20Group%20%28Owning%20User%29%20%28User%29&amp;d6bdbb1e-da35-46ec-8791-67092b1a6959.businessunitid=System%20Business%20Unit%20%28Owning%20User%29%20%28User%29&amp;d6bdbb1e-da35-46ec-8791-67092b1a6959.internalemailaddress=Primary%20Email%20%28Owning%20User%29%20%28User%29&amp;global_producttype=Product%20Type&amp;global_product=Product%2fService&amp;global_revenue=Revenue&amp;global_margin=Margin&amp;global_revenuetype=Revenue%20Type&amp;global_periods=Number%20of%20Periods&amp;global_revenuestartdate=Revenue%20Start%20Date&amp;global_deliveryunit=Delivery%20Unit</t>
  </si>
  <si>
    <t>Renegotiation 1:X</t>
  </si>
  <si>
    <t>*Must Select Type*</t>
  </si>
  <si>
    <t>Validated (to be qualified)</t>
  </si>
  <si>
    <t>Lost to competitor</t>
  </si>
  <si>
    <t>Cancelled by customer</t>
  </si>
  <si>
    <t>Cancelled by us</t>
  </si>
  <si>
    <t>Private Cloud</t>
  </si>
  <si>
    <t>Public Cloud</t>
  </si>
  <si>
    <t>Frame agreement (not commited by customer)</t>
  </si>
  <si>
    <t>For internal consumption (we are the customer)</t>
  </si>
  <si>
    <t>Is a component in another service/product</t>
  </si>
  <si>
    <t>2001664</t>
  </si>
  <si>
    <t>Förlängning avtal mars</t>
  </si>
  <si>
    <t>TeamOlmed Syd AB</t>
  </si>
  <si>
    <t>Avtal som förlängs månadsvis</t>
  </si>
  <si>
    <t>xx</t>
  </si>
  <si>
    <t>100217 Licens Rentals</t>
  </si>
  <si>
    <t>daniel.a.karlsson@evry.com</t>
  </si>
  <si>
    <t>Odd Olsson</t>
  </si>
  <si>
    <t>2002506</t>
  </si>
  <si>
    <t>Intern-IT 2017</t>
  </si>
  <si>
    <t>UC AB</t>
  </si>
  <si>
    <t>Internal IT: workplace, print, networking, video Conference room, server, telephony, digital signage, storage etc</t>
  </si>
  <si>
    <t>Bid</t>
  </si>
  <si>
    <t>100196 Specialist Sales</t>
  </si>
  <si>
    <t>Odd.Olsson@evry.com</t>
  </si>
  <si>
    <t>1112021</t>
  </si>
  <si>
    <t>MPS - Skrivare som tjänst</t>
  </si>
  <si>
    <t>Svenska Institutet</t>
  </si>
  <si>
    <t>Skrivare som tjänst</t>
  </si>
  <si>
    <t>Diskussioner pågår</t>
  </si>
  <si>
    <t>1112025</t>
  </si>
  <si>
    <t>MOS - Meetingrooms as a Service</t>
  </si>
  <si>
    <t>Konferensrum som tjänst (ProDoc)</t>
  </si>
  <si>
    <t>1112033</t>
  </si>
  <si>
    <t>Uppgradering windows 10, Ny office version (16 eller 365), Lync till Skype for business, uppgradring SCCM</t>
  </si>
  <si>
    <t>Behov av ett projekt för att uppgradera klienter och verktyg</t>
  </si>
  <si>
    <t>Erik Alenius</t>
  </si>
  <si>
    <t>2002190</t>
  </si>
  <si>
    <t>IT-driftavtal</t>
  </si>
  <si>
    <t>Statisticon AB</t>
  </si>
  <si>
    <t>Renewal of outsourcing contract</t>
  </si>
  <si>
    <t>Bid approved</t>
  </si>
  <si>
    <t>Erik.Alenius@evry.com</t>
  </si>
  <si>
    <t>Debiterbar tid i juli 2017</t>
  </si>
  <si>
    <t>Продукт</t>
  </si>
  <si>
    <t>ДЮ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</si>
</sst>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₴_-;\-* #,##0.00_₴_-;_-* &quot;-&quot;??_₴_-;_-@_-"/>
  </numFmts>
  <fonts count="3" x14ac:knownFonts="1">
    <font>
      <sz val="11"/>
      <name val="Calibri"/>
    </font>
    <font>
      <sz val="11"/>
      <name val="Calibri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 applyAlignment="1">
      <alignment wrapText="1"/>
    </xf>
    <xf numFmtId="14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43" fontId="0" fillId="0" borderId="0" xfId="1" applyFont="1"/>
    <xf numFmtId="43" fontId="0" fillId="2" borderId="0" xfId="1" applyFont="1" applyFill="1"/>
    <xf numFmtId="49" fontId="0" fillId="5" borderId="0" xfId="0" applyNumberFormat="1" applyFill="1" applyAlignment="1">
      <alignment wrapText="1"/>
    </xf>
    <xf numFmtId="49" fontId="0" fillId="4" borderId="0" xfId="0" applyNumberFormat="1" applyFill="1"/>
    <xf numFmtId="49" fontId="0" fillId="5" borderId="0" xfId="0" applyNumberFormat="1" applyFill="1"/>
    <xf numFmtId="0" fontId="2" fillId="0" borderId="0" xfId="0" applyFont="1"/>
    <xf numFmtId="1" fontId="0" fillId="4" borderId="0" xfId="0" applyNumberFormat="1" applyFill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4;&#1077;&#1085;&#1080;&#1089;\Desktop\Internship\SalesUtil1.0.0\input\wrong_D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4;&#1077;&#1085;&#1080;&#1089;\Desktop\Internship\SalesUtil1.0.0\input\wrong_Produc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pportunity%20Advanced%20Find%20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portunity Advanced Find View"/>
      <sheetName val="hiddenSheet"/>
    </sheetNames>
    <sheetDataSet>
      <sheetData sheetId="0">
        <row r="1">
          <cell r="S1" t="str">
            <v>Opportunity Number</v>
          </cell>
        </row>
        <row r="2">
          <cell r="S2" t="str">
            <v>1118718</v>
          </cell>
        </row>
        <row r="3">
          <cell r="S3" t="str">
            <v>2002850</v>
          </cell>
        </row>
        <row r="4">
          <cell r="S4" t="str">
            <v>1122001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portunity Advanced Find View"/>
      <sheetName val="hiddenSheet"/>
    </sheetNames>
    <sheetDataSet>
      <sheetData sheetId="0">
        <row r="1">
          <cell r="S1" t="str">
            <v>Opportunity Number</v>
          </cell>
        </row>
        <row r="2">
          <cell r="S2" t="str">
            <v>1095975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denShee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A1:AC74" totalsRowShown="0">
  <autoFilter ref="A1:AC74"/>
  <sortState ref="A2:AD74">
    <sortCondition ref="D2:D74"/>
    <sortCondition ref="E2:E74"/>
  </sortState>
  <tableColumns count="29">
    <tableColumn id="1" name="(Do Not Modify) Product Revenue"/>
    <tableColumn id="2" name="(Do Not Modify) Row Checksum"/>
    <tableColumn id="3" name="(Do Not Modify) Modified On"/>
    <tableColumn id="4" name="Opportunity Owner (Opportunity) (Opportunity)"/>
    <tableColumn id="5" name="Opportunity Number (Opportunity) (Opportunity)"/>
    <tableColumn id="6" name="Opportunity Name (Opportunity) (Opportunity)"/>
    <tableColumn id="7" name="Customer (End User) (Opportunity) (Opportunity)"/>
    <tableColumn id="8" name="Description (Opportunity) (Opportunity)"/>
    <tableColumn id="9" name="Status Description (Opportunity) (Opportunity)"/>
    <tableColumn id="10" name="Currency"/>
    <tableColumn id="12" name="Est. Close Date (Opportunity) (Opportunity)" dataDxfId="2"/>
    <tableColumn id="13" name="Opportunity Type (Opportunity) (Opportunity)"/>
    <tableColumn id="14" name="Probability (Opportunity) (Opportunity)"/>
    <tableColumn id="15" name="Process Type (Opportunity) (Opportunity)"/>
    <tableColumn id="16" name="Process  Stage (Opportunity) (Opportunity)"/>
    <tableColumn id="17" name="Organization Unit (Owning User) (User)"/>
    <tableColumn id="18" name="Sales Reporting Group (Owning User) (User)"/>
    <tableColumn id="19" name="System Business Unit (Owning User) (User)"/>
    <tableColumn id="20" name="Primary Email (Owning User) (User)"/>
    <tableColumn id="21" name="Product Type"/>
    <tableColumn id="22" name="Product/Service"/>
    <tableColumn id="23" name="Revenue"/>
    <tableColumn id="24" name="Margin"/>
    <tableColumn id="25" name="Revenue Type"/>
    <tableColumn id="26" name="Number of Periods"/>
    <tableColumn id="27" name="Revenue Start Date"/>
    <tableColumn id="28" name="Delivery Unit"/>
    <tableColumn id="11" name="ДЮ" dataDxfId="1">
      <calculatedColumnFormula>IFERROR(VLOOKUP(Table1[[#This Row],[Opportunity Number (Opportunity) (Opportunity)]],'[1]Opportunity Advanced Find View'!$S:$S,1,0),"")</calculatedColumnFormula>
    </tableColumn>
    <tableColumn id="29" name="Продукт" dataDxfId="0">
      <calculatedColumnFormula>IFERROR(VLOOKUP(Table1[[#This Row],[Opportunity Number (Opportunity) (Opportunity)]],'[2]Opportunity Advanced Find View'!$S:$S,1,0),"")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AC74"/>
  <sheetViews>
    <sheetView tabSelected="1" topLeftCell="D1" zoomScale="70" zoomScaleNormal="70" workbookViewId="0">
      <selection activeCell="F5" sqref="F5"/>
    </sheetView>
  </sheetViews>
  <sheetFormatPr defaultRowHeight="18" customHeight="1" x14ac:dyDescent="0.3"/>
  <cols>
    <col min="1" max="1" width="0" style="1" hidden="1" customWidth="1"/>
    <col min="2" max="2" width="0" style="2" hidden="1" customWidth="1"/>
    <col min="3" max="3" width="0" style="3" hidden="1" customWidth="1"/>
    <col min="4" max="4" width="14" style="4" customWidth="1"/>
    <col min="5" max="5" width="9.6640625" style="5" customWidth="1"/>
    <col min="6" max="6" width="14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0.5546875" style="11" customWidth="1"/>
    <col min="12" max="12" width="14" style="12" customWidth="1"/>
    <col min="13" max="13" width="5.44140625" style="13" customWidth="1"/>
    <col min="14" max="14" width="14" style="14" customWidth="1"/>
    <col min="15" max="15" width="14" style="15" customWidth="1"/>
    <col min="16" max="16" width="14" style="16" customWidth="1"/>
    <col min="17" max="17" width="14" style="17" customWidth="1"/>
    <col min="18" max="18" width="8" style="18" customWidth="1"/>
    <col min="19" max="19" width="14" style="19" customWidth="1"/>
    <col min="20" max="20" width="17" style="20" customWidth="1"/>
    <col min="21" max="21" width="17" style="21" customWidth="1"/>
    <col min="22" max="22" width="16.88671875" style="22" customWidth="1"/>
    <col min="23" max="23" width="15.88671875" style="23" customWidth="1"/>
    <col min="24" max="24" width="14" style="24" customWidth="1"/>
    <col min="25" max="25" width="4.6640625" style="25" customWidth="1"/>
    <col min="26" max="26" width="11" style="26" customWidth="1"/>
    <col min="27" max="27" width="14" style="27" customWidth="1"/>
    <col min="30" max="30" width="54.6640625" customWidth="1"/>
  </cols>
  <sheetData>
    <row r="1" spans="1:29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9" t="s">
        <v>24</v>
      </c>
      <c r="Z1" t="s">
        <v>25</v>
      </c>
      <c r="AA1" t="s">
        <v>26</v>
      </c>
      <c r="AB1" t="s">
        <v>590</v>
      </c>
      <c r="AC1" t="s">
        <v>589</v>
      </c>
    </row>
    <row r="2" spans="1:29" ht="18" customHeight="1" x14ac:dyDescent="0.3">
      <c r="A2" s="1" t="s">
        <v>271</v>
      </c>
      <c r="B2" s="2" t="s">
        <v>272</v>
      </c>
      <c r="C2" s="3">
        <v>42915.784467592603</v>
      </c>
      <c r="D2" s="4" t="s">
        <v>263</v>
      </c>
      <c r="E2" s="5" t="s">
        <v>273</v>
      </c>
      <c r="F2" s="31" t="s">
        <v>274</v>
      </c>
      <c r="G2" s="7" t="s">
        <v>266</v>
      </c>
      <c r="H2" s="36" t="s">
        <v>275</v>
      </c>
      <c r="I2" s="9" t="s">
        <v>276</v>
      </c>
      <c r="J2" s="10" t="s">
        <v>35</v>
      </c>
      <c r="K2" s="29">
        <v>42947</v>
      </c>
      <c r="L2" s="12" t="s">
        <v>36</v>
      </c>
      <c r="M2" s="13">
        <v>30</v>
      </c>
      <c r="N2" s="14" t="s">
        <v>37</v>
      </c>
      <c r="O2" s="15" t="s">
        <v>154</v>
      </c>
      <c r="P2" s="16" t="s">
        <v>53</v>
      </c>
      <c r="Q2" s="17" t="s">
        <v>268</v>
      </c>
      <c r="R2" s="18" t="s">
        <v>41</v>
      </c>
      <c r="S2" s="19" t="s">
        <v>269</v>
      </c>
      <c r="T2" s="20" t="s">
        <v>60</v>
      </c>
      <c r="U2" s="21" t="s">
        <v>81</v>
      </c>
      <c r="V2" s="34">
        <v>104800</v>
      </c>
      <c r="W2" s="34">
        <v>20900</v>
      </c>
      <c r="X2" s="24" t="s">
        <v>62</v>
      </c>
      <c r="Y2" s="25">
        <v>3</v>
      </c>
      <c r="Z2" s="26">
        <v>42972</v>
      </c>
      <c r="AA2" s="27" t="s">
        <v>277</v>
      </c>
      <c r="AB2" t="str">
        <f>IFERROR(VLOOKUP(Table1[[#This Row],[Opportunity Number (Opportunity) (Opportunity)]],'[1]Opportunity Advanced Find View'!$S:$S,1,0),"")</f>
        <v/>
      </c>
      <c r="AC2" t="str">
        <f>IFERROR(VLOOKUP(Table1[[#This Row],[Opportunity Number (Opportunity) (Opportunity)]],'[2]Opportunity Advanced Find View'!$S:$S,1,0),"")</f>
        <v/>
      </c>
    </row>
    <row r="3" spans="1:29" ht="18" customHeight="1" x14ac:dyDescent="0.3">
      <c r="A3" s="1" t="s">
        <v>261</v>
      </c>
      <c r="B3" s="2" t="s">
        <v>262</v>
      </c>
      <c r="C3" s="3">
        <v>42915.784004629597</v>
      </c>
      <c r="D3" s="39" t="s">
        <v>263</v>
      </c>
      <c r="E3" s="5" t="s">
        <v>264</v>
      </c>
      <c r="F3" s="31" t="s">
        <v>265</v>
      </c>
      <c r="G3" s="7" t="s">
        <v>266</v>
      </c>
      <c r="H3" s="8" t="s">
        <v>267</v>
      </c>
      <c r="I3" s="9" t="s">
        <v>53</v>
      </c>
      <c r="J3" s="10" t="s">
        <v>35</v>
      </c>
      <c r="K3" s="29">
        <v>42947</v>
      </c>
      <c r="L3" s="12" t="s">
        <v>36</v>
      </c>
      <c r="M3" s="13">
        <v>30</v>
      </c>
      <c r="N3" s="14" t="s">
        <v>37</v>
      </c>
      <c r="O3" s="15" t="s">
        <v>154</v>
      </c>
      <c r="P3" s="16" t="s">
        <v>53</v>
      </c>
      <c r="Q3" s="17" t="s">
        <v>268</v>
      </c>
      <c r="R3" s="18" t="s">
        <v>41</v>
      </c>
      <c r="S3" s="19" t="s">
        <v>269</v>
      </c>
      <c r="T3" s="20" t="s">
        <v>80</v>
      </c>
      <c r="U3" s="21" t="s">
        <v>81</v>
      </c>
      <c r="V3" s="34">
        <v>598650</v>
      </c>
      <c r="W3" s="34">
        <v>179595</v>
      </c>
      <c r="X3" s="24" t="s">
        <v>62</v>
      </c>
      <c r="Y3" s="25">
        <v>30</v>
      </c>
      <c r="Z3" s="26">
        <v>42977</v>
      </c>
      <c r="AA3" s="27" t="s">
        <v>270</v>
      </c>
      <c r="AB3" t="str">
        <f>IFERROR(VLOOKUP(Table1[[#This Row],[Opportunity Number (Opportunity) (Opportunity)]],'[1]Opportunity Advanced Find View'!$S:$S,1,0),"")</f>
        <v/>
      </c>
      <c r="AC3" t="str">
        <f>IFERROR(VLOOKUP(Table1[[#This Row],[Opportunity Number (Opportunity) (Opportunity)]],'[2]Opportunity Advanced Find View'!$S:$S,1,0),"")</f>
        <v/>
      </c>
    </row>
    <row r="4" spans="1:29" ht="18" customHeight="1" x14ac:dyDescent="0.3">
      <c r="A4" s="1" t="s">
        <v>221</v>
      </c>
      <c r="B4" s="2" t="s">
        <v>222</v>
      </c>
      <c r="C4" s="3">
        <v>42913.6574189815</v>
      </c>
      <c r="D4" s="4" t="s">
        <v>223</v>
      </c>
      <c r="E4" s="5" t="s">
        <v>224</v>
      </c>
      <c r="F4" s="6" t="s">
        <v>225</v>
      </c>
      <c r="G4" s="7" t="s">
        <v>226</v>
      </c>
      <c r="H4" s="8" t="s">
        <v>227</v>
      </c>
      <c r="I4" s="9" t="s">
        <v>228</v>
      </c>
      <c r="J4" s="10" t="s">
        <v>35</v>
      </c>
      <c r="K4" s="29">
        <v>42947</v>
      </c>
      <c r="L4" s="12" t="s">
        <v>36</v>
      </c>
      <c r="M4" s="13">
        <v>50</v>
      </c>
      <c r="N4" s="14" t="s">
        <v>55</v>
      </c>
      <c r="O4" s="15" t="s">
        <v>56</v>
      </c>
      <c r="P4" s="16" t="s">
        <v>229</v>
      </c>
      <c r="Q4" s="17" t="s">
        <v>230</v>
      </c>
      <c r="R4" s="18" t="s">
        <v>41</v>
      </c>
      <c r="S4" s="19" t="s">
        <v>231</v>
      </c>
      <c r="T4" s="20" t="s">
        <v>199</v>
      </c>
      <c r="U4" s="21" t="s">
        <v>232</v>
      </c>
      <c r="V4" s="34">
        <v>49000000</v>
      </c>
      <c r="W4" s="34">
        <v>5200000</v>
      </c>
      <c r="X4" s="24" t="s">
        <v>62</v>
      </c>
      <c r="Y4" s="25">
        <v>42</v>
      </c>
      <c r="Z4" s="26">
        <v>42979</v>
      </c>
      <c r="AA4" s="27" t="s">
        <v>233</v>
      </c>
      <c r="AB4" t="str">
        <f>IFERROR(VLOOKUP(Table1[[#This Row],[Opportunity Number (Opportunity) (Opportunity)]],'[1]Opportunity Advanced Find View'!$S:$S,1,0),"")</f>
        <v/>
      </c>
      <c r="AC4" t="str">
        <f>IFERROR(VLOOKUP(Table1[[#This Row],[Opportunity Number (Opportunity) (Opportunity)]],'[2]Opportunity Advanced Find View'!$S:$S,1,0),"")</f>
        <v/>
      </c>
    </row>
    <row r="5" spans="1:29" ht="18" customHeight="1" x14ac:dyDescent="0.3">
      <c r="A5" s="1" t="s">
        <v>189</v>
      </c>
      <c r="B5" s="2" t="s">
        <v>190</v>
      </c>
      <c r="C5" s="3">
        <v>42926.688923611102</v>
      </c>
      <c r="D5" s="39" t="s">
        <v>191</v>
      </c>
      <c r="E5" s="5" t="s">
        <v>192</v>
      </c>
      <c r="F5" s="31" t="s">
        <v>193</v>
      </c>
      <c r="G5" s="7" t="s">
        <v>194</v>
      </c>
      <c r="H5" s="28" t="s">
        <v>53</v>
      </c>
      <c r="I5" s="9" t="s">
        <v>53</v>
      </c>
      <c r="J5" s="10" t="s">
        <v>35</v>
      </c>
      <c r="K5" s="29">
        <v>42932</v>
      </c>
      <c r="L5" s="31" t="s">
        <v>53</v>
      </c>
      <c r="M5" s="33">
        <v>1</v>
      </c>
      <c r="N5" s="32" t="s">
        <v>37</v>
      </c>
      <c r="O5" s="31" t="s">
        <v>195</v>
      </c>
      <c r="P5" s="16" t="s">
        <v>196</v>
      </c>
      <c r="Q5" s="17" t="s">
        <v>197</v>
      </c>
      <c r="R5" s="18" t="s">
        <v>41</v>
      </c>
      <c r="S5" s="19" t="s">
        <v>198</v>
      </c>
      <c r="T5" s="20" t="s">
        <v>199</v>
      </c>
      <c r="U5" s="21" t="s">
        <v>109</v>
      </c>
      <c r="V5" s="34">
        <v>2500000</v>
      </c>
      <c r="W5" s="34">
        <v>750000</v>
      </c>
      <c r="X5" s="24" t="s">
        <v>62</v>
      </c>
      <c r="Y5" s="30">
        <v>1</v>
      </c>
      <c r="Z5" s="26">
        <v>43008</v>
      </c>
      <c r="AA5" s="27" t="s">
        <v>196</v>
      </c>
      <c r="AB5" t="str">
        <f>IFERROR(VLOOKUP(Table1[[#This Row],[Opportunity Number (Opportunity) (Opportunity)]],'[1]Opportunity Advanced Find View'!$S:$S,1,0),"")</f>
        <v/>
      </c>
      <c r="AC5" t="str">
        <f>IFERROR(VLOOKUP(Table1[[#This Row],[Opportunity Number (Opportunity) (Opportunity)]],'[2]Opportunity Advanced Find View'!$S:$S,1,0),"")</f>
        <v/>
      </c>
    </row>
    <row r="6" spans="1:29" ht="18" customHeight="1" x14ac:dyDescent="0.3">
      <c r="A6" s="1" t="s">
        <v>67</v>
      </c>
      <c r="B6" s="2" t="s">
        <v>68</v>
      </c>
      <c r="C6" s="3">
        <v>42915.462187500001</v>
      </c>
      <c r="D6" s="4" t="s">
        <v>69</v>
      </c>
      <c r="E6" s="5" t="s">
        <v>70</v>
      </c>
      <c r="F6" s="6" t="s">
        <v>71</v>
      </c>
      <c r="G6" s="7" t="s">
        <v>72</v>
      </c>
      <c r="H6" s="8" t="s">
        <v>73</v>
      </c>
      <c r="I6" s="9" t="s">
        <v>74</v>
      </c>
      <c r="J6" s="10" t="s">
        <v>35</v>
      </c>
      <c r="K6" s="29">
        <v>42930</v>
      </c>
      <c r="L6" s="12" t="s">
        <v>75</v>
      </c>
      <c r="M6" s="13">
        <v>30</v>
      </c>
      <c r="N6" s="14" t="s">
        <v>76</v>
      </c>
      <c r="O6" s="15" t="s">
        <v>38</v>
      </c>
      <c r="P6" s="16" t="s">
        <v>77</v>
      </c>
      <c r="Q6" s="17" t="s">
        <v>78</v>
      </c>
      <c r="R6" s="18" t="s">
        <v>41</v>
      </c>
      <c r="S6" s="19" t="s">
        <v>79</v>
      </c>
      <c r="T6" s="20" t="s">
        <v>80</v>
      </c>
      <c r="U6" s="21" t="s">
        <v>81</v>
      </c>
      <c r="V6" s="34">
        <v>260000000</v>
      </c>
      <c r="W6" s="34">
        <v>26000000</v>
      </c>
      <c r="X6" s="24" t="s">
        <v>62</v>
      </c>
      <c r="Y6" s="25">
        <v>48</v>
      </c>
      <c r="Z6" s="26">
        <v>43054</v>
      </c>
      <c r="AA6" s="31" t="s">
        <v>82</v>
      </c>
      <c r="AB6" t="str">
        <f>IFERROR(VLOOKUP(Table1[[#This Row],[Opportunity Number (Opportunity) (Opportunity)]],'[1]Opportunity Advanced Find View'!$S:$S,1,0),"")</f>
        <v>1118718</v>
      </c>
      <c r="AC6" t="str">
        <f>IFERROR(VLOOKUP(Table1[[#This Row],[Opportunity Number (Opportunity) (Opportunity)]],'[2]Opportunity Advanced Find View'!$S:$S,1,0),"")</f>
        <v/>
      </c>
    </row>
    <row r="7" spans="1:29" ht="18" customHeight="1" x14ac:dyDescent="0.3">
      <c r="A7" s="1" t="s">
        <v>327</v>
      </c>
      <c r="B7" s="2" t="s">
        <v>328</v>
      </c>
      <c r="C7" s="3">
        <v>42915.695428240702</v>
      </c>
      <c r="D7" s="4" t="s">
        <v>329</v>
      </c>
      <c r="E7" s="5" t="s">
        <v>330</v>
      </c>
      <c r="F7" s="6" t="s">
        <v>331</v>
      </c>
      <c r="G7" s="7" t="s">
        <v>332</v>
      </c>
      <c r="H7" s="8" t="s">
        <v>588</v>
      </c>
      <c r="I7" s="9" t="s">
        <v>53</v>
      </c>
      <c r="J7" s="10" t="s">
        <v>35</v>
      </c>
      <c r="K7" s="29">
        <v>42947</v>
      </c>
      <c r="L7" s="12" t="s">
        <v>36</v>
      </c>
      <c r="M7" s="13">
        <v>50</v>
      </c>
      <c r="N7" s="14" t="s">
        <v>37</v>
      </c>
      <c r="O7" s="15" t="s">
        <v>154</v>
      </c>
      <c r="P7" s="16" t="s">
        <v>53</v>
      </c>
      <c r="Q7" s="17" t="s">
        <v>93</v>
      </c>
      <c r="R7" s="18" t="s">
        <v>41</v>
      </c>
      <c r="S7" s="19" t="s">
        <v>333</v>
      </c>
      <c r="T7" s="20" t="s">
        <v>60</v>
      </c>
      <c r="U7" s="21" t="s">
        <v>334</v>
      </c>
      <c r="V7" s="34">
        <v>100000</v>
      </c>
      <c r="W7" s="34">
        <v>30000</v>
      </c>
      <c r="X7" s="24" t="s">
        <v>62</v>
      </c>
      <c r="Y7" s="25">
        <v>1</v>
      </c>
      <c r="Z7" s="29">
        <v>42947</v>
      </c>
      <c r="AA7" s="27" t="s">
        <v>335</v>
      </c>
      <c r="AB7" t="str">
        <f>IFERROR(VLOOKUP(Table1[[#This Row],[Opportunity Number (Opportunity) (Opportunity)]],'[1]Opportunity Advanced Find View'!$S:$S,1,0),"")</f>
        <v/>
      </c>
      <c r="AC7" t="str">
        <f>IFERROR(VLOOKUP(Table1[[#This Row],[Opportunity Number (Opportunity) (Opportunity)]],'[2]Opportunity Advanced Find View'!$S:$S,1,0),"")</f>
        <v/>
      </c>
    </row>
    <row r="8" spans="1:29" ht="18" customHeight="1" x14ac:dyDescent="0.3">
      <c r="A8" s="1" t="s">
        <v>175</v>
      </c>
      <c r="B8" s="2" t="s">
        <v>176</v>
      </c>
      <c r="C8" s="3">
        <v>42916.368206018502</v>
      </c>
      <c r="D8" s="4" t="s">
        <v>177</v>
      </c>
      <c r="E8" s="5" t="s">
        <v>178</v>
      </c>
      <c r="F8" s="31" t="s">
        <v>179</v>
      </c>
      <c r="G8" s="7" t="s">
        <v>180</v>
      </c>
      <c r="H8" s="8" t="s">
        <v>181</v>
      </c>
      <c r="I8" s="9" t="s">
        <v>182</v>
      </c>
      <c r="J8" s="10" t="s">
        <v>35</v>
      </c>
      <c r="K8" s="29">
        <v>42947</v>
      </c>
      <c r="L8" s="12" t="s">
        <v>36</v>
      </c>
      <c r="M8" s="13">
        <v>30</v>
      </c>
      <c r="N8" s="14" t="s">
        <v>37</v>
      </c>
      <c r="O8" s="15" t="s">
        <v>154</v>
      </c>
      <c r="P8" s="16" t="s">
        <v>92</v>
      </c>
      <c r="Q8" s="17" t="s">
        <v>93</v>
      </c>
      <c r="R8" s="18" t="s">
        <v>41</v>
      </c>
      <c r="S8" s="19" t="s">
        <v>94</v>
      </c>
      <c r="T8" s="20" t="s">
        <v>66</v>
      </c>
      <c r="U8" s="21" t="s">
        <v>183</v>
      </c>
      <c r="V8" s="34">
        <v>30600</v>
      </c>
      <c r="W8" s="34">
        <v>6120</v>
      </c>
      <c r="X8" s="24" t="s">
        <v>62</v>
      </c>
      <c r="Y8" s="25">
        <v>3</v>
      </c>
      <c r="Z8" s="26">
        <v>43009</v>
      </c>
      <c r="AA8" s="27" t="s">
        <v>96</v>
      </c>
      <c r="AB8" t="str">
        <f>IFERROR(VLOOKUP(Table1[[#This Row],[Opportunity Number (Opportunity) (Opportunity)]],'[1]Opportunity Advanced Find View'!$S:$S,1,0),"")</f>
        <v/>
      </c>
      <c r="AC8" t="str">
        <f>IFERROR(VLOOKUP(Table1[[#This Row],[Opportunity Number (Opportunity) (Opportunity)]],'[2]Opportunity Advanced Find View'!$S:$S,1,0),"")</f>
        <v/>
      </c>
    </row>
    <row r="9" spans="1:29" ht="18" customHeight="1" x14ac:dyDescent="0.3">
      <c r="A9" s="1" t="s">
        <v>184</v>
      </c>
      <c r="B9" s="2" t="s">
        <v>185</v>
      </c>
      <c r="C9" s="3">
        <v>42916.368726851899</v>
      </c>
      <c r="D9" s="4" t="s">
        <v>177</v>
      </c>
      <c r="E9" s="5" t="s">
        <v>178</v>
      </c>
      <c r="F9" s="31" t="s">
        <v>179</v>
      </c>
      <c r="G9" s="7" t="s">
        <v>180</v>
      </c>
      <c r="H9" s="8" t="s">
        <v>181</v>
      </c>
      <c r="I9" s="9" t="s">
        <v>182</v>
      </c>
      <c r="J9" s="10" t="s">
        <v>35</v>
      </c>
      <c r="K9" s="29">
        <v>42947</v>
      </c>
      <c r="L9" s="12" t="s">
        <v>36</v>
      </c>
      <c r="M9" s="13">
        <v>30</v>
      </c>
      <c r="N9" s="14" t="s">
        <v>37</v>
      </c>
      <c r="O9" s="15" t="s">
        <v>154</v>
      </c>
      <c r="P9" s="16" t="s">
        <v>92</v>
      </c>
      <c r="Q9" s="17" t="s">
        <v>93</v>
      </c>
      <c r="R9" s="18" t="s">
        <v>41</v>
      </c>
      <c r="S9" s="19" t="s">
        <v>94</v>
      </c>
      <c r="T9" s="27" t="s">
        <v>66</v>
      </c>
      <c r="U9" s="21" t="s">
        <v>186</v>
      </c>
      <c r="V9" s="34">
        <v>58695</v>
      </c>
      <c r="W9" s="34">
        <v>11739</v>
      </c>
      <c r="X9" s="24" t="s">
        <v>62</v>
      </c>
      <c r="Y9" s="25">
        <v>3</v>
      </c>
      <c r="Z9" s="26">
        <v>43009</v>
      </c>
      <c r="AA9" s="27" t="s">
        <v>96</v>
      </c>
      <c r="AB9" t="str">
        <f>IFERROR(VLOOKUP(Table1[[#This Row],[Opportunity Number (Opportunity) (Opportunity)]],'[1]Opportunity Advanced Find View'!$S:$S,1,0),"")</f>
        <v/>
      </c>
      <c r="AC9" t="str">
        <f>IFERROR(VLOOKUP(Table1[[#This Row],[Opportunity Number (Opportunity) (Opportunity)]],'[2]Opportunity Advanced Find View'!$S:$S,1,0),"")</f>
        <v/>
      </c>
    </row>
    <row r="10" spans="1:29" ht="18" customHeight="1" x14ac:dyDescent="0.3">
      <c r="A10" s="1" t="s">
        <v>187</v>
      </c>
      <c r="B10" s="2" t="s">
        <v>188</v>
      </c>
      <c r="C10" s="3">
        <v>42916.3690740741</v>
      </c>
      <c r="D10" s="4" t="s">
        <v>177</v>
      </c>
      <c r="E10" s="5" t="s">
        <v>178</v>
      </c>
      <c r="F10" s="31" t="s">
        <v>179</v>
      </c>
      <c r="G10" s="7" t="s">
        <v>180</v>
      </c>
      <c r="H10" s="8" t="s">
        <v>181</v>
      </c>
      <c r="I10" s="9" t="s">
        <v>182</v>
      </c>
      <c r="J10" s="10" t="s">
        <v>35</v>
      </c>
      <c r="K10" s="29">
        <v>42947</v>
      </c>
      <c r="L10" s="12" t="s">
        <v>36</v>
      </c>
      <c r="M10" s="13">
        <v>30</v>
      </c>
      <c r="N10" s="14" t="s">
        <v>37</v>
      </c>
      <c r="O10" s="15" t="s">
        <v>154</v>
      </c>
      <c r="P10" s="16" t="s">
        <v>92</v>
      </c>
      <c r="Q10" s="17" t="s">
        <v>93</v>
      </c>
      <c r="R10" s="18" t="s">
        <v>41</v>
      </c>
      <c r="S10" s="19" t="s">
        <v>94</v>
      </c>
      <c r="T10" s="20" t="s">
        <v>66</v>
      </c>
      <c r="U10" s="21" t="s">
        <v>138</v>
      </c>
      <c r="V10" s="34">
        <v>77202</v>
      </c>
      <c r="W10" s="34">
        <v>15440</v>
      </c>
      <c r="X10" s="24" t="s">
        <v>62</v>
      </c>
      <c r="Y10" s="25">
        <v>3</v>
      </c>
      <c r="Z10" s="26">
        <v>43009</v>
      </c>
      <c r="AA10" s="27" t="s">
        <v>96</v>
      </c>
      <c r="AB10" t="str">
        <f>IFERROR(VLOOKUP(Table1[[#This Row],[Opportunity Number (Opportunity) (Opportunity)]],'[1]Opportunity Advanced Find View'!$S:$S,1,0),"")</f>
        <v/>
      </c>
      <c r="AC10" t="str">
        <f>IFERROR(VLOOKUP(Table1[[#This Row],[Opportunity Number (Opportunity) (Opportunity)]],'[2]Opportunity Advanced Find View'!$S:$S,1,0),"")</f>
        <v/>
      </c>
    </row>
    <row r="11" spans="1:29" ht="18" customHeight="1" x14ac:dyDescent="0.3">
      <c r="A11" s="1" t="s">
        <v>240</v>
      </c>
      <c r="B11" s="2" t="s">
        <v>241</v>
      </c>
      <c r="C11" s="3">
        <v>42756.576747685198</v>
      </c>
      <c r="D11" s="4" t="s">
        <v>242</v>
      </c>
      <c r="E11" s="5" t="s">
        <v>243</v>
      </c>
      <c r="F11" s="6" t="s">
        <v>244</v>
      </c>
      <c r="G11" s="7" t="s">
        <v>245</v>
      </c>
      <c r="H11" s="8" t="s">
        <v>246</v>
      </c>
      <c r="I11" s="9" t="s">
        <v>247</v>
      </c>
      <c r="J11" s="10" t="s">
        <v>35</v>
      </c>
      <c r="K11" s="29">
        <v>42946</v>
      </c>
      <c r="L11" s="12" t="s">
        <v>36</v>
      </c>
      <c r="M11" s="13">
        <v>20</v>
      </c>
      <c r="N11" s="14" t="s">
        <v>55</v>
      </c>
      <c r="O11" s="15" t="s">
        <v>56</v>
      </c>
      <c r="P11" s="16" t="s">
        <v>248</v>
      </c>
      <c r="Q11" s="17" t="s">
        <v>249</v>
      </c>
      <c r="R11" s="18" t="s">
        <v>41</v>
      </c>
      <c r="S11" s="19" t="s">
        <v>250</v>
      </c>
      <c r="T11" s="20" t="s">
        <v>66</v>
      </c>
      <c r="U11" s="31" t="s">
        <v>251</v>
      </c>
      <c r="V11" s="34">
        <v>3168000</v>
      </c>
      <c r="W11" s="34">
        <v>316800</v>
      </c>
      <c r="X11" s="24" t="s">
        <v>62</v>
      </c>
      <c r="Y11" s="25">
        <v>48</v>
      </c>
      <c r="Z11" s="26">
        <v>42978</v>
      </c>
      <c r="AA11" s="31" t="s">
        <v>53</v>
      </c>
      <c r="AB11" t="str">
        <f>IFERROR(VLOOKUP(Table1[[#This Row],[Opportunity Number (Opportunity) (Opportunity)]],'[1]Opportunity Advanced Find View'!$S:$S,1,0),"")</f>
        <v/>
      </c>
      <c r="AC11" t="str">
        <f>IFERROR(VLOOKUP(Table1[[#This Row],[Opportunity Number (Opportunity) (Opportunity)]],'[2]Opportunity Advanced Find View'!$S:$S,1,0),"")</f>
        <v>1095975</v>
      </c>
    </row>
    <row r="12" spans="1:29" ht="18" customHeight="1" x14ac:dyDescent="0.3">
      <c r="D12" s="4" t="s">
        <v>242</v>
      </c>
      <c r="E12" s="5" t="s">
        <v>570</v>
      </c>
      <c r="F12" s="31" t="s">
        <v>571</v>
      </c>
      <c r="G12" s="7" t="s">
        <v>572</v>
      </c>
      <c r="H12" s="8" t="s">
        <v>573</v>
      </c>
      <c r="I12" s="9" t="s">
        <v>574</v>
      </c>
      <c r="J12" s="10" t="s">
        <v>35</v>
      </c>
      <c r="K12" s="29">
        <v>42915</v>
      </c>
      <c r="L12" s="12" t="s">
        <v>36</v>
      </c>
      <c r="M12" s="30">
        <v>1</v>
      </c>
      <c r="N12" s="14" t="s">
        <v>55</v>
      </c>
      <c r="O12" s="31" t="s">
        <v>56</v>
      </c>
      <c r="P12" s="16" t="s">
        <v>248</v>
      </c>
      <c r="Q12" s="17" t="s">
        <v>249</v>
      </c>
      <c r="R12" s="18" t="s">
        <v>41</v>
      </c>
      <c r="S12" s="19" t="s">
        <v>250</v>
      </c>
      <c r="T12" s="19"/>
      <c r="U12" s="31"/>
      <c r="V12" s="35"/>
      <c r="W12" s="35"/>
      <c r="X12" s="31"/>
      <c r="Y12" s="30"/>
      <c r="Z12" s="29"/>
      <c r="AA12" s="31"/>
      <c r="AB12" t="str">
        <f>IFERROR(VLOOKUP(Table1[[#This Row],[Opportunity Number (Opportunity) (Opportunity)]],'[1]Opportunity Advanced Find View'!$S:$S,1,0),"")</f>
        <v/>
      </c>
      <c r="AC12" t="str">
        <f>IFERROR(VLOOKUP(Table1[[#This Row],[Opportunity Number (Opportunity) (Opportunity)]],'[2]Opportunity Advanced Find View'!$S:$S,1,0),"")</f>
        <v/>
      </c>
    </row>
    <row r="13" spans="1:29" ht="18" customHeight="1" x14ac:dyDescent="0.3">
      <c r="D13" s="4" t="s">
        <v>242</v>
      </c>
      <c r="E13" s="5" t="s">
        <v>575</v>
      </c>
      <c r="F13" s="6" t="s">
        <v>576</v>
      </c>
      <c r="G13" s="7" t="s">
        <v>572</v>
      </c>
      <c r="H13" s="8" t="s">
        <v>577</v>
      </c>
      <c r="I13" s="9" t="s">
        <v>574</v>
      </c>
      <c r="J13" s="10" t="s">
        <v>35</v>
      </c>
      <c r="K13" s="29">
        <v>42915</v>
      </c>
      <c r="L13" s="12" t="s">
        <v>36</v>
      </c>
      <c r="M13" s="13">
        <v>20</v>
      </c>
      <c r="N13" s="14" t="s">
        <v>55</v>
      </c>
      <c r="O13" s="15" t="s">
        <v>56</v>
      </c>
      <c r="P13" s="16" t="s">
        <v>248</v>
      </c>
      <c r="Q13" s="17" t="s">
        <v>249</v>
      </c>
      <c r="R13" s="18" t="s">
        <v>41</v>
      </c>
      <c r="S13" s="19" t="s">
        <v>250</v>
      </c>
      <c r="T13" s="19"/>
      <c r="U13" s="31"/>
      <c r="V13" s="35"/>
      <c r="W13" s="35"/>
      <c r="X13" s="31"/>
      <c r="Y13" s="30"/>
      <c r="Z13" s="29"/>
      <c r="AA13" s="31"/>
      <c r="AB13" t="str">
        <f>IFERROR(VLOOKUP(Table1[[#This Row],[Opportunity Number (Opportunity) (Opportunity)]],'[1]Opportunity Advanced Find View'!$S:$S,1,0),"")</f>
        <v/>
      </c>
      <c r="AC13" t="str">
        <f>IFERROR(VLOOKUP(Table1[[#This Row],[Opportunity Number (Opportunity) (Opportunity)]],'[2]Opportunity Advanced Find View'!$S:$S,1,0),"")</f>
        <v/>
      </c>
    </row>
    <row r="14" spans="1:29" ht="18" customHeight="1" x14ac:dyDescent="0.3">
      <c r="D14" s="4" t="s">
        <v>242</v>
      </c>
      <c r="E14" s="5" t="s">
        <v>578</v>
      </c>
      <c r="F14" s="31" t="s">
        <v>579</v>
      </c>
      <c r="G14" s="7" t="s">
        <v>245</v>
      </c>
      <c r="H14" s="8" t="s">
        <v>580</v>
      </c>
      <c r="I14" s="9" t="s">
        <v>53</v>
      </c>
      <c r="J14" s="10" t="s">
        <v>35</v>
      </c>
      <c r="K14" s="29">
        <v>42915</v>
      </c>
      <c r="L14" s="12" t="s">
        <v>36</v>
      </c>
      <c r="M14" s="13">
        <v>20</v>
      </c>
      <c r="N14" s="14" t="s">
        <v>55</v>
      </c>
      <c r="O14" s="15" t="s">
        <v>56</v>
      </c>
      <c r="P14" s="16" t="s">
        <v>248</v>
      </c>
      <c r="Q14" s="17" t="s">
        <v>249</v>
      </c>
      <c r="R14" s="18" t="s">
        <v>41</v>
      </c>
      <c r="S14" s="19" t="s">
        <v>250</v>
      </c>
      <c r="T14" s="19"/>
      <c r="U14" s="31"/>
      <c r="V14" s="35"/>
      <c r="W14" s="35"/>
      <c r="X14" s="31"/>
      <c r="Y14" s="30"/>
      <c r="Z14" s="29"/>
      <c r="AA14" s="31"/>
      <c r="AB14" t="str">
        <f>IFERROR(VLOOKUP(Table1[[#This Row],[Opportunity Number (Opportunity) (Opportunity)]],'[1]Opportunity Advanced Find View'!$S:$S,1,0),"")</f>
        <v/>
      </c>
      <c r="AC14" t="str">
        <f>IFERROR(VLOOKUP(Table1[[#This Row],[Opportunity Number (Opportunity) (Opportunity)]],'[2]Opportunity Advanced Find View'!$S:$S,1,0),"")</f>
        <v/>
      </c>
    </row>
    <row r="15" spans="1:29" ht="18" customHeight="1" x14ac:dyDescent="0.3">
      <c r="A15" s="1" t="s">
        <v>336</v>
      </c>
      <c r="B15" s="2" t="s">
        <v>337</v>
      </c>
      <c r="C15" s="3">
        <v>42888.522546296299</v>
      </c>
      <c r="D15" s="4" t="s">
        <v>338</v>
      </c>
      <c r="E15" s="5" t="s">
        <v>339</v>
      </c>
      <c r="F15" s="31" t="s">
        <v>340</v>
      </c>
      <c r="G15" s="7" t="s">
        <v>341</v>
      </c>
      <c r="H15" s="8" t="s">
        <v>342</v>
      </c>
      <c r="I15" s="9" t="s">
        <v>343</v>
      </c>
      <c r="J15" s="10" t="s">
        <v>35</v>
      </c>
      <c r="K15" s="29">
        <v>42929</v>
      </c>
      <c r="L15" s="12" t="s">
        <v>36</v>
      </c>
      <c r="M15" s="30">
        <v>1</v>
      </c>
      <c r="N15" s="14" t="s">
        <v>55</v>
      </c>
      <c r="O15" s="31" t="s">
        <v>56</v>
      </c>
      <c r="P15" s="16" t="s">
        <v>344</v>
      </c>
      <c r="Q15" s="17" t="s">
        <v>345</v>
      </c>
      <c r="R15" s="18" t="s">
        <v>41</v>
      </c>
      <c r="S15" s="19" t="s">
        <v>346</v>
      </c>
      <c r="T15" s="20" t="s">
        <v>80</v>
      </c>
      <c r="U15" s="21" t="s">
        <v>81</v>
      </c>
      <c r="V15" s="34">
        <v>201000</v>
      </c>
      <c r="W15" s="34">
        <v>91000</v>
      </c>
      <c r="X15" s="24" t="s">
        <v>62</v>
      </c>
      <c r="Y15" s="25">
        <v>1</v>
      </c>
      <c r="Z15" s="29">
        <v>42930</v>
      </c>
      <c r="AA15" s="31" t="s">
        <v>53</v>
      </c>
      <c r="AB15" t="str">
        <f>IFERROR(VLOOKUP(Table1[[#This Row],[Opportunity Number (Opportunity) (Opportunity)]],'[1]Opportunity Advanced Find View'!$S:$S,1,0),"")</f>
        <v/>
      </c>
      <c r="AC15" t="str">
        <f>IFERROR(VLOOKUP(Table1[[#This Row],[Opportunity Number (Opportunity) (Opportunity)]],'[2]Opportunity Advanced Find View'!$S:$S,1,0),"")</f>
        <v/>
      </c>
    </row>
    <row r="16" spans="1:29" ht="18" customHeight="1" x14ac:dyDescent="0.3">
      <c r="D16" s="4" t="s">
        <v>338</v>
      </c>
      <c r="E16" s="5" t="s">
        <v>555</v>
      </c>
      <c r="F16" s="31" t="s">
        <v>556</v>
      </c>
      <c r="G16" s="7" t="s">
        <v>557</v>
      </c>
      <c r="H16" s="8" t="s">
        <v>558</v>
      </c>
      <c r="I16" s="9" t="s">
        <v>559</v>
      </c>
      <c r="J16" s="10" t="s">
        <v>35</v>
      </c>
      <c r="K16" s="29">
        <v>42823</v>
      </c>
      <c r="L16" s="31" t="s">
        <v>53</v>
      </c>
      <c r="M16" s="13">
        <v>1</v>
      </c>
      <c r="N16" s="14" t="s">
        <v>55</v>
      </c>
      <c r="O16" s="31" t="s">
        <v>195</v>
      </c>
      <c r="P16" s="16" t="s">
        <v>560</v>
      </c>
      <c r="Q16" s="17" t="s">
        <v>537</v>
      </c>
      <c r="R16" s="18" t="s">
        <v>41</v>
      </c>
      <c r="S16" s="19" t="s">
        <v>561</v>
      </c>
      <c r="T16" s="19"/>
      <c r="U16" s="31"/>
      <c r="V16" s="35"/>
      <c r="W16" s="35"/>
      <c r="X16" s="31"/>
      <c r="Y16" s="30"/>
      <c r="Z16" s="29"/>
      <c r="AA16" s="31"/>
      <c r="AB16" t="str">
        <f>IFERROR(VLOOKUP(Table1[[#This Row],[Opportunity Number (Opportunity) (Opportunity)]],'[1]Opportunity Advanced Find View'!$S:$S,1,0),"")</f>
        <v/>
      </c>
      <c r="AC16" t="str">
        <f>IFERROR(VLOOKUP(Table1[[#This Row],[Opportunity Number (Opportunity) (Opportunity)]],'[2]Opportunity Advanced Find View'!$S:$S,1,0),"")</f>
        <v/>
      </c>
    </row>
    <row r="17" spans="1:29" ht="18" customHeight="1" x14ac:dyDescent="0.3">
      <c r="D17" s="4" t="s">
        <v>581</v>
      </c>
      <c r="E17" s="5" t="s">
        <v>582</v>
      </c>
      <c r="F17" s="31" t="s">
        <v>583</v>
      </c>
      <c r="G17" s="7" t="s">
        <v>584</v>
      </c>
      <c r="H17" s="8" t="s">
        <v>585</v>
      </c>
      <c r="I17" s="9" t="s">
        <v>586</v>
      </c>
      <c r="J17" s="10" t="s">
        <v>35</v>
      </c>
      <c r="K17" s="29">
        <v>42916</v>
      </c>
      <c r="L17" s="12" t="s">
        <v>91</v>
      </c>
      <c r="M17" s="13">
        <v>1</v>
      </c>
      <c r="N17" s="14" t="s">
        <v>55</v>
      </c>
      <c r="O17" s="31" t="s">
        <v>195</v>
      </c>
      <c r="P17" s="16" t="s">
        <v>568</v>
      </c>
      <c r="Q17" s="17" t="s">
        <v>249</v>
      </c>
      <c r="R17" s="18" t="s">
        <v>41</v>
      </c>
      <c r="S17" s="19" t="s">
        <v>587</v>
      </c>
      <c r="T17" s="19"/>
      <c r="U17" s="31"/>
      <c r="V17" s="35"/>
      <c r="W17" s="35"/>
      <c r="X17" s="31"/>
      <c r="Y17" s="30"/>
      <c r="Z17" s="29"/>
      <c r="AA17" s="31"/>
      <c r="AB17" t="str">
        <f>IFERROR(VLOOKUP(Table1[[#This Row],[Opportunity Number (Opportunity) (Opportunity)]],'[1]Opportunity Advanced Find View'!$S:$S,1,0),"")</f>
        <v/>
      </c>
      <c r="AC17" t="str">
        <f>IFERROR(VLOOKUP(Table1[[#This Row],[Opportunity Number (Opportunity) (Opportunity)]],'[2]Opportunity Advanced Find View'!$S:$S,1,0),"")</f>
        <v/>
      </c>
    </row>
    <row r="18" spans="1:29" ht="18" customHeight="1" x14ac:dyDescent="0.3">
      <c r="A18" s="1" t="s">
        <v>521</v>
      </c>
      <c r="B18" s="2" t="s">
        <v>522</v>
      </c>
      <c r="C18" s="3">
        <v>42865.611168981501</v>
      </c>
      <c r="D18" s="4" t="s">
        <v>523</v>
      </c>
      <c r="E18" s="5" t="s">
        <v>524</v>
      </c>
      <c r="F18" s="37" t="s">
        <v>525</v>
      </c>
      <c r="G18" s="7" t="s">
        <v>526</v>
      </c>
      <c r="H18" s="8" t="s">
        <v>527</v>
      </c>
      <c r="I18" s="9" t="s">
        <v>53</v>
      </c>
      <c r="J18" s="10" t="s">
        <v>35</v>
      </c>
      <c r="K18" s="29">
        <v>41789</v>
      </c>
      <c r="L18" s="12" t="s">
        <v>36</v>
      </c>
      <c r="M18" s="13">
        <v>30</v>
      </c>
      <c r="N18" s="14" t="s">
        <v>37</v>
      </c>
      <c r="O18" s="15" t="s">
        <v>154</v>
      </c>
      <c r="P18" s="16" t="s">
        <v>303</v>
      </c>
      <c r="Q18" s="17" t="s">
        <v>304</v>
      </c>
      <c r="R18" s="18" t="s">
        <v>41</v>
      </c>
      <c r="S18" s="19" t="s">
        <v>528</v>
      </c>
      <c r="T18" s="20" t="s">
        <v>60</v>
      </c>
      <c r="U18" s="21" t="s">
        <v>44</v>
      </c>
      <c r="V18" s="34">
        <v>20</v>
      </c>
      <c r="W18" s="34">
        <v>10</v>
      </c>
      <c r="X18" s="24" t="s">
        <v>62</v>
      </c>
      <c r="Y18" s="25">
        <v>2</v>
      </c>
      <c r="Z18" s="29">
        <v>41790</v>
      </c>
      <c r="AA18" s="27" t="s">
        <v>529</v>
      </c>
      <c r="AB18" t="str">
        <f>IFERROR(VLOOKUP(Table1[[#This Row],[Opportunity Number (Opportunity) (Opportunity)]],'[1]Opportunity Advanced Find View'!$S:$S,1,0),"")</f>
        <v/>
      </c>
      <c r="AC18" t="str">
        <f>IFERROR(VLOOKUP(Table1[[#This Row],[Opportunity Number (Opportunity) (Opportunity)]],'[2]Opportunity Advanced Find View'!$S:$S,1,0),"")</f>
        <v/>
      </c>
    </row>
    <row r="19" spans="1:29" ht="18" customHeight="1" x14ac:dyDescent="0.3">
      <c r="A19" s="1" t="s">
        <v>530</v>
      </c>
      <c r="B19" s="2" t="s">
        <v>531</v>
      </c>
      <c r="C19" s="3">
        <v>42866.693518518499</v>
      </c>
      <c r="D19" s="4" t="s">
        <v>523</v>
      </c>
      <c r="E19" s="5" t="s">
        <v>524</v>
      </c>
      <c r="F19" s="6" t="s">
        <v>525</v>
      </c>
      <c r="G19" s="7" t="s">
        <v>526</v>
      </c>
      <c r="H19" s="8" t="s">
        <v>527</v>
      </c>
      <c r="I19" s="9" t="s">
        <v>53</v>
      </c>
      <c r="J19" s="31" t="s">
        <v>407</v>
      </c>
      <c r="K19" s="29">
        <v>41789</v>
      </c>
      <c r="L19" s="12" t="s">
        <v>36</v>
      </c>
      <c r="M19" s="13">
        <v>30</v>
      </c>
      <c r="N19" s="14" t="s">
        <v>37</v>
      </c>
      <c r="O19" s="15" t="s">
        <v>154</v>
      </c>
      <c r="P19" s="16" t="s">
        <v>303</v>
      </c>
      <c r="Q19" s="17" t="s">
        <v>304</v>
      </c>
      <c r="R19" s="18" t="s">
        <v>41</v>
      </c>
      <c r="S19" s="19" t="s">
        <v>528</v>
      </c>
      <c r="T19" s="20" t="s">
        <v>43</v>
      </c>
      <c r="U19" s="21" t="s">
        <v>532</v>
      </c>
      <c r="V19" s="35">
        <v>0</v>
      </c>
      <c r="W19" s="35">
        <v>0</v>
      </c>
      <c r="X19" s="24" t="s">
        <v>62</v>
      </c>
      <c r="Y19" s="25">
        <v>1</v>
      </c>
      <c r="Z19" s="29">
        <v>41790</v>
      </c>
      <c r="AA19" s="27" t="s">
        <v>533</v>
      </c>
      <c r="AB19" t="str">
        <f>IFERROR(VLOOKUP(Table1[[#This Row],[Opportunity Number (Opportunity) (Opportunity)]],'[1]Opportunity Advanced Find View'!$S:$S,1,0),"")</f>
        <v/>
      </c>
      <c r="AC19" t="str">
        <f>IFERROR(VLOOKUP(Table1[[#This Row],[Opportunity Number (Opportunity) (Opportunity)]],'[2]Opportunity Advanced Find View'!$S:$S,1,0),"")</f>
        <v/>
      </c>
    </row>
    <row r="20" spans="1:29" ht="18" customHeight="1" x14ac:dyDescent="0.3">
      <c r="A20" s="1" t="s">
        <v>534</v>
      </c>
      <c r="B20" s="2" t="s">
        <v>535</v>
      </c>
      <c r="C20" s="3">
        <v>42851.4316666667</v>
      </c>
      <c r="D20" s="4" t="s">
        <v>523</v>
      </c>
      <c r="E20" s="5" t="s">
        <v>524</v>
      </c>
      <c r="F20" s="6" t="s">
        <v>525</v>
      </c>
      <c r="G20" s="7" t="s">
        <v>526</v>
      </c>
      <c r="H20" s="8" t="s">
        <v>527</v>
      </c>
      <c r="I20" s="9" t="s">
        <v>53</v>
      </c>
      <c r="J20" s="10" t="s">
        <v>35</v>
      </c>
      <c r="K20" s="29">
        <v>41789</v>
      </c>
      <c r="L20" s="12" t="s">
        <v>36</v>
      </c>
      <c r="M20" s="13">
        <v>30</v>
      </c>
      <c r="N20" s="14" t="s">
        <v>37</v>
      </c>
      <c r="O20" s="15" t="s">
        <v>154</v>
      </c>
      <c r="P20" s="16" t="s">
        <v>536</v>
      </c>
      <c r="Q20" s="17" t="s">
        <v>537</v>
      </c>
      <c r="R20" s="18" t="s">
        <v>41</v>
      </c>
      <c r="S20" s="19" t="s">
        <v>538</v>
      </c>
      <c r="T20" s="20" t="s">
        <v>199</v>
      </c>
      <c r="U20" s="21" t="s">
        <v>539</v>
      </c>
      <c r="V20" s="34">
        <v>10</v>
      </c>
      <c r="W20" s="34">
        <v>1</v>
      </c>
      <c r="X20" s="24" t="s">
        <v>62</v>
      </c>
      <c r="Y20" s="25">
        <v>1</v>
      </c>
      <c r="Z20" s="29">
        <v>41790</v>
      </c>
      <c r="AA20" s="27" t="s">
        <v>529</v>
      </c>
      <c r="AB20" t="str">
        <f>IFERROR(VLOOKUP(Table1[[#This Row],[Opportunity Number (Opportunity) (Opportunity)]],'[1]Opportunity Advanced Find View'!$S:$S,1,0),"")</f>
        <v/>
      </c>
      <c r="AC20" t="str">
        <f>IFERROR(VLOOKUP(Table1[[#This Row],[Opportunity Number (Opportunity) (Opportunity)]],'[2]Opportunity Advanced Find View'!$S:$S,1,0),"")</f>
        <v/>
      </c>
    </row>
    <row r="21" spans="1:29" ht="18" customHeight="1" x14ac:dyDescent="0.3">
      <c r="A21" s="1" t="s">
        <v>540</v>
      </c>
      <c r="B21" s="2" t="s">
        <v>541</v>
      </c>
      <c r="C21" s="3">
        <v>42753.665879629603</v>
      </c>
      <c r="D21" s="4" t="s">
        <v>523</v>
      </c>
      <c r="E21" s="5" t="s">
        <v>524</v>
      </c>
      <c r="F21" s="6" t="s">
        <v>525</v>
      </c>
      <c r="G21" s="7" t="s">
        <v>526</v>
      </c>
      <c r="H21" s="8" t="s">
        <v>527</v>
      </c>
      <c r="I21" s="9" t="s">
        <v>53</v>
      </c>
      <c r="J21" s="10" t="s">
        <v>35</v>
      </c>
      <c r="K21" s="29">
        <v>41789</v>
      </c>
      <c r="L21" s="12" t="s">
        <v>36</v>
      </c>
      <c r="M21" s="13">
        <v>30</v>
      </c>
      <c r="N21" s="14" t="s">
        <v>37</v>
      </c>
      <c r="O21" s="15" t="s">
        <v>154</v>
      </c>
      <c r="P21" s="16" t="s">
        <v>536</v>
      </c>
      <c r="Q21" s="17" t="s">
        <v>537</v>
      </c>
      <c r="R21" s="18" t="s">
        <v>41</v>
      </c>
      <c r="S21" s="19" t="s">
        <v>538</v>
      </c>
      <c r="T21" s="20" t="s">
        <v>60</v>
      </c>
      <c r="U21" s="21" t="s">
        <v>542</v>
      </c>
      <c r="V21" s="34">
        <v>20</v>
      </c>
      <c r="W21" s="34">
        <v>2</v>
      </c>
      <c r="X21" s="24" t="s">
        <v>62</v>
      </c>
      <c r="Y21" s="25">
        <v>1</v>
      </c>
      <c r="Z21" s="29">
        <v>41790</v>
      </c>
      <c r="AA21" s="27" t="s">
        <v>529</v>
      </c>
      <c r="AB21" t="str">
        <f>IFERROR(VLOOKUP(Table1[[#This Row],[Opportunity Number (Opportunity) (Opportunity)]],'[1]Opportunity Advanced Find View'!$S:$S,1,0),"")</f>
        <v/>
      </c>
      <c r="AC21" t="str">
        <f>IFERROR(VLOOKUP(Table1[[#This Row],[Opportunity Number (Opportunity) (Opportunity)]],'[2]Opportunity Advanced Find View'!$S:$S,1,0),"")</f>
        <v/>
      </c>
    </row>
    <row r="22" spans="1:29" ht="18" customHeight="1" x14ac:dyDescent="0.3">
      <c r="A22" s="1" t="s">
        <v>457</v>
      </c>
      <c r="B22" s="2" t="s">
        <v>458</v>
      </c>
      <c r="C22" s="3">
        <v>42866.590405092596</v>
      </c>
      <c r="D22" s="4" t="s">
        <v>402</v>
      </c>
      <c r="E22" s="5" t="s">
        <v>459</v>
      </c>
      <c r="F22" s="6" t="s">
        <v>460</v>
      </c>
      <c r="G22" s="7" t="s">
        <v>461</v>
      </c>
      <c r="H22" s="28" t="s">
        <v>462</v>
      </c>
      <c r="I22" s="9" t="s">
        <v>463</v>
      </c>
      <c r="J22" s="10" t="s">
        <v>35</v>
      </c>
      <c r="K22" s="29">
        <v>42902</v>
      </c>
      <c r="L22" s="12" t="s">
        <v>36</v>
      </c>
      <c r="M22" s="13">
        <v>50</v>
      </c>
      <c r="N22" s="14" t="s">
        <v>55</v>
      </c>
      <c r="O22" s="15" t="s">
        <v>56</v>
      </c>
      <c r="P22" s="16" t="s">
        <v>161</v>
      </c>
      <c r="Q22" s="17" t="s">
        <v>58</v>
      </c>
      <c r="R22" s="18" t="s">
        <v>41</v>
      </c>
      <c r="S22" s="19" t="s">
        <v>408</v>
      </c>
      <c r="T22" s="27" t="s">
        <v>43</v>
      </c>
      <c r="U22" s="21" t="s">
        <v>432</v>
      </c>
      <c r="V22" s="34">
        <v>1400000</v>
      </c>
      <c r="W22" s="34">
        <v>600000</v>
      </c>
      <c r="X22" s="24" t="s">
        <v>62</v>
      </c>
      <c r="Y22" s="30">
        <v>1</v>
      </c>
      <c r="Z22" s="29">
        <v>42902</v>
      </c>
      <c r="AA22" s="27" t="s">
        <v>464</v>
      </c>
      <c r="AB22" t="str">
        <f>IFERROR(VLOOKUP(Table1[[#This Row],[Opportunity Number (Opportunity) (Opportunity)]],'[1]Opportunity Advanced Find View'!$S:$S,1,0),"")</f>
        <v/>
      </c>
      <c r="AC22" t="str">
        <f>IFERROR(VLOOKUP(Table1[[#This Row],[Opportunity Number (Opportunity) (Opportunity)]],'[2]Opportunity Advanced Find View'!$S:$S,1,0),"")</f>
        <v/>
      </c>
    </row>
    <row r="23" spans="1:29" ht="18" customHeight="1" x14ac:dyDescent="0.3">
      <c r="A23" s="1" t="s">
        <v>478</v>
      </c>
      <c r="B23" s="2" t="s">
        <v>479</v>
      </c>
      <c r="C23" s="3">
        <v>42888.695694444403</v>
      </c>
      <c r="D23" s="4" t="s">
        <v>402</v>
      </c>
      <c r="E23" s="5" t="s">
        <v>480</v>
      </c>
      <c r="F23" s="31" t="s">
        <v>481</v>
      </c>
      <c r="G23" s="7" t="s">
        <v>482</v>
      </c>
      <c r="H23" s="8" t="s">
        <v>53</v>
      </c>
      <c r="I23" s="9" t="s">
        <v>53</v>
      </c>
      <c r="J23" s="10" t="s">
        <v>35</v>
      </c>
      <c r="K23" s="29">
        <v>42901</v>
      </c>
      <c r="L23" s="31" t="s">
        <v>53</v>
      </c>
      <c r="M23" s="13">
        <v>1</v>
      </c>
      <c r="N23" s="14" t="s">
        <v>55</v>
      </c>
      <c r="O23" s="31" t="s">
        <v>195</v>
      </c>
      <c r="P23" s="16" t="s">
        <v>53</v>
      </c>
      <c r="Q23" s="17" t="s">
        <v>445</v>
      </c>
      <c r="R23" s="18" t="s">
        <v>41</v>
      </c>
      <c r="S23" s="19" t="s">
        <v>446</v>
      </c>
      <c r="T23" s="20" t="s">
        <v>66</v>
      </c>
      <c r="U23" s="21" t="s">
        <v>432</v>
      </c>
      <c r="V23" s="34">
        <v>250000</v>
      </c>
      <c r="W23" s="34">
        <v>100000</v>
      </c>
      <c r="X23" s="24" t="s">
        <v>62</v>
      </c>
      <c r="Y23" s="25">
        <v>1</v>
      </c>
      <c r="Z23" s="29">
        <v>42901</v>
      </c>
      <c r="AA23" s="27" t="s">
        <v>483</v>
      </c>
      <c r="AB23" t="str">
        <f>IFERROR(VLOOKUP(Table1[[#This Row],[Opportunity Number (Opportunity) (Opportunity)]],'[1]Opportunity Advanced Find View'!$S:$S,1,0),"")</f>
        <v/>
      </c>
      <c r="AC23" t="str">
        <f>IFERROR(VLOOKUP(Table1[[#This Row],[Opportunity Number (Opportunity) (Opportunity)]],'[2]Opportunity Advanced Find View'!$S:$S,1,0),"")</f>
        <v/>
      </c>
    </row>
    <row r="24" spans="1:29" ht="18" customHeight="1" x14ac:dyDescent="0.3">
      <c r="A24" s="1" t="s">
        <v>465</v>
      </c>
      <c r="B24" s="2" t="s">
        <v>466</v>
      </c>
      <c r="C24" s="3">
        <v>42866.597048611096</v>
      </c>
      <c r="D24" s="4" t="s">
        <v>402</v>
      </c>
      <c r="E24" s="5" t="s">
        <v>467</v>
      </c>
      <c r="F24" s="31" t="s">
        <v>468</v>
      </c>
      <c r="G24" s="7" t="s">
        <v>469</v>
      </c>
      <c r="H24" s="28" t="s">
        <v>470</v>
      </c>
      <c r="I24" s="9" t="s">
        <v>471</v>
      </c>
      <c r="J24" s="31" t="s">
        <v>407</v>
      </c>
      <c r="K24" s="29">
        <v>42902</v>
      </c>
      <c r="L24" s="12" t="s">
        <v>36</v>
      </c>
      <c r="M24" s="13">
        <v>30</v>
      </c>
      <c r="N24" s="14" t="s">
        <v>37</v>
      </c>
      <c r="O24" s="15" t="s">
        <v>154</v>
      </c>
      <c r="P24" s="16" t="s">
        <v>161</v>
      </c>
      <c r="Q24" s="17" t="s">
        <v>58</v>
      </c>
      <c r="R24" s="18" t="s">
        <v>41</v>
      </c>
      <c r="S24" s="19" t="s">
        <v>408</v>
      </c>
      <c r="T24" s="20" t="s">
        <v>60</v>
      </c>
      <c r="U24" s="21" t="s">
        <v>472</v>
      </c>
      <c r="V24" s="34">
        <v>1050000</v>
      </c>
      <c r="W24" s="34">
        <v>315000</v>
      </c>
      <c r="X24" s="24" t="s">
        <v>62</v>
      </c>
      <c r="Y24" s="25">
        <v>6</v>
      </c>
      <c r="Z24" s="29">
        <v>42902</v>
      </c>
      <c r="AA24" s="27" t="s">
        <v>410</v>
      </c>
      <c r="AB24" t="str">
        <f>IFERROR(VLOOKUP(Table1[[#This Row],[Opportunity Number (Opportunity) (Opportunity)]],'[1]Opportunity Advanced Find View'!$S:$S,1,0),"")</f>
        <v/>
      </c>
      <c r="AC24" t="str">
        <f>IFERROR(VLOOKUP(Table1[[#This Row],[Opportunity Number (Opportunity) (Opportunity)]],'[2]Opportunity Advanced Find View'!$S:$S,1,0),"")</f>
        <v/>
      </c>
    </row>
    <row r="25" spans="1:29" ht="18" customHeight="1" x14ac:dyDescent="0.3">
      <c r="A25" s="1" t="s">
        <v>400</v>
      </c>
      <c r="B25" s="2" t="s">
        <v>401</v>
      </c>
      <c r="C25" s="3">
        <v>42867.401840277802</v>
      </c>
      <c r="D25" s="4" t="s">
        <v>402</v>
      </c>
      <c r="E25" s="5" t="s">
        <v>403</v>
      </c>
      <c r="F25" s="31" t="s">
        <v>404</v>
      </c>
      <c r="G25" s="7" t="s">
        <v>405</v>
      </c>
      <c r="H25" s="8" t="s">
        <v>406</v>
      </c>
      <c r="I25" s="9" t="s">
        <v>53</v>
      </c>
      <c r="J25" s="31" t="s">
        <v>407</v>
      </c>
      <c r="K25" s="29">
        <v>42916</v>
      </c>
      <c r="L25" s="12" t="s">
        <v>36</v>
      </c>
      <c r="M25" s="13">
        <v>50</v>
      </c>
      <c r="N25" s="14" t="s">
        <v>37</v>
      </c>
      <c r="O25" s="15" t="s">
        <v>154</v>
      </c>
      <c r="P25" s="16" t="s">
        <v>161</v>
      </c>
      <c r="Q25" s="17" t="s">
        <v>58</v>
      </c>
      <c r="R25" s="18" t="s">
        <v>41</v>
      </c>
      <c r="S25" s="19" t="s">
        <v>408</v>
      </c>
      <c r="T25" s="20" t="s">
        <v>199</v>
      </c>
      <c r="U25" s="21" t="s">
        <v>409</v>
      </c>
      <c r="V25" s="34">
        <v>165000</v>
      </c>
      <c r="W25" s="34">
        <v>50000</v>
      </c>
      <c r="X25" s="24" t="s">
        <v>62</v>
      </c>
      <c r="Y25" s="25">
        <v>1</v>
      </c>
      <c r="Z25" s="29">
        <v>42916</v>
      </c>
      <c r="AA25" s="27" t="s">
        <v>410</v>
      </c>
      <c r="AB25" t="str">
        <f>IFERROR(VLOOKUP(Table1[[#This Row],[Opportunity Number (Opportunity) (Opportunity)]],'[1]Opportunity Advanced Find View'!$S:$S,1,0),"")</f>
        <v/>
      </c>
      <c r="AC25" t="str">
        <f>IFERROR(VLOOKUP(Table1[[#This Row],[Opportunity Number (Opportunity) (Opportunity)]],'[2]Opportunity Advanced Find View'!$S:$S,1,0),"")</f>
        <v/>
      </c>
    </row>
    <row r="26" spans="1:29" ht="18" customHeight="1" x14ac:dyDescent="0.3">
      <c r="A26" s="1" t="s">
        <v>427</v>
      </c>
      <c r="B26" s="2" t="s">
        <v>428</v>
      </c>
      <c r="C26" s="3">
        <v>42867.460821759298</v>
      </c>
      <c r="D26" s="4" t="s">
        <v>402</v>
      </c>
      <c r="E26" s="5" t="s">
        <v>429</v>
      </c>
      <c r="F26" s="31" t="s">
        <v>430</v>
      </c>
      <c r="G26" s="7" t="s">
        <v>431</v>
      </c>
      <c r="H26" s="28" t="s">
        <v>430</v>
      </c>
      <c r="I26" s="9" t="s">
        <v>53</v>
      </c>
      <c r="J26" s="31" t="s">
        <v>407</v>
      </c>
      <c r="K26" s="29">
        <v>42916</v>
      </c>
      <c r="L26" s="12" t="s">
        <v>36</v>
      </c>
      <c r="M26" s="13">
        <v>50</v>
      </c>
      <c r="N26" s="14" t="s">
        <v>55</v>
      </c>
      <c r="O26" s="15" t="s">
        <v>56</v>
      </c>
      <c r="P26" s="16" t="s">
        <v>161</v>
      </c>
      <c r="Q26" s="17" t="s">
        <v>58</v>
      </c>
      <c r="R26" s="18" t="s">
        <v>41</v>
      </c>
      <c r="S26" s="19" t="s">
        <v>408</v>
      </c>
      <c r="T26" s="20" t="s">
        <v>43</v>
      </c>
      <c r="U26" s="21" t="s">
        <v>432</v>
      </c>
      <c r="V26" s="34">
        <v>500000</v>
      </c>
      <c r="W26" s="34">
        <v>200000</v>
      </c>
      <c r="X26" s="24" t="s">
        <v>62</v>
      </c>
      <c r="Y26" s="25">
        <v>1</v>
      </c>
      <c r="Z26" s="29">
        <v>42916</v>
      </c>
      <c r="AA26" s="27" t="s">
        <v>410</v>
      </c>
      <c r="AB26" t="str">
        <f>IFERROR(VLOOKUP(Table1[[#This Row],[Opportunity Number (Opportunity) (Opportunity)]],'[1]Opportunity Advanced Find View'!$S:$S,1,0),"")</f>
        <v/>
      </c>
      <c r="AC26" t="str">
        <f>IFERROR(VLOOKUP(Table1[[#This Row],[Opportunity Number (Opportunity) (Opportunity)]],'[2]Opportunity Advanced Find View'!$S:$S,1,0),"")</f>
        <v/>
      </c>
    </row>
    <row r="27" spans="1:29" ht="18" customHeight="1" x14ac:dyDescent="0.3">
      <c r="A27" s="1" t="s">
        <v>433</v>
      </c>
      <c r="B27" s="2" t="s">
        <v>434</v>
      </c>
      <c r="C27" s="3">
        <v>42867.461574074099</v>
      </c>
      <c r="D27" s="4" t="s">
        <v>402</v>
      </c>
      <c r="E27" s="5" t="s">
        <v>429</v>
      </c>
      <c r="F27" s="31" t="s">
        <v>430</v>
      </c>
      <c r="G27" s="7" t="s">
        <v>431</v>
      </c>
      <c r="H27" s="28" t="s">
        <v>430</v>
      </c>
      <c r="I27" s="9" t="s">
        <v>53</v>
      </c>
      <c r="J27" s="31" t="s">
        <v>407</v>
      </c>
      <c r="K27" s="29">
        <v>42916</v>
      </c>
      <c r="L27" s="12" t="s">
        <v>36</v>
      </c>
      <c r="M27" s="13">
        <v>50</v>
      </c>
      <c r="N27" s="14" t="s">
        <v>55</v>
      </c>
      <c r="O27" s="15" t="s">
        <v>56</v>
      </c>
      <c r="P27" s="16" t="s">
        <v>161</v>
      </c>
      <c r="Q27" s="17" t="s">
        <v>58</v>
      </c>
      <c r="R27" s="18" t="s">
        <v>41</v>
      </c>
      <c r="S27" s="19" t="s">
        <v>408</v>
      </c>
      <c r="T27" s="20" t="s">
        <v>199</v>
      </c>
      <c r="U27" s="21" t="s">
        <v>432</v>
      </c>
      <c r="V27" s="34">
        <v>4000000</v>
      </c>
      <c r="W27" s="34">
        <v>700000</v>
      </c>
      <c r="X27" s="24" t="s">
        <v>62</v>
      </c>
      <c r="Y27" s="25">
        <v>8</v>
      </c>
      <c r="Z27" s="29">
        <v>42916</v>
      </c>
      <c r="AA27" s="27" t="s">
        <v>410</v>
      </c>
      <c r="AB27" t="str">
        <f>IFERROR(VLOOKUP(Table1[[#This Row],[Opportunity Number (Opportunity) (Opportunity)]],'[1]Opportunity Advanced Find View'!$S:$S,1,0),"")</f>
        <v/>
      </c>
      <c r="AC27" t="str">
        <f>IFERROR(VLOOKUP(Table1[[#This Row],[Opportunity Number (Opportunity) (Opportunity)]],'[2]Opportunity Advanced Find View'!$S:$S,1,0),"")</f>
        <v/>
      </c>
    </row>
    <row r="28" spans="1:29" ht="18" customHeight="1" x14ac:dyDescent="0.3">
      <c r="A28" s="1" t="s">
        <v>473</v>
      </c>
      <c r="B28" s="2" t="s">
        <v>474</v>
      </c>
      <c r="C28" s="3">
        <v>42867.472777777803</v>
      </c>
      <c r="D28" s="4" t="s">
        <v>402</v>
      </c>
      <c r="E28" s="5" t="s">
        <v>475</v>
      </c>
      <c r="F28" s="31" t="s">
        <v>476</v>
      </c>
      <c r="G28" s="7" t="s">
        <v>477</v>
      </c>
      <c r="H28" s="28" t="s">
        <v>476</v>
      </c>
      <c r="I28" s="9" t="s">
        <v>53</v>
      </c>
      <c r="J28" s="31" t="s">
        <v>407</v>
      </c>
      <c r="K28" s="29">
        <v>42902</v>
      </c>
      <c r="L28" s="12" t="s">
        <v>36</v>
      </c>
      <c r="M28" s="13">
        <v>30</v>
      </c>
      <c r="N28" s="14" t="s">
        <v>37</v>
      </c>
      <c r="O28" s="15" t="s">
        <v>154</v>
      </c>
      <c r="P28" s="16" t="s">
        <v>161</v>
      </c>
      <c r="Q28" s="17" t="s">
        <v>58</v>
      </c>
      <c r="R28" s="18" t="s">
        <v>41</v>
      </c>
      <c r="S28" s="19" t="s">
        <v>408</v>
      </c>
      <c r="T28" s="20" t="s">
        <v>43</v>
      </c>
      <c r="U28" s="21" t="s">
        <v>432</v>
      </c>
      <c r="V28" s="34">
        <v>1000000</v>
      </c>
      <c r="W28" s="34">
        <v>400000</v>
      </c>
      <c r="X28" s="24" t="s">
        <v>62</v>
      </c>
      <c r="Y28" s="40">
        <v>1</v>
      </c>
      <c r="Z28" s="29">
        <v>42902</v>
      </c>
      <c r="AA28" s="27" t="s">
        <v>410</v>
      </c>
      <c r="AB28" t="str">
        <f>IFERROR(VLOOKUP(Table1[[#This Row],[Opportunity Number (Opportunity) (Opportunity)]],'[1]Opportunity Advanced Find View'!$S:$S,1,0),"")</f>
        <v/>
      </c>
      <c r="AC28" t="str">
        <f>IFERROR(VLOOKUP(Table1[[#This Row],[Opportunity Number (Opportunity) (Opportunity)]],'[2]Opportunity Advanced Find View'!$S:$S,1,0),"")</f>
        <v/>
      </c>
    </row>
    <row r="29" spans="1:29" ht="18" customHeight="1" x14ac:dyDescent="0.3">
      <c r="A29" s="1" t="s">
        <v>309</v>
      </c>
      <c r="B29" s="2" t="s">
        <v>310</v>
      </c>
      <c r="C29" s="3">
        <v>42873.334016203698</v>
      </c>
      <c r="D29" s="4" t="s">
        <v>29</v>
      </c>
      <c r="E29" s="5" t="s">
        <v>311</v>
      </c>
      <c r="F29" s="6" t="s">
        <v>312</v>
      </c>
      <c r="G29" s="7" t="s">
        <v>313</v>
      </c>
      <c r="H29" s="8" t="s">
        <v>53</v>
      </c>
      <c r="I29" s="9" t="s">
        <v>314</v>
      </c>
      <c r="J29" s="10" t="s">
        <v>35</v>
      </c>
      <c r="K29" s="29">
        <v>42947</v>
      </c>
      <c r="L29" s="12" t="s">
        <v>36</v>
      </c>
      <c r="M29" s="30">
        <v>1</v>
      </c>
      <c r="N29" s="14" t="s">
        <v>37</v>
      </c>
      <c r="O29" s="31" t="s">
        <v>38</v>
      </c>
      <c r="P29" s="16" t="s">
        <v>315</v>
      </c>
      <c r="Q29" s="17" t="s">
        <v>40</v>
      </c>
      <c r="R29" s="18" t="s">
        <v>41</v>
      </c>
      <c r="S29" s="19" t="s">
        <v>316</v>
      </c>
      <c r="T29" s="20" t="s">
        <v>60</v>
      </c>
      <c r="U29" s="21" t="s">
        <v>44</v>
      </c>
      <c r="V29" s="34">
        <v>140000</v>
      </c>
      <c r="W29" s="34">
        <v>70000</v>
      </c>
      <c r="X29" s="24" t="s">
        <v>62</v>
      </c>
      <c r="Y29" s="25">
        <v>1</v>
      </c>
      <c r="Z29" s="29">
        <v>42948</v>
      </c>
      <c r="AA29" s="31" t="s">
        <v>317</v>
      </c>
      <c r="AB29" t="str">
        <f>IFERROR(VLOOKUP(Table1[[#This Row],[Opportunity Number (Opportunity) (Opportunity)]],'[1]Opportunity Advanced Find View'!$S:$S,1,0),"")</f>
        <v>1122001</v>
      </c>
      <c r="AC29" t="str">
        <f>IFERROR(VLOOKUP(Table1[[#This Row],[Opportunity Number (Opportunity) (Opportunity)]],'[2]Opportunity Advanced Find View'!$S:$S,1,0),"")</f>
        <v/>
      </c>
    </row>
    <row r="30" spans="1:29" ht="18" customHeight="1" x14ac:dyDescent="0.3">
      <c r="A30" s="1" t="s">
        <v>27</v>
      </c>
      <c r="B30" s="2" t="s">
        <v>28</v>
      </c>
      <c r="C30" s="3">
        <v>42873.334803240701</v>
      </c>
      <c r="D30" s="4" t="s">
        <v>29</v>
      </c>
      <c r="E30" s="5" t="s">
        <v>30</v>
      </c>
      <c r="F30" s="6" t="s">
        <v>31</v>
      </c>
      <c r="G30" s="7" t="s">
        <v>32</v>
      </c>
      <c r="H30" s="8" t="s">
        <v>33</v>
      </c>
      <c r="I30" s="9" t="s">
        <v>34</v>
      </c>
      <c r="J30" s="10" t="s">
        <v>35</v>
      </c>
      <c r="K30" s="29">
        <v>42947</v>
      </c>
      <c r="L30" s="12" t="s">
        <v>36</v>
      </c>
      <c r="M30" s="30">
        <v>1</v>
      </c>
      <c r="N30" s="14" t="s">
        <v>37</v>
      </c>
      <c r="O30" s="31" t="s">
        <v>38</v>
      </c>
      <c r="P30" s="16" t="s">
        <v>39</v>
      </c>
      <c r="Q30" s="17" t="s">
        <v>40</v>
      </c>
      <c r="R30" s="18" t="s">
        <v>41</v>
      </c>
      <c r="S30" s="19" t="s">
        <v>42</v>
      </c>
      <c r="T30" s="20" t="s">
        <v>43</v>
      </c>
      <c r="U30" s="21" t="s">
        <v>44</v>
      </c>
      <c r="V30" s="34">
        <v>15000</v>
      </c>
      <c r="W30" s="34">
        <v>10000</v>
      </c>
      <c r="X30" s="24" t="s">
        <v>45</v>
      </c>
      <c r="Y30" s="25">
        <v>1</v>
      </c>
      <c r="Z30" s="26">
        <v>43161</v>
      </c>
      <c r="AA30" s="27" t="s">
        <v>39</v>
      </c>
      <c r="AB30" t="str">
        <f>IFERROR(VLOOKUP(Table1[[#This Row],[Opportunity Number (Opportunity) (Opportunity)]],'[1]Opportunity Advanced Find View'!$S:$S,1,0),"")</f>
        <v/>
      </c>
      <c r="AC30" t="str">
        <f>IFERROR(VLOOKUP(Table1[[#This Row],[Opportunity Number (Opportunity) (Opportunity)]],'[2]Opportunity Advanced Find View'!$S:$S,1,0),"")</f>
        <v/>
      </c>
    </row>
    <row r="31" spans="1:29" ht="18" customHeight="1" x14ac:dyDescent="0.3">
      <c r="A31" s="1" t="s">
        <v>64</v>
      </c>
      <c r="B31" s="2" t="s">
        <v>65</v>
      </c>
      <c r="C31" s="3">
        <v>42873.334803240701</v>
      </c>
      <c r="D31" s="4" t="s">
        <v>29</v>
      </c>
      <c r="E31" s="5" t="s">
        <v>30</v>
      </c>
      <c r="F31" s="6" t="s">
        <v>31</v>
      </c>
      <c r="G31" s="7" t="s">
        <v>32</v>
      </c>
      <c r="H31" s="8" t="s">
        <v>33</v>
      </c>
      <c r="I31" s="9" t="s">
        <v>34</v>
      </c>
      <c r="J31" s="10" t="s">
        <v>35</v>
      </c>
      <c r="K31" s="29">
        <v>42947</v>
      </c>
      <c r="L31" s="12" t="s">
        <v>36</v>
      </c>
      <c r="M31" s="30">
        <v>1</v>
      </c>
      <c r="N31" s="14" t="s">
        <v>37</v>
      </c>
      <c r="O31" s="31" t="s">
        <v>38</v>
      </c>
      <c r="P31" s="16" t="s">
        <v>39</v>
      </c>
      <c r="Q31" s="17" t="s">
        <v>40</v>
      </c>
      <c r="R31" s="18" t="s">
        <v>41</v>
      </c>
      <c r="S31" s="19" t="s">
        <v>42</v>
      </c>
      <c r="T31" s="20" t="s">
        <v>66</v>
      </c>
      <c r="U31" s="21" t="s">
        <v>44</v>
      </c>
      <c r="V31" s="34">
        <v>3000</v>
      </c>
      <c r="W31" s="34">
        <v>1500</v>
      </c>
      <c r="X31" s="24" t="s">
        <v>45</v>
      </c>
      <c r="Y31" s="25">
        <v>12</v>
      </c>
      <c r="Z31" s="26">
        <v>43102</v>
      </c>
      <c r="AA31" s="27" t="s">
        <v>39</v>
      </c>
      <c r="AB31" t="str">
        <f>IFERROR(VLOOKUP(Table1[[#This Row],[Opportunity Number (Opportunity) (Opportunity)]],'[1]Opportunity Advanced Find View'!$S:$S,1,0),"")</f>
        <v/>
      </c>
      <c r="AC31" t="str">
        <f>IFERROR(VLOOKUP(Table1[[#This Row],[Opportunity Number (Opportunity) (Opportunity)]],'[2]Opportunity Advanced Find View'!$S:$S,1,0),"")</f>
        <v/>
      </c>
    </row>
    <row r="32" spans="1:29" ht="18" customHeight="1" x14ac:dyDescent="0.3">
      <c r="A32" s="1" t="s">
        <v>278</v>
      </c>
      <c r="B32" s="2" t="s">
        <v>279</v>
      </c>
      <c r="C32" s="3">
        <v>42908.463194444397</v>
      </c>
      <c r="D32" s="4" t="s">
        <v>280</v>
      </c>
      <c r="E32" s="5" t="s">
        <v>281</v>
      </c>
      <c r="F32" s="6" t="s">
        <v>282</v>
      </c>
      <c r="G32" s="7" t="s">
        <v>283</v>
      </c>
      <c r="H32" s="8" t="s">
        <v>53</v>
      </c>
      <c r="I32" s="9" t="s">
        <v>53</v>
      </c>
      <c r="J32" s="10" t="s">
        <v>35</v>
      </c>
      <c r="K32" s="29">
        <v>42926</v>
      </c>
      <c r="L32" s="12" t="s">
        <v>36</v>
      </c>
      <c r="M32" s="13">
        <v>50</v>
      </c>
      <c r="N32" s="14" t="s">
        <v>37</v>
      </c>
      <c r="O32" s="15" t="s">
        <v>154</v>
      </c>
      <c r="P32" s="16" t="s">
        <v>284</v>
      </c>
      <c r="Q32" s="17" t="s">
        <v>197</v>
      </c>
      <c r="R32" s="18" t="s">
        <v>41</v>
      </c>
      <c r="S32" s="19" t="s">
        <v>285</v>
      </c>
      <c r="T32" s="20" t="s">
        <v>60</v>
      </c>
      <c r="U32" s="21" t="s">
        <v>286</v>
      </c>
      <c r="V32" s="34">
        <v>250000</v>
      </c>
      <c r="W32" s="34">
        <v>75000</v>
      </c>
      <c r="X32" s="24" t="s">
        <v>62</v>
      </c>
      <c r="Y32" s="25">
        <v>2</v>
      </c>
      <c r="Z32" s="26">
        <v>42972</v>
      </c>
      <c r="AA32" s="31" t="s">
        <v>287</v>
      </c>
      <c r="AB32" t="str">
        <f>IFERROR(VLOOKUP(Table1[[#This Row],[Opportunity Number (Opportunity) (Opportunity)]],'[1]Opportunity Advanced Find View'!$S:$S,1,0),"")</f>
        <v>2002850</v>
      </c>
      <c r="AC32" t="str">
        <f>IFERROR(VLOOKUP(Table1[[#This Row],[Opportunity Number (Opportunity) (Opportunity)]],'[2]Opportunity Advanced Find View'!$S:$S,1,0),"")</f>
        <v/>
      </c>
    </row>
    <row r="33" spans="1:29" ht="18" customHeight="1" x14ac:dyDescent="0.3">
      <c r="A33" s="1" t="s">
        <v>318</v>
      </c>
      <c r="B33" s="2" t="s">
        <v>319</v>
      </c>
      <c r="C33" s="3">
        <v>42830.427858796298</v>
      </c>
      <c r="D33" s="4" t="s">
        <v>320</v>
      </c>
      <c r="E33" s="5" t="s">
        <v>321</v>
      </c>
      <c r="F33" s="6" t="s">
        <v>322</v>
      </c>
      <c r="G33" s="7" t="s">
        <v>323</v>
      </c>
      <c r="H33" s="28" t="s">
        <v>53</v>
      </c>
      <c r="I33" s="9" t="s">
        <v>53</v>
      </c>
      <c r="J33" s="10" t="s">
        <v>35</v>
      </c>
      <c r="K33" s="29">
        <v>42916</v>
      </c>
      <c r="L33" s="12" t="s">
        <v>36</v>
      </c>
      <c r="M33" s="13">
        <v>50</v>
      </c>
      <c r="N33" s="14" t="s">
        <v>37</v>
      </c>
      <c r="O33" s="15" t="s">
        <v>38</v>
      </c>
      <c r="P33" s="16" t="s">
        <v>324</v>
      </c>
      <c r="Q33" s="17" t="s">
        <v>268</v>
      </c>
      <c r="R33" s="18" t="s">
        <v>41</v>
      </c>
      <c r="S33" s="19" t="s">
        <v>325</v>
      </c>
      <c r="T33" s="27" t="s">
        <v>43</v>
      </c>
      <c r="U33" s="21" t="s">
        <v>326</v>
      </c>
      <c r="V33" s="34">
        <v>3000000</v>
      </c>
      <c r="W33" s="35">
        <v>0</v>
      </c>
      <c r="X33" s="24" t="s">
        <v>62</v>
      </c>
      <c r="Y33" s="30">
        <v>1</v>
      </c>
      <c r="Z33" s="29">
        <v>42947</v>
      </c>
      <c r="AA33" s="27" t="s">
        <v>324</v>
      </c>
      <c r="AB33" t="str">
        <f>IFERROR(VLOOKUP(Table1[[#This Row],[Opportunity Number (Opportunity) (Opportunity)]],'[1]Opportunity Advanced Find View'!$S:$S,1,0),"")</f>
        <v/>
      </c>
      <c r="AC33" t="str">
        <f>IFERROR(VLOOKUP(Table1[[#This Row],[Opportunity Number (Opportunity) (Opportunity)]],'[2]Opportunity Advanced Find View'!$S:$S,1,0),"")</f>
        <v/>
      </c>
    </row>
    <row r="34" spans="1:29" ht="18" customHeight="1" x14ac:dyDescent="0.3">
      <c r="A34" s="1" t="s">
        <v>489</v>
      </c>
      <c r="B34" s="2" t="s">
        <v>490</v>
      </c>
      <c r="C34" s="3">
        <v>42886.690787036998</v>
      </c>
      <c r="D34" s="4" t="s">
        <v>320</v>
      </c>
      <c r="E34" s="5" t="s">
        <v>491</v>
      </c>
      <c r="F34" s="6" t="s">
        <v>492</v>
      </c>
      <c r="G34" s="7" t="s">
        <v>493</v>
      </c>
      <c r="H34" s="28" t="s">
        <v>53</v>
      </c>
      <c r="I34" s="9" t="s">
        <v>53</v>
      </c>
      <c r="J34" s="10" t="s">
        <v>35</v>
      </c>
      <c r="K34" s="29">
        <v>42892</v>
      </c>
      <c r="L34" s="12" t="s">
        <v>36</v>
      </c>
      <c r="M34" s="13">
        <v>80</v>
      </c>
      <c r="N34" s="14" t="s">
        <v>37</v>
      </c>
      <c r="O34" s="15" t="s">
        <v>38</v>
      </c>
      <c r="P34" s="16" t="s">
        <v>324</v>
      </c>
      <c r="Q34" s="17" t="s">
        <v>268</v>
      </c>
      <c r="R34" s="18" t="s">
        <v>41</v>
      </c>
      <c r="S34" s="19" t="s">
        <v>325</v>
      </c>
      <c r="T34" s="20" t="s">
        <v>60</v>
      </c>
      <c r="U34" s="21" t="s">
        <v>419</v>
      </c>
      <c r="V34" s="34">
        <v>3000000</v>
      </c>
      <c r="W34" s="34">
        <v>300000</v>
      </c>
      <c r="X34" s="24" t="s">
        <v>62</v>
      </c>
      <c r="Y34" s="25">
        <v>24</v>
      </c>
      <c r="Z34" s="29">
        <v>42892</v>
      </c>
      <c r="AA34" s="27" t="s">
        <v>92</v>
      </c>
      <c r="AB34" t="str">
        <f>IFERROR(VLOOKUP(Table1[[#This Row],[Opportunity Number (Opportunity) (Opportunity)]],'[1]Opportunity Advanced Find View'!$S:$S,1,0),"")</f>
        <v/>
      </c>
      <c r="AC34" t="str">
        <f>IFERROR(VLOOKUP(Table1[[#This Row],[Opportunity Number (Opportunity) (Opportunity)]],'[2]Opportunity Advanced Find View'!$S:$S,1,0),"")</f>
        <v/>
      </c>
    </row>
    <row r="35" spans="1:29" ht="18" customHeight="1" x14ac:dyDescent="0.3">
      <c r="A35" s="1" t="s">
        <v>494</v>
      </c>
      <c r="B35" s="2" t="s">
        <v>495</v>
      </c>
      <c r="C35" s="3">
        <v>42789.460069444402</v>
      </c>
      <c r="D35" s="4" t="s">
        <v>496</v>
      </c>
      <c r="E35" s="5" t="s">
        <v>497</v>
      </c>
      <c r="F35" s="6" t="s">
        <v>498</v>
      </c>
      <c r="G35" s="7" t="s">
        <v>499</v>
      </c>
      <c r="H35" s="8" t="s">
        <v>500</v>
      </c>
      <c r="I35" s="9" t="s">
        <v>501</v>
      </c>
      <c r="J35" s="31" t="s">
        <v>407</v>
      </c>
      <c r="K35" s="29">
        <v>42870</v>
      </c>
      <c r="L35" s="12" t="s">
        <v>36</v>
      </c>
      <c r="M35" s="30">
        <v>1</v>
      </c>
      <c r="N35" s="14" t="s">
        <v>55</v>
      </c>
      <c r="O35" s="31" t="s">
        <v>56</v>
      </c>
      <c r="P35" s="16" t="s">
        <v>502</v>
      </c>
      <c r="Q35" s="17" t="s">
        <v>345</v>
      </c>
      <c r="R35" s="18" t="s">
        <v>41</v>
      </c>
      <c r="S35" s="19" t="s">
        <v>503</v>
      </c>
      <c r="T35" s="20" t="s">
        <v>60</v>
      </c>
      <c r="U35" s="21" t="s">
        <v>504</v>
      </c>
      <c r="V35" s="34">
        <v>400000</v>
      </c>
      <c r="W35" s="34">
        <v>60000</v>
      </c>
      <c r="X35" s="24" t="s">
        <v>62</v>
      </c>
      <c r="Y35" s="25">
        <v>1</v>
      </c>
      <c r="Z35" s="29">
        <v>42871</v>
      </c>
      <c r="AA35" s="31" t="s">
        <v>53</v>
      </c>
      <c r="AB35" t="str">
        <f>IFERROR(VLOOKUP(Table1[[#This Row],[Opportunity Number (Opportunity) (Opportunity)]],'[1]Opportunity Advanced Find View'!$S:$S,1,0),"")</f>
        <v/>
      </c>
      <c r="AC35" t="str">
        <f>IFERROR(VLOOKUP(Table1[[#This Row],[Opportunity Number (Opportunity) (Opportunity)]],'[2]Opportunity Advanced Find View'!$S:$S,1,0),"")</f>
        <v/>
      </c>
    </row>
    <row r="36" spans="1:29" ht="18" customHeight="1" x14ac:dyDescent="0.3">
      <c r="A36" s="1" t="s">
        <v>391</v>
      </c>
      <c r="B36" s="2" t="s">
        <v>392</v>
      </c>
      <c r="C36" s="3">
        <v>42824.407974537004</v>
      </c>
      <c r="D36" s="4" t="s">
        <v>393</v>
      </c>
      <c r="E36" s="5" t="s">
        <v>394</v>
      </c>
      <c r="F36" s="31" t="s">
        <v>395</v>
      </c>
      <c r="G36" s="7" t="s">
        <v>396</v>
      </c>
      <c r="H36" s="8" t="s">
        <v>397</v>
      </c>
      <c r="I36" s="9" t="s">
        <v>53</v>
      </c>
      <c r="J36" s="10" t="s">
        <v>35</v>
      </c>
      <c r="K36" s="29">
        <v>42916</v>
      </c>
      <c r="L36" s="31" t="s">
        <v>53</v>
      </c>
      <c r="M36" s="13">
        <v>1</v>
      </c>
      <c r="N36" s="14" t="s">
        <v>55</v>
      </c>
      <c r="O36" s="31" t="s">
        <v>195</v>
      </c>
      <c r="P36" s="16" t="s">
        <v>357</v>
      </c>
      <c r="Q36" s="17" t="s">
        <v>58</v>
      </c>
      <c r="R36" s="18" t="s">
        <v>41</v>
      </c>
      <c r="S36" s="19" t="s">
        <v>398</v>
      </c>
      <c r="T36" s="20" t="s">
        <v>60</v>
      </c>
      <c r="U36" s="21" t="s">
        <v>399</v>
      </c>
      <c r="V36" s="34">
        <v>400000</v>
      </c>
      <c r="W36" s="34">
        <v>250000</v>
      </c>
      <c r="X36" s="24" t="s">
        <v>62</v>
      </c>
      <c r="Y36" s="25">
        <v>1</v>
      </c>
      <c r="Z36" s="29">
        <v>42916</v>
      </c>
      <c r="AA36" s="27" t="s">
        <v>357</v>
      </c>
      <c r="AB36" t="str">
        <f>IFERROR(VLOOKUP(Table1[[#This Row],[Opportunity Number (Opportunity) (Opportunity)]],'[1]Opportunity Advanced Find View'!$S:$S,1,0),"")</f>
        <v/>
      </c>
      <c r="AC36" t="str">
        <f>IFERROR(VLOOKUP(Table1[[#This Row],[Opportunity Number (Opportunity) (Opportunity)]],'[2]Opportunity Advanced Find View'!$S:$S,1,0),"")</f>
        <v/>
      </c>
    </row>
    <row r="37" spans="1:29" ht="18" customHeight="1" x14ac:dyDescent="0.3">
      <c r="A37" s="1" t="s">
        <v>453</v>
      </c>
      <c r="B37" s="2" t="s">
        <v>454</v>
      </c>
      <c r="C37" s="3">
        <v>42824.407187500001</v>
      </c>
      <c r="D37" s="4" t="s">
        <v>393</v>
      </c>
      <c r="E37" s="5" t="s">
        <v>455</v>
      </c>
      <c r="F37" s="31" t="s">
        <v>456</v>
      </c>
      <c r="G37" s="7" t="s">
        <v>452</v>
      </c>
      <c r="H37" s="8" t="s">
        <v>397</v>
      </c>
      <c r="I37" s="9" t="s">
        <v>53</v>
      </c>
      <c r="J37" s="10" t="s">
        <v>35</v>
      </c>
      <c r="K37" s="29">
        <v>42916</v>
      </c>
      <c r="L37" s="12" t="s">
        <v>36</v>
      </c>
      <c r="M37" s="13">
        <v>1</v>
      </c>
      <c r="N37" s="14" t="s">
        <v>55</v>
      </c>
      <c r="O37" s="31" t="s">
        <v>195</v>
      </c>
      <c r="P37" s="16" t="s">
        <v>357</v>
      </c>
      <c r="Q37" s="17" t="s">
        <v>58</v>
      </c>
      <c r="R37" s="18" t="s">
        <v>41</v>
      </c>
      <c r="S37" s="19" t="s">
        <v>398</v>
      </c>
      <c r="T37" s="20" t="s">
        <v>60</v>
      </c>
      <c r="U37" s="21" t="s">
        <v>399</v>
      </c>
      <c r="V37" s="34">
        <v>400000</v>
      </c>
      <c r="W37" s="34">
        <v>250000</v>
      </c>
      <c r="X37" s="24" t="s">
        <v>62</v>
      </c>
      <c r="Y37" s="25">
        <v>1</v>
      </c>
      <c r="Z37" s="29">
        <v>42916</v>
      </c>
      <c r="AA37" s="27" t="s">
        <v>357</v>
      </c>
      <c r="AB37" t="str">
        <f>IFERROR(VLOOKUP(Table1[[#This Row],[Opportunity Number (Opportunity) (Opportunity)]],'[1]Opportunity Advanced Find View'!$S:$S,1,0),"")</f>
        <v/>
      </c>
      <c r="AC37" t="str">
        <f>IFERROR(VLOOKUP(Table1[[#This Row],[Opportunity Number (Opportunity) (Opportunity)]],'[2]Opportunity Advanced Find View'!$S:$S,1,0),"")</f>
        <v/>
      </c>
    </row>
    <row r="38" spans="1:29" ht="18" customHeight="1" x14ac:dyDescent="0.3">
      <c r="A38" s="1" t="s">
        <v>448</v>
      </c>
      <c r="B38" s="2" t="s">
        <v>449</v>
      </c>
      <c r="C38" s="3">
        <v>42824.408715277801</v>
      </c>
      <c r="D38" s="4" t="s">
        <v>393</v>
      </c>
      <c r="E38" s="5" t="s">
        <v>450</v>
      </c>
      <c r="F38" s="31" t="s">
        <v>451</v>
      </c>
      <c r="G38" s="7" t="s">
        <v>452</v>
      </c>
      <c r="H38" s="8" t="s">
        <v>397</v>
      </c>
      <c r="I38" s="9" t="s">
        <v>53</v>
      </c>
      <c r="J38" s="10" t="s">
        <v>35</v>
      </c>
      <c r="K38" s="29">
        <v>42916</v>
      </c>
      <c r="L38" s="12" t="s">
        <v>36</v>
      </c>
      <c r="M38" s="13">
        <v>1</v>
      </c>
      <c r="N38" s="14" t="s">
        <v>76</v>
      </c>
      <c r="O38" s="31" t="s">
        <v>195</v>
      </c>
      <c r="P38" s="16" t="s">
        <v>357</v>
      </c>
      <c r="Q38" s="17" t="s">
        <v>58</v>
      </c>
      <c r="R38" s="18" t="s">
        <v>41</v>
      </c>
      <c r="S38" s="19" t="s">
        <v>398</v>
      </c>
      <c r="T38" s="20" t="s">
        <v>60</v>
      </c>
      <c r="U38" s="21" t="s">
        <v>399</v>
      </c>
      <c r="V38" s="34">
        <v>400000</v>
      </c>
      <c r="W38" s="34">
        <v>250000</v>
      </c>
      <c r="X38" s="24" t="s">
        <v>62</v>
      </c>
      <c r="Y38" s="25">
        <v>1</v>
      </c>
      <c r="Z38" s="29">
        <v>42916</v>
      </c>
      <c r="AA38" s="27" t="s">
        <v>357</v>
      </c>
      <c r="AB38" t="str">
        <f>IFERROR(VLOOKUP(Table1[[#This Row],[Opportunity Number (Opportunity) (Opportunity)]],'[1]Opportunity Advanced Find View'!$S:$S,1,0),"")</f>
        <v/>
      </c>
      <c r="AC38" t="str">
        <f>IFERROR(VLOOKUP(Table1[[#This Row],[Opportunity Number (Opportunity) (Opportunity)]],'[2]Opportunity Advanced Find View'!$S:$S,1,0),"")</f>
        <v/>
      </c>
    </row>
    <row r="39" spans="1:29" ht="18" customHeight="1" x14ac:dyDescent="0.3">
      <c r="A39" s="1" t="s">
        <v>484</v>
      </c>
      <c r="B39" s="2" t="s">
        <v>485</v>
      </c>
      <c r="C39" s="3">
        <v>42888.570740740703</v>
      </c>
      <c r="D39" s="4" t="s">
        <v>393</v>
      </c>
      <c r="E39" s="5" t="s">
        <v>486</v>
      </c>
      <c r="F39" s="6" t="s">
        <v>438</v>
      </c>
      <c r="G39" s="7" t="s">
        <v>487</v>
      </c>
      <c r="H39" s="8" t="s">
        <v>488</v>
      </c>
      <c r="I39" s="9" t="s">
        <v>53</v>
      </c>
      <c r="J39" s="31" t="s">
        <v>407</v>
      </c>
      <c r="K39" s="29">
        <v>42902</v>
      </c>
      <c r="L39" s="12" t="s">
        <v>36</v>
      </c>
      <c r="M39" s="13">
        <v>80</v>
      </c>
      <c r="N39" s="14" t="s">
        <v>55</v>
      </c>
      <c r="O39" s="15" t="s">
        <v>38</v>
      </c>
      <c r="P39" s="16" t="s">
        <v>357</v>
      </c>
      <c r="Q39" s="17" t="s">
        <v>58</v>
      </c>
      <c r="R39" s="18" t="s">
        <v>41</v>
      </c>
      <c r="S39" s="19" t="s">
        <v>398</v>
      </c>
      <c r="T39" s="20" t="s">
        <v>199</v>
      </c>
      <c r="U39" s="21" t="s">
        <v>356</v>
      </c>
      <c r="V39" s="34">
        <v>500000</v>
      </c>
      <c r="W39" s="34">
        <v>300000</v>
      </c>
      <c r="X39" s="24" t="s">
        <v>62</v>
      </c>
      <c r="Y39" s="25">
        <v>1</v>
      </c>
      <c r="Z39" s="29">
        <v>42895</v>
      </c>
      <c r="AA39" s="27" t="s">
        <v>357</v>
      </c>
      <c r="AB39" t="str">
        <f>IFERROR(VLOOKUP(Table1[[#This Row],[Opportunity Number (Opportunity) (Opportunity)]],'[1]Opportunity Advanced Find View'!$S:$S,1,0),"")</f>
        <v/>
      </c>
      <c r="AC39" t="str">
        <f>IFERROR(VLOOKUP(Table1[[#This Row],[Opportunity Number (Opportunity) (Opportunity)]],'[2]Opportunity Advanced Find View'!$S:$S,1,0),"")</f>
        <v/>
      </c>
    </row>
    <row r="40" spans="1:29" ht="18" customHeight="1" x14ac:dyDescent="0.3">
      <c r="A40" s="1" t="s">
        <v>435</v>
      </c>
      <c r="B40" s="2" t="s">
        <v>436</v>
      </c>
      <c r="C40" s="3">
        <v>42883.816354166702</v>
      </c>
      <c r="D40" s="4" t="s">
        <v>393</v>
      </c>
      <c r="E40" s="5" t="s">
        <v>437</v>
      </c>
      <c r="F40" s="6" t="s">
        <v>438</v>
      </c>
      <c r="G40" s="7" t="s">
        <v>439</v>
      </c>
      <c r="H40" s="8" t="s">
        <v>53</v>
      </c>
      <c r="I40" s="9" t="s">
        <v>53</v>
      </c>
      <c r="J40" s="10" t="s">
        <v>35</v>
      </c>
      <c r="K40" s="29">
        <v>42916</v>
      </c>
      <c r="L40" s="12" t="s">
        <v>36</v>
      </c>
      <c r="M40" s="13">
        <v>20</v>
      </c>
      <c r="N40" s="14" t="s">
        <v>55</v>
      </c>
      <c r="O40" s="15" t="s">
        <v>56</v>
      </c>
      <c r="P40" s="16" t="s">
        <v>357</v>
      </c>
      <c r="Q40" s="17" t="s">
        <v>58</v>
      </c>
      <c r="R40" s="18" t="s">
        <v>41</v>
      </c>
      <c r="S40" s="19" t="s">
        <v>398</v>
      </c>
      <c r="T40" s="20" t="s">
        <v>60</v>
      </c>
      <c r="U40" s="21" t="s">
        <v>356</v>
      </c>
      <c r="V40" s="34">
        <v>250000</v>
      </c>
      <c r="W40" s="34">
        <v>180000</v>
      </c>
      <c r="X40" s="24" t="s">
        <v>62</v>
      </c>
      <c r="Y40" s="25">
        <v>1</v>
      </c>
      <c r="Z40" s="29">
        <v>42916</v>
      </c>
      <c r="AA40" s="27" t="s">
        <v>57</v>
      </c>
      <c r="AB40" t="str">
        <f>IFERROR(VLOOKUP(Table1[[#This Row],[Opportunity Number (Opportunity) (Opportunity)]],'[1]Opportunity Advanced Find View'!$S:$S,1,0),"")</f>
        <v/>
      </c>
      <c r="AC40" t="str">
        <f>IFERROR(VLOOKUP(Table1[[#This Row],[Opportunity Number (Opportunity) (Opportunity)]],'[2]Opportunity Advanced Find View'!$S:$S,1,0),"")</f>
        <v/>
      </c>
    </row>
    <row r="41" spans="1:29" ht="18" customHeight="1" x14ac:dyDescent="0.3">
      <c r="A41" s="1" t="s">
        <v>200</v>
      </c>
      <c r="B41" s="2" t="s">
        <v>201</v>
      </c>
      <c r="C41" s="3">
        <v>42915.520868055602</v>
      </c>
      <c r="D41" s="4" t="s">
        <v>202</v>
      </c>
      <c r="E41" s="5" t="s">
        <v>203</v>
      </c>
      <c r="F41" s="31" t="s">
        <v>204</v>
      </c>
      <c r="G41" s="7" t="s">
        <v>205</v>
      </c>
      <c r="H41" s="8" t="s">
        <v>206</v>
      </c>
      <c r="I41" s="9" t="s">
        <v>207</v>
      </c>
      <c r="J41" s="10" t="s">
        <v>35</v>
      </c>
      <c r="K41" s="29">
        <v>42926</v>
      </c>
      <c r="L41" s="12" t="s">
        <v>91</v>
      </c>
      <c r="M41" s="13">
        <v>1</v>
      </c>
      <c r="N41" s="14" t="s">
        <v>37</v>
      </c>
      <c r="O41" s="31" t="s">
        <v>195</v>
      </c>
      <c r="P41" s="16" t="s">
        <v>208</v>
      </c>
      <c r="Q41" s="17" t="s">
        <v>53</v>
      </c>
      <c r="R41" s="18" t="s">
        <v>41</v>
      </c>
      <c r="S41" s="19" t="s">
        <v>209</v>
      </c>
      <c r="T41" s="27" t="s">
        <v>60</v>
      </c>
      <c r="U41" s="21" t="s">
        <v>210</v>
      </c>
      <c r="V41" s="34">
        <v>244500</v>
      </c>
      <c r="W41" s="34">
        <v>73500</v>
      </c>
      <c r="X41" s="24" t="s">
        <v>62</v>
      </c>
      <c r="Y41" s="25">
        <v>3</v>
      </c>
      <c r="Z41" s="26">
        <v>42988</v>
      </c>
      <c r="AA41" s="27" t="s">
        <v>208</v>
      </c>
      <c r="AB41" t="str">
        <f>IFERROR(VLOOKUP(Table1[[#This Row],[Opportunity Number (Opportunity) (Opportunity)]],'[1]Opportunity Advanced Find View'!$S:$S,1,0),"")</f>
        <v/>
      </c>
      <c r="AC41" t="str">
        <f>IFERROR(VLOOKUP(Table1[[#This Row],[Opportunity Number (Opportunity) (Opportunity)]],'[2]Opportunity Advanced Find View'!$S:$S,1,0),"")</f>
        <v/>
      </c>
    </row>
    <row r="42" spans="1:29" ht="18" customHeight="1" x14ac:dyDescent="0.3">
      <c r="A42" s="1" t="s">
        <v>512</v>
      </c>
      <c r="B42" s="2" t="s">
        <v>513</v>
      </c>
      <c r="C42" s="3">
        <v>42912.405312499999</v>
      </c>
      <c r="D42" s="4" t="s">
        <v>380</v>
      </c>
      <c r="E42" s="5" t="s">
        <v>514</v>
      </c>
      <c r="F42" s="6" t="s">
        <v>515</v>
      </c>
      <c r="G42" s="7" t="s">
        <v>516</v>
      </c>
      <c r="H42" s="8" t="s">
        <v>517</v>
      </c>
      <c r="I42" s="9" t="s">
        <v>53</v>
      </c>
      <c r="J42" s="10" t="s">
        <v>35</v>
      </c>
      <c r="K42" s="29">
        <v>42947</v>
      </c>
      <c r="L42" s="12" t="s">
        <v>36</v>
      </c>
      <c r="M42" s="30">
        <v>1</v>
      </c>
      <c r="N42" s="14" t="s">
        <v>37</v>
      </c>
      <c r="O42" s="31" t="s">
        <v>38</v>
      </c>
      <c r="P42" s="16" t="s">
        <v>386</v>
      </c>
      <c r="Q42" s="17" t="s">
        <v>387</v>
      </c>
      <c r="R42" s="18" t="s">
        <v>41</v>
      </c>
      <c r="S42" s="19" t="s">
        <v>388</v>
      </c>
      <c r="T42" s="20" t="s">
        <v>43</v>
      </c>
      <c r="U42" s="21" t="s">
        <v>518</v>
      </c>
      <c r="V42" s="35">
        <v>5000</v>
      </c>
      <c r="W42" s="35">
        <v>5000</v>
      </c>
      <c r="X42" s="24" t="s">
        <v>62</v>
      </c>
      <c r="Y42" s="25">
        <v>1</v>
      </c>
      <c r="Z42" s="29">
        <v>42460</v>
      </c>
      <c r="AA42" s="27" t="s">
        <v>426</v>
      </c>
      <c r="AB42" t="str">
        <f>IFERROR(VLOOKUP(Table1[[#This Row],[Opportunity Number (Opportunity) (Opportunity)]],'[1]Opportunity Advanced Find View'!$S:$S,1,0),"")</f>
        <v/>
      </c>
      <c r="AC42" t="str">
        <f>IFERROR(VLOOKUP(Table1[[#This Row],[Opportunity Number (Opportunity) (Opportunity)]],'[2]Opportunity Advanced Find View'!$S:$S,1,0),"")</f>
        <v/>
      </c>
    </row>
    <row r="43" spans="1:29" ht="18" customHeight="1" x14ac:dyDescent="0.3">
      <c r="A43" s="1" t="s">
        <v>519</v>
      </c>
      <c r="B43" s="2" t="s">
        <v>520</v>
      </c>
      <c r="C43" s="3">
        <v>42912.405312499999</v>
      </c>
      <c r="D43" s="4" t="s">
        <v>380</v>
      </c>
      <c r="E43" s="5" t="s">
        <v>514</v>
      </c>
      <c r="F43" s="6" t="s">
        <v>515</v>
      </c>
      <c r="G43" s="7" t="s">
        <v>516</v>
      </c>
      <c r="H43" s="8" t="s">
        <v>517</v>
      </c>
      <c r="I43" s="9" t="s">
        <v>53</v>
      </c>
      <c r="J43" s="10" t="s">
        <v>35</v>
      </c>
      <c r="K43" s="29">
        <v>42947</v>
      </c>
      <c r="L43" s="12" t="s">
        <v>36</v>
      </c>
      <c r="M43" s="30">
        <v>1</v>
      </c>
      <c r="N43" s="14" t="s">
        <v>37</v>
      </c>
      <c r="O43" s="31" t="s">
        <v>38</v>
      </c>
      <c r="P43" s="16" t="s">
        <v>386</v>
      </c>
      <c r="Q43" s="17" t="s">
        <v>387</v>
      </c>
      <c r="R43" s="18" t="s">
        <v>41</v>
      </c>
      <c r="S43" s="19" t="s">
        <v>388</v>
      </c>
      <c r="T43" s="20" t="s">
        <v>199</v>
      </c>
      <c r="U43" s="21" t="s">
        <v>518</v>
      </c>
      <c r="V43" s="35">
        <v>20000</v>
      </c>
      <c r="W43" s="35">
        <v>20000</v>
      </c>
      <c r="X43" s="24" t="s">
        <v>62</v>
      </c>
      <c r="Y43" s="25">
        <v>1</v>
      </c>
      <c r="Z43" s="29">
        <v>42460</v>
      </c>
      <c r="AA43" s="27" t="s">
        <v>426</v>
      </c>
      <c r="AB43" t="str">
        <f>IFERROR(VLOOKUP(Table1[[#This Row],[Opportunity Number (Opportunity) (Opportunity)]],'[1]Opportunity Advanced Find View'!$S:$S,1,0),"")</f>
        <v/>
      </c>
      <c r="AC43" t="str">
        <f>IFERROR(VLOOKUP(Table1[[#This Row],[Opportunity Number (Opportunity) (Opportunity)]],'[2]Opportunity Advanced Find View'!$S:$S,1,0),"")</f>
        <v/>
      </c>
    </row>
    <row r="44" spans="1:29" ht="18" customHeight="1" x14ac:dyDescent="0.3">
      <c r="A44" s="1" t="s">
        <v>505</v>
      </c>
      <c r="B44" s="2" t="s">
        <v>506</v>
      </c>
      <c r="C44" s="3">
        <v>42827.898287037002</v>
      </c>
      <c r="D44" s="4" t="s">
        <v>380</v>
      </c>
      <c r="E44" s="5" t="s">
        <v>507</v>
      </c>
      <c r="F44" s="6" t="s">
        <v>508</v>
      </c>
      <c r="G44" s="7" t="s">
        <v>509</v>
      </c>
      <c r="H44" s="8" t="s">
        <v>510</v>
      </c>
      <c r="I44" s="9" t="s">
        <v>53</v>
      </c>
      <c r="J44" s="10" t="s">
        <v>35</v>
      </c>
      <c r="K44" s="29">
        <v>42944</v>
      </c>
      <c r="L44" s="12" t="s">
        <v>36</v>
      </c>
      <c r="M44" s="30">
        <v>1</v>
      </c>
      <c r="N44" s="14" t="s">
        <v>37</v>
      </c>
      <c r="O44" s="31" t="s">
        <v>38</v>
      </c>
      <c r="P44" s="16" t="s">
        <v>386</v>
      </c>
      <c r="Q44" s="17" t="s">
        <v>387</v>
      </c>
      <c r="R44" s="18" t="s">
        <v>41</v>
      </c>
      <c r="S44" s="19" t="s">
        <v>388</v>
      </c>
      <c r="T44" s="20" t="s">
        <v>60</v>
      </c>
      <c r="U44" s="21" t="s">
        <v>511</v>
      </c>
      <c r="V44" s="34">
        <v>100000</v>
      </c>
      <c r="W44" s="34">
        <v>60000</v>
      </c>
      <c r="X44" s="24" t="s">
        <v>62</v>
      </c>
      <c r="Y44" s="25">
        <v>3</v>
      </c>
      <c r="Z44" s="29">
        <v>42822</v>
      </c>
      <c r="AA44" s="27" t="s">
        <v>426</v>
      </c>
      <c r="AB44" t="str">
        <f>IFERROR(VLOOKUP(Table1[[#This Row],[Opportunity Number (Opportunity) (Opportunity)]],'[1]Opportunity Advanced Find View'!$S:$S,1,0),"")</f>
        <v/>
      </c>
      <c r="AC44" t="str">
        <f>IFERROR(VLOOKUP(Table1[[#This Row],[Opportunity Number (Opportunity) (Opportunity)]],'[2]Opportunity Advanced Find View'!$S:$S,1,0),"")</f>
        <v/>
      </c>
    </row>
    <row r="45" spans="1:29" ht="18" customHeight="1" x14ac:dyDescent="0.3">
      <c r="A45" s="1" t="s">
        <v>378</v>
      </c>
      <c r="B45" s="2" t="s">
        <v>379</v>
      </c>
      <c r="C45" s="3">
        <v>42884.431736111103</v>
      </c>
      <c r="D45" s="4" t="s">
        <v>380</v>
      </c>
      <c r="E45" s="5" t="s">
        <v>381</v>
      </c>
      <c r="F45" s="6" t="s">
        <v>382</v>
      </c>
      <c r="G45" s="7" t="s">
        <v>383</v>
      </c>
      <c r="H45" s="8" t="s">
        <v>384</v>
      </c>
      <c r="I45" s="9" t="s">
        <v>385</v>
      </c>
      <c r="J45" s="10" t="s">
        <v>35</v>
      </c>
      <c r="K45" s="29">
        <v>42916</v>
      </c>
      <c r="L45" s="12" t="s">
        <v>36</v>
      </c>
      <c r="M45" s="13">
        <v>30</v>
      </c>
      <c r="N45" s="14" t="s">
        <v>55</v>
      </c>
      <c r="O45" s="15" t="s">
        <v>154</v>
      </c>
      <c r="P45" s="16" t="s">
        <v>386</v>
      </c>
      <c r="Q45" s="17" t="s">
        <v>387</v>
      </c>
      <c r="R45" s="18" t="s">
        <v>41</v>
      </c>
      <c r="S45" s="19" t="s">
        <v>388</v>
      </c>
      <c r="T45" s="20" t="s">
        <v>60</v>
      </c>
      <c r="U45" s="21" t="s">
        <v>389</v>
      </c>
      <c r="V45" s="34">
        <v>80000</v>
      </c>
      <c r="W45" s="34">
        <v>50000</v>
      </c>
      <c r="X45" s="24" t="s">
        <v>62</v>
      </c>
      <c r="Y45" s="25">
        <v>1</v>
      </c>
      <c r="Z45" s="29">
        <v>42916</v>
      </c>
      <c r="AA45" s="27" t="s">
        <v>390</v>
      </c>
      <c r="AB45" t="str">
        <f>IFERROR(VLOOKUP(Table1[[#This Row],[Opportunity Number (Opportunity) (Opportunity)]],'[1]Opportunity Advanced Find View'!$S:$S,1,0),"")</f>
        <v/>
      </c>
      <c r="AC45" t="str">
        <f>IFERROR(VLOOKUP(Table1[[#This Row],[Opportunity Number (Opportunity) (Opportunity)]],'[2]Opportunity Advanced Find View'!$S:$S,1,0),"")</f>
        <v/>
      </c>
    </row>
    <row r="46" spans="1:29" ht="18" customHeight="1" x14ac:dyDescent="0.3">
      <c r="A46" s="1" t="s">
        <v>420</v>
      </c>
      <c r="B46" s="2" t="s">
        <v>421</v>
      </c>
      <c r="C46" s="3">
        <v>42888.417974536998</v>
      </c>
      <c r="D46" s="4" t="s">
        <v>380</v>
      </c>
      <c r="E46" s="5" t="s">
        <v>422</v>
      </c>
      <c r="F46" s="6" t="s">
        <v>423</v>
      </c>
      <c r="G46" s="7" t="s">
        <v>424</v>
      </c>
      <c r="H46" s="8" t="s">
        <v>423</v>
      </c>
      <c r="I46" s="9" t="s">
        <v>423</v>
      </c>
      <c r="J46" s="10" t="s">
        <v>35</v>
      </c>
      <c r="K46" s="29">
        <v>42916</v>
      </c>
      <c r="L46" s="12" t="s">
        <v>36</v>
      </c>
      <c r="M46" s="13">
        <v>30</v>
      </c>
      <c r="N46" s="14" t="s">
        <v>37</v>
      </c>
      <c r="O46" s="15" t="s">
        <v>38</v>
      </c>
      <c r="P46" s="16" t="s">
        <v>386</v>
      </c>
      <c r="Q46" s="17" t="s">
        <v>387</v>
      </c>
      <c r="R46" s="18" t="s">
        <v>41</v>
      </c>
      <c r="S46" s="19" t="s">
        <v>388</v>
      </c>
      <c r="T46" s="20" t="s">
        <v>60</v>
      </c>
      <c r="U46" s="21" t="s">
        <v>425</v>
      </c>
      <c r="V46" s="34">
        <v>31650</v>
      </c>
      <c r="W46" s="34">
        <v>15825</v>
      </c>
      <c r="X46" s="24" t="s">
        <v>62</v>
      </c>
      <c r="Y46" s="25">
        <v>2</v>
      </c>
      <c r="Z46" s="29">
        <v>42916</v>
      </c>
      <c r="AA46" s="27" t="s">
        <v>426</v>
      </c>
      <c r="AB46" t="str">
        <f>IFERROR(VLOOKUP(Table1[[#This Row],[Opportunity Number (Opportunity) (Opportunity)]],'[1]Opportunity Advanced Find View'!$S:$S,1,0),"")</f>
        <v/>
      </c>
      <c r="AC46" t="str">
        <f>IFERROR(VLOOKUP(Table1[[#This Row],[Opportunity Number (Opportunity) (Opportunity)]],'[2]Opportunity Advanced Find View'!$S:$S,1,0),"")</f>
        <v/>
      </c>
    </row>
    <row r="47" spans="1:29" ht="18" customHeight="1" x14ac:dyDescent="0.3">
      <c r="A47" s="1" t="s">
        <v>411</v>
      </c>
      <c r="B47" s="2" t="s">
        <v>412</v>
      </c>
      <c r="C47" s="3">
        <v>42870.592685185198</v>
      </c>
      <c r="D47" s="4" t="s">
        <v>413</v>
      </c>
      <c r="E47" s="5" t="s">
        <v>414</v>
      </c>
      <c r="F47" s="6" t="s">
        <v>415</v>
      </c>
      <c r="G47" s="7" t="s">
        <v>416</v>
      </c>
      <c r="H47" s="8" t="s">
        <v>53</v>
      </c>
      <c r="I47" s="9" t="s">
        <v>53</v>
      </c>
      <c r="J47" s="10" t="s">
        <v>35</v>
      </c>
      <c r="K47" s="29">
        <v>42916</v>
      </c>
      <c r="L47" s="12" t="s">
        <v>36</v>
      </c>
      <c r="M47" s="13">
        <v>50</v>
      </c>
      <c r="N47" s="14" t="s">
        <v>55</v>
      </c>
      <c r="O47" s="15" t="s">
        <v>38</v>
      </c>
      <c r="P47" s="16" t="s">
        <v>417</v>
      </c>
      <c r="Q47" s="17" t="s">
        <v>53</v>
      </c>
      <c r="R47" s="18" t="s">
        <v>41</v>
      </c>
      <c r="S47" s="19" t="s">
        <v>418</v>
      </c>
      <c r="T47" s="20" t="s">
        <v>60</v>
      </c>
      <c r="U47" s="21" t="s">
        <v>419</v>
      </c>
      <c r="V47" s="34">
        <v>100000</v>
      </c>
      <c r="W47" s="34">
        <v>20000</v>
      </c>
      <c r="X47" s="24" t="s">
        <v>62</v>
      </c>
      <c r="Y47" s="25">
        <v>1</v>
      </c>
      <c r="Z47" s="29">
        <v>42916</v>
      </c>
      <c r="AA47" s="27" t="s">
        <v>417</v>
      </c>
      <c r="AB47" t="str">
        <f>IFERROR(VLOOKUP(Table1[[#This Row],[Opportunity Number (Opportunity) (Opportunity)]],'[1]Opportunity Advanced Find View'!$S:$S,1,0),"")</f>
        <v/>
      </c>
      <c r="AC47" t="str">
        <f>IFERROR(VLOOKUP(Table1[[#This Row],[Opportunity Number (Opportunity) (Opportunity)]],'[2]Opportunity Advanced Find View'!$S:$S,1,0),"")</f>
        <v/>
      </c>
    </row>
    <row r="48" spans="1:29" ht="18" customHeight="1" x14ac:dyDescent="0.3">
      <c r="A48" s="1" t="s">
        <v>296</v>
      </c>
      <c r="B48" s="2" t="s">
        <v>297</v>
      </c>
      <c r="C48" s="3">
        <v>42901.446770833303</v>
      </c>
      <c r="D48" s="4" t="s">
        <v>298</v>
      </c>
      <c r="E48" s="5" t="s">
        <v>299</v>
      </c>
      <c r="F48" s="6" t="s">
        <v>300</v>
      </c>
      <c r="G48" s="7" t="s">
        <v>301</v>
      </c>
      <c r="H48" s="28" t="s">
        <v>302</v>
      </c>
      <c r="I48" s="9" t="s">
        <v>53</v>
      </c>
      <c r="J48" s="10" t="s">
        <v>35</v>
      </c>
      <c r="K48" s="29">
        <v>42944</v>
      </c>
      <c r="L48" s="12" t="s">
        <v>36</v>
      </c>
      <c r="M48" s="13">
        <v>20</v>
      </c>
      <c r="N48" s="14" t="s">
        <v>76</v>
      </c>
      <c r="O48" s="15" t="s">
        <v>56</v>
      </c>
      <c r="P48" s="16" t="s">
        <v>303</v>
      </c>
      <c r="Q48" s="17" t="s">
        <v>304</v>
      </c>
      <c r="R48" s="18" t="s">
        <v>41</v>
      </c>
      <c r="S48" s="19" t="s">
        <v>305</v>
      </c>
      <c r="T48" s="20" t="s">
        <v>306</v>
      </c>
      <c r="U48" s="21" t="s">
        <v>307</v>
      </c>
      <c r="V48" s="34">
        <v>2286000</v>
      </c>
      <c r="W48" s="34">
        <v>228600</v>
      </c>
      <c r="X48" s="24" t="s">
        <v>62</v>
      </c>
      <c r="Y48" s="25">
        <v>48</v>
      </c>
      <c r="Z48" s="29">
        <v>42948</v>
      </c>
      <c r="AA48" s="27" t="s">
        <v>308</v>
      </c>
      <c r="AB48" t="str">
        <f>IFERROR(VLOOKUP(Table1[[#This Row],[Opportunity Number (Opportunity) (Opportunity)]],'[1]Opportunity Advanced Find View'!$S:$S,1,0),"")</f>
        <v/>
      </c>
      <c r="AC48" t="str">
        <f>IFERROR(VLOOKUP(Table1[[#This Row],[Opportunity Number (Opportunity) (Opportunity)]],'[2]Opportunity Advanced Find View'!$S:$S,1,0),"")</f>
        <v/>
      </c>
    </row>
    <row r="49" spans="1:29" ht="18" customHeight="1" x14ac:dyDescent="0.3">
      <c r="A49" s="1" t="s">
        <v>358</v>
      </c>
      <c r="B49" s="2" t="s">
        <v>359</v>
      </c>
      <c r="C49" s="3">
        <v>42915.451666666697</v>
      </c>
      <c r="D49" s="4" t="s">
        <v>167</v>
      </c>
      <c r="E49" s="5" t="s">
        <v>360</v>
      </c>
      <c r="F49" s="31" t="s">
        <v>361</v>
      </c>
      <c r="G49" s="7" t="s">
        <v>362</v>
      </c>
      <c r="H49" s="8" t="s">
        <v>363</v>
      </c>
      <c r="I49" s="9" t="s">
        <v>364</v>
      </c>
      <c r="J49" s="10" t="s">
        <v>35</v>
      </c>
      <c r="K49" s="29">
        <v>42921</v>
      </c>
      <c r="L49" s="12" t="s">
        <v>36</v>
      </c>
      <c r="M49" s="13">
        <v>30</v>
      </c>
      <c r="N49" s="14" t="s">
        <v>37</v>
      </c>
      <c r="O49" s="15" t="s">
        <v>154</v>
      </c>
      <c r="P49" s="16" t="s">
        <v>161</v>
      </c>
      <c r="Q49" s="17" t="s">
        <v>58</v>
      </c>
      <c r="R49" s="18" t="s">
        <v>41</v>
      </c>
      <c r="S49" s="19" t="s">
        <v>173</v>
      </c>
      <c r="T49" s="20" t="s">
        <v>60</v>
      </c>
      <c r="U49" s="21" t="s">
        <v>365</v>
      </c>
      <c r="V49" s="34">
        <v>2500000</v>
      </c>
      <c r="W49" s="34">
        <v>280000</v>
      </c>
      <c r="X49" s="24" t="s">
        <v>62</v>
      </c>
      <c r="Y49" s="30">
        <v>1</v>
      </c>
      <c r="Z49" s="29">
        <v>42921</v>
      </c>
      <c r="AA49" s="27" t="s">
        <v>260</v>
      </c>
      <c r="AB49" t="str">
        <f>IFERROR(VLOOKUP(Table1[[#This Row],[Opportunity Number (Opportunity) (Opportunity)]],'[1]Opportunity Advanced Find View'!$S:$S,1,0),"")</f>
        <v/>
      </c>
      <c r="AC49" t="str">
        <f>IFERROR(VLOOKUP(Table1[[#This Row],[Opportunity Number (Opportunity) (Opportunity)]],'[2]Opportunity Advanced Find View'!$S:$S,1,0),"")</f>
        <v/>
      </c>
    </row>
    <row r="50" spans="1:29" ht="18" customHeight="1" x14ac:dyDescent="0.3">
      <c r="A50" s="1" t="s">
        <v>288</v>
      </c>
      <c r="B50" s="2" t="s">
        <v>289</v>
      </c>
      <c r="C50" s="3">
        <v>42916.606655092597</v>
      </c>
      <c r="D50" s="4" t="s">
        <v>167</v>
      </c>
      <c r="E50" s="5" t="s">
        <v>290</v>
      </c>
      <c r="F50" s="6" t="s">
        <v>291</v>
      </c>
      <c r="G50" s="7" t="s">
        <v>292</v>
      </c>
      <c r="H50" s="28" t="s">
        <v>293</v>
      </c>
      <c r="I50" s="9" t="s">
        <v>294</v>
      </c>
      <c r="J50" s="10" t="s">
        <v>35</v>
      </c>
      <c r="K50" s="29">
        <v>42935</v>
      </c>
      <c r="L50" s="12" t="s">
        <v>36</v>
      </c>
      <c r="M50" s="13">
        <v>30</v>
      </c>
      <c r="N50" s="14" t="s">
        <v>37</v>
      </c>
      <c r="O50" s="15" t="s">
        <v>154</v>
      </c>
      <c r="P50" s="16" t="s">
        <v>161</v>
      </c>
      <c r="Q50" s="17" t="s">
        <v>58</v>
      </c>
      <c r="R50" s="18" t="s">
        <v>41</v>
      </c>
      <c r="S50" s="19" t="s">
        <v>173</v>
      </c>
      <c r="T50" s="20" t="s">
        <v>60</v>
      </c>
      <c r="U50" s="21" t="s">
        <v>295</v>
      </c>
      <c r="V50" s="34">
        <v>1840000</v>
      </c>
      <c r="W50" s="34">
        <v>220000</v>
      </c>
      <c r="X50" s="24" t="s">
        <v>62</v>
      </c>
      <c r="Y50" s="30">
        <v>1</v>
      </c>
      <c r="Z50" s="26">
        <v>42967</v>
      </c>
      <c r="AA50" s="27" t="s">
        <v>260</v>
      </c>
      <c r="AB50" t="str">
        <f>IFERROR(VLOOKUP(Table1[[#This Row],[Opportunity Number (Opportunity) (Opportunity)]],'[1]Opportunity Advanced Find View'!$S:$S,1,0),"")</f>
        <v/>
      </c>
      <c r="AC50" t="str">
        <f>IFERROR(VLOOKUP(Table1[[#This Row],[Opportunity Number (Opportunity) (Opportunity)]],'[2]Opportunity Advanced Find View'!$S:$S,1,0),"")</f>
        <v/>
      </c>
    </row>
    <row r="51" spans="1:29" ht="18" customHeight="1" x14ac:dyDescent="0.3">
      <c r="A51" s="1" t="s">
        <v>252</v>
      </c>
      <c r="B51" s="2" t="s">
        <v>253</v>
      </c>
      <c r="C51" s="3">
        <v>42913.395266203697</v>
      </c>
      <c r="D51" s="4" t="s">
        <v>167</v>
      </c>
      <c r="E51" s="5" t="s">
        <v>254</v>
      </c>
      <c r="F51" s="6" t="s">
        <v>255</v>
      </c>
      <c r="G51" s="7" t="s">
        <v>256</v>
      </c>
      <c r="H51" s="8" t="s">
        <v>257</v>
      </c>
      <c r="I51" s="9" t="s">
        <v>258</v>
      </c>
      <c r="J51" s="10" t="s">
        <v>35</v>
      </c>
      <c r="K51" s="29">
        <v>42922</v>
      </c>
      <c r="L51" s="12" t="s">
        <v>36</v>
      </c>
      <c r="M51" s="13">
        <v>30</v>
      </c>
      <c r="N51" s="14" t="s">
        <v>37</v>
      </c>
      <c r="O51" s="15" t="s">
        <v>154</v>
      </c>
      <c r="P51" s="16" t="s">
        <v>161</v>
      </c>
      <c r="Q51" s="17" t="s">
        <v>58</v>
      </c>
      <c r="R51" s="18" t="s">
        <v>41</v>
      </c>
      <c r="S51" s="19" t="s">
        <v>173</v>
      </c>
      <c r="T51" s="20" t="s">
        <v>60</v>
      </c>
      <c r="U51" s="21" t="s">
        <v>259</v>
      </c>
      <c r="V51" s="34">
        <v>3495000</v>
      </c>
      <c r="W51" s="34">
        <v>400000</v>
      </c>
      <c r="X51" s="24" t="s">
        <v>62</v>
      </c>
      <c r="Y51" s="30">
        <v>1</v>
      </c>
      <c r="Z51" s="26">
        <v>42978</v>
      </c>
      <c r="AA51" s="27" t="s">
        <v>260</v>
      </c>
      <c r="AB51" t="str">
        <f>IFERROR(VLOOKUP(Table1[[#This Row],[Opportunity Number (Opportunity) (Opportunity)]],'[1]Opportunity Advanced Find View'!$S:$S,1,0),"")</f>
        <v/>
      </c>
      <c r="AC51" t="str">
        <f>IFERROR(VLOOKUP(Table1[[#This Row],[Opportunity Number (Opportunity) (Opportunity)]],'[2]Opportunity Advanced Find View'!$S:$S,1,0),"")</f>
        <v/>
      </c>
    </row>
    <row r="52" spans="1:29" ht="18" customHeight="1" x14ac:dyDescent="0.3">
      <c r="A52" s="1" t="s">
        <v>234</v>
      </c>
      <c r="B52" s="2" t="s">
        <v>235</v>
      </c>
      <c r="C52" s="3">
        <v>42916.613194444399</v>
      </c>
      <c r="D52" s="4" t="s">
        <v>167</v>
      </c>
      <c r="E52" s="5" t="s">
        <v>236</v>
      </c>
      <c r="F52" s="6" t="s">
        <v>237</v>
      </c>
      <c r="G52" s="7" t="s">
        <v>170</v>
      </c>
      <c r="H52" s="8" t="s">
        <v>238</v>
      </c>
      <c r="I52" s="9" t="s">
        <v>239</v>
      </c>
      <c r="J52" s="10" t="s">
        <v>35</v>
      </c>
      <c r="K52" s="29">
        <v>42935</v>
      </c>
      <c r="L52" s="12" t="s">
        <v>36</v>
      </c>
      <c r="M52" s="13">
        <v>30</v>
      </c>
      <c r="N52" s="14" t="s">
        <v>37</v>
      </c>
      <c r="O52" s="15" t="s">
        <v>154</v>
      </c>
      <c r="P52" s="16" t="s">
        <v>161</v>
      </c>
      <c r="Q52" s="17" t="s">
        <v>58</v>
      </c>
      <c r="R52" s="18" t="s">
        <v>41</v>
      </c>
      <c r="S52" s="19" t="s">
        <v>173</v>
      </c>
      <c r="T52" s="20" t="s">
        <v>60</v>
      </c>
      <c r="U52" s="21" t="s">
        <v>174</v>
      </c>
      <c r="V52" s="34">
        <v>845000</v>
      </c>
      <c r="W52" s="34">
        <v>120000</v>
      </c>
      <c r="X52" s="24" t="s">
        <v>62</v>
      </c>
      <c r="Y52" s="25">
        <v>6</v>
      </c>
      <c r="Z52" s="26">
        <v>42979</v>
      </c>
      <c r="AA52" s="27" t="s">
        <v>164</v>
      </c>
      <c r="AB52" t="str">
        <f>IFERROR(VLOOKUP(Table1[[#This Row],[Opportunity Number (Opportunity) (Opportunity)]],'[1]Opportunity Advanced Find View'!$S:$S,1,0),"")</f>
        <v/>
      </c>
      <c r="AC52" t="str">
        <f>IFERROR(VLOOKUP(Table1[[#This Row],[Opportunity Number (Opportunity) (Opportunity)]],'[2]Opportunity Advanced Find View'!$S:$S,1,0),"")</f>
        <v/>
      </c>
    </row>
    <row r="53" spans="1:29" ht="18" customHeight="1" x14ac:dyDescent="0.3">
      <c r="A53" s="1" t="s">
        <v>165</v>
      </c>
      <c r="B53" s="2" t="s">
        <v>166</v>
      </c>
      <c r="C53" s="3">
        <v>42916.629328703697</v>
      </c>
      <c r="D53" s="4" t="s">
        <v>167</v>
      </c>
      <c r="E53" s="5" t="s">
        <v>168</v>
      </c>
      <c r="F53" s="6" t="s">
        <v>169</v>
      </c>
      <c r="G53" s="7" t="s">
        <v>170</v>
      </c>
      <c r="H53" s="8" t="s">
        <v>171</v>
      </c>
      <c r="I53" s="9" t="s">
        <v>172</v>
      </c>
      <c r="J53" s="10" t="s">
        <v>35</v>
      </c>
      <c r="K53" s="29">
        <v>42942</v>
      </c>
      <c r="L53" s="12" t="s">
        <v>36</v>
      </c>
      <c r="M53" s="13">
        <v>30</v>
      </c>
      <c r="N53" s="14" t="s">
        <v>37</v>
      </c>
      <c r="O53" s="15" t="s">
        <v>154</v>
      </c>
      <c r="P53" s="16" t="s">
        <v>161</v>
      </c>
      <c r="Q53" s="17" t="s">
        <v>58</v>
      </c>
      <c r="R53" s="18" t="s">
        <v>41</v>
      </c>
      <c r="S53" s="19" t="s">
        <v>173</v>
      </c>
      <c r="T53" s="20" t="s">
        <v>60</v>
      </c>
      <c r="U53" s="21" t="s">
        <v>174</v>
      </c>
      <c r="V53" s="34">
        <v>700400</v>
      </c>
      <c r="W53" s="34">
        <v>90000</v>
      </c>
      <c r="X53" s="24" t="s">
        <v>62</v>
      </c>
      <c r="Y53" s="25">
        <v>5</v>
      </c>
      <c r="Z53" s="26">
        <v>43010</v>
      </c>
      <c r="AA53" s="27" t="s">
        <v>164</v>
      </c>
      <c r="AB53" t="str">
        <f>IFERROR(VLOOKUP(Table1[[#This Row],[Opportunity Number (Opportunity) (Opportunity)]],'[1]Opportunity Advanced Find View'!$S:$S,1,0),"")</f>
        <v/>
      </c>
      <c r="AC53" t="str">
        <f>IFERROR(VLOOKUP(Table1[[#This Row],[Opportunity Number (Opportunity) (Opportunity)]],'[2]Opportunity Advanced Find View'!$S:$S,1,0),"")</f>
        <v/>
      </c>
    </row>
    <row r="54" spans="1:29" ht="18" customHeight="1" x14ac:dyDescent="0.3">
      <c r="D54" s="4" t="s">
        <v>562</v>
      </c>
      <c r="E54" s="5" t="s">
        <v>563</v>
      </c>
      <c r="F54" s="31" t="s">
        <v>564</v>
      </c>
      <c r="G54" s="7" t="s">
        <v>565</v>
      </c>
      <c r="H54" s="8" t="s">
        <v>566</v>
      </c>
      <c r="I54" s="9" t="s">
        <v>567</v>
      </c>
      <c r="J54" s="10" t="s">
        <v>35</v>
      </c>
      <c r="K54" s="29">
        <v>42894</v>
      </c>
      <c r="L54" s="12" t="s">
        <v>36</v>
      </c>
      <c r="M54" s="13">
        <v>1</v>
      </c>
      <c r="N54" s="14" t="s">
        <v>55</v>
      </c>
      <c r="O54" s="31" t="s">
        <v>195</v>
      </c>
      <c r="P54" s="16" t="s">
        <v>568</v>
      </c>
      <c r="Q54" s="17" t="s">
        <v>249</v>
      </c>
      <c r="R54" s="18" t="s">
        <v>41</v>
      </c>
      <c r="S54" s="19" t="s">
        <v>569</v>
      </c>
      <c r="T54" s="19"/>
      <c r="U54" s="31"/>
      <c r="V54" s="35"/>
      <c r="W54" s="35"/>
      <c r="X54" s="31"/>
      <c r="Y54" s="30"/>
      <c r="Z54" s="29"/>
      <c r="AA54" s="31"/>
      <c r="AB54" t="str">
        <f>IFERROR(VLOOKUP(Table1[[#This Row],[Opportunity Number (Opportunity) (Opportunity)]],'[1]Opportunity Advanced Find View'!$S:$S,1,0),"")</f>
        <v/>
      </c>
      <c r="AC54" t="str">
        <f>IFERROR(VLOOKUP(Table1[[#This Row],[Opportunity Number (Opportunity) (Opportunity)]],'[2]Opportunity Advanced Find View'!$S:$S,1,0),"")</f>
        <v/>
      </c>
    </row>
    <row r="55" spans="1:29" ht="18" customHeight="1" x14ac:dyDescent="0.3">
      <c r="A55" s="1" t="s">
        <v>132</v>
      </c>
      <c r="B55" s="2" t="s">
        <v>133</v>
      </c>
      <c r="C55" s="3">
        <v>42835.540578703702</v>
      </c>
      <c r="D55" s="4" t="s">
        <v>85</v>
      </c>
      <c r="E55" s="5" t="s">
        <v>134</v>
      </c>
      <c r="F55" s="31" t="s">
        <v>135</v>
      </c>
      <c r="G55" s="7" t="s">
        <v>136</v>
      </c>
      <c r="H55" s="8" t="s">
        <v>137</v>
      </c>
      <c r="I55" s="9" t="s">
        <v>90</v>
      </c>
      <c r="J55" s="10" t="s">
        <v>35</v>
      </c>
      <c r="K55" s="29">
        <v>42947</v>
      </c>
      <c r="L55" s="12" t="s">
        <v>91</v>
      </c>
      <c r="M55" s="30">
        <v>1</v>
      </c>
      <c r="N55" s="14" t="s">
        <v>37</v>
      </c>
      <c r="O55" s="31" t="s">
        <v>38</v>
      </c>
      <c r="P55" s="16" t="s">
        <v>92</v>
      </c>
      <c r="Q55" s="17" t="s">
        <v>93</v>
      </c>
      <c r="R55" s="18" t="s">
        <v>41</v>
      </c>
      <c r="S55" s="19" t="s">
        <v>94</v>
      </c>
      <c r="T55" s="27" t="s">
        <v>43</v>
      </c>
      <c r="U55" s="21" t="s">
        <v>138</v>
      </c>
      <c r="V55" s="34">
        <v>14780</v>
      </c>
      <c r="W55" s="34">
        <v>2956</v>
      </c>
      <c r="X55" s="24" t="s">
        <v>62</v>
      </c>
      <c r="Y55" s="25">
        <v>12</v>
      </c>
      <c r="Z55" s="26">
        <v>43040</v>
      </c>
      <c r="AA55" s="27" t="s">
        <v>96</v>
      </c>
      <c r="AB55" t="str">
        <f>IFERROR(VLOOKUP(Table1[[#This Row],[Opportunity Number (Opportunity) (Opportunity)]],'[1]Opportunity Advanced Find View'!$S:$S,1,0),"")</f>
        <v/>
      </c>
      <c r="AC55" t="str">
        <f>IFERROR(VLOOKUP(Table1[[#This Row],[Opportunity Number (Opportunity) (Opportunity)]],'[2]Opportunity Advanced Find View'!$S:$S,1,0),"")</f>
        <v/>
      </c>
    </row>
    <row r="56" spans="1:29" ht="18" customHeight="1" x14ac:dyDescent="0.3">
      <c r="A56" s="1" t="s">
        <v>149</v>
      </c>
      <c r="B56" s="2" t="s">
        <v>150</v>
      </c>
      <c r="C56" s="3">
        <v>42835.547604166699</v>
      </c>
      <c r="D56" s="4" t="s">
        <v>85</v>
      </c>
      <c r="E56" s="5" t="s">
        <v>151</v>
      </c>
      <c r="F56" s="38" t="s">
        <v>152</v>
      </c>
      <c r="G56" s="7" t="s">
        <v>153</v>
      </c>
      <c r="H56" s="8" t="s">
        <v>121</v>
      </c>
      <c r="I56" s="9" t="s">
        <v>90</v>
      </c>
      <c r="J56" s="10" t="s">
        <v>35</v>
      </c>
      <c r="K56" s="29">
        <v>42947</v>
      </c>
      <c r="L56" s="12" t="s">
        <v>91</v>
      </c>
      <c r="M56" s="30">
        <v>1</v>
      </c>
      <c r="N56" s="14" t="s">
        <v>37</v>
      </c>
      <c r="O56" s="31" t="s">
        <v>154</v>
      </c>
      <c r="P56" s="16" t="s">
        <v>92</v>
      </c>
      <c r="Q56" s="17" t="s">
        <v>93</v>
      </c>
      <c r="R56" s="18" t="s">
        <v>41</v>
      </c>
      <c r="S56" s="19" t="s">
        <v>94</v>
      </c>
      <c r="T56" s="20" t="s">
        <v>66</v>
      </c>
      <c r="U56" s="21" t="s">
        <v>122</v>
      </c>
      <c r="V56" s="34">
        <v>126600</v>
      </c>
      <c r="W56" s="34">
        <v>25320</v>
      </c>
      <c r="X56" s="24" t="s">
        <v>62</v>
      </c>
      <c r="Y56" s="25">
        <v>12</v>
      </c>
      <c r="Z56" s="26">
        <v>43040</v>
      </c>
      <c r="AA56" s="27" t="s">
        <v>96</v>
      </c>
      <c r="AB56" t="str">
        <f>IFERROR(VLOOKUP(Table1[[#This Row],[Opportunity Number (Opportunity) (Opportunity)]],'[1]Opportunity Advanced Find View'!$S:$S,1,0),"")</f>
        <v/>
      </c>
      <c r="AC56" t="str">
        <f>IFERROR(VLOOKUP(Table1[[#This Row],[Opportunity Number (Opportunity) (Opportunity)]],'[2]Opportunity Advanced Find View'!$S:$S,1,0),"")</f>
        <v/>
      </c>
    </row>
    <row r="57" spans="1:29" ht="18" customHeight="1" x14ac:dyDescent="0.3">
      <c r="A57" s="1" t="s">
        <v>128</v>
      </c>
      <c r="B57" s="2" t="s">
        <v>129</v>
      </c>
      <c r="C57" s="3">
        <v>42835.590752314798</v>
      </c>
      <c r="D57" s="4" t="s">
        <v>85</v>
      </c>
      <c r="E57" s="5" t="s">
        <v>130</v>
      </c>
      <c r="F57" s="31" t="s">
        <v>113</v>
      </c>
      <c r="G57" s="7" t="s">
        <v>131</v>
      </c>
      <c r="H57" s="8" t="s">
        <v>115</v>
      </c>
      <c r="I57" s="9" t="s">
        <v>90</v>
      </c>
      <c r="J57" s="10" t="s">
        <v>35</v>
      </c>
      <c r="K57" s="29">
        <v>42947</v>
      </c>
      <c r="L57" s="12" t="s">
        <v>91</v>
      </c>
      <c r="M57" s="30">
        <v>1</v>
      </c>
      <c r="N57" s="14" t="s">
        <v>37</v>
      </c>
      <c r="O57" s="31" t="s">
        <v>38</v>
      </c>
      <c r="P57" s="16" t="s">
        <v>92</v>
      </c>
      <c r="Q57" s="17" t="s">
        <v>93</v>
      </c>
      <c r="R57" s="18" t="s">
        <v>41</v>
      </c>
      <c r="S57" s="19" t="s">
        <v>94</v>
      </c>
      <c r="T57" s="20" t="s">
        <v>66</v>
      </c>
      <c r="U57" s="21" t="s">
        <v>95</v>
      </c>
      <c r="V57" s="34">
        <v>26700</v>
      </c>
      <c r="W57" s="34">
        <v>5340</v>
      </c>
      <c r="X57" s="24" t="s">
        <v>62</v>
      </c>
      <c r="Y57" s="25">
        <v>12</v>
      </c>
      <c r="Z57" s="26">
        <v>43040</v>
      </c>
      <c r="AA57" s="27" t="s">
        <v>96</v>
      </c>
      <c r="AB57" t="str">
        <f>IFERROR(VLOOKUP(Table1[[#This Row],[Opportunity Number (Opportunity) (Opportunity)]],'[1]Opportunity Advanced Find View'!$S:$S,1,0),"")</f>
        <v/>
      </c>
      <c r="AC57" t="str">
        <f>IFERROR(VLOOKUP(Table1[[#This Row],[Opportunity Number (Opportunity) (Opportunity)]],'[2]Opportunity Advanced Find View'!$S:$S,1,0),"")</f>
        <v/>
      </c>
    </row>
    <row r="58" spans="1:29" ht="18" customHeight="1" x14ac:dyDescent="0.3">
      <c r="A58" s="1" t="s">
        <v>141</v>
      </c>
      <c r="B58" s="2" t="s">
        <v>142</v>
      </c>
      <c r="C58" s="3">
        <v>42836.4835648148</v>
      </c>
      <c r="D58" s="4" t="s">
        <v>85</v>
      </c>
      <c r="E58" s="5" t="s">
        <v>143</v>
      </c>
      <c r="F58" s="31" t="s">
        <v>144</v>
      </c>
      <c r="G58" s="7" t="s">
        <v>145</v>
      </c>
      <c r="H58" s="8" t="s">
        <v>146</v>
      </c>
      <c r="I58" s="9" t="s">
        <v>90</v>
      </c>
      <c r="J58" s="10" t="s">
        <v>35</v>
      </c>
      <c r="K58" s="29">
        <v>42947</v>
      </c>
      <c r="L58" s="12" t="s">
        <v>91</v>
      </c>
      <c r="M58" s="30">
        <v>1</v>
      </c>
      <c r="N58" s="14" t="s">
        <v>37</v>
      </c>
      <c r="O58" s="31" t="s">
        <v>38</v>
      </c>
      <c r="P58" s="16" t="s">
        <v>92</v>
      </c>
      <c r="Q58" s="17" t="s">
        <v>93</v>
      </c>
      <c r="R58" s="18" t="s">
        <v>41</v>
      </c>
      <c r="S58" s="19" t="s">
        <v>94</v>
      </c>
      <c r="T58" s="20" t="s">
        <v>66</v>
      </c>
      <c r="U58" s="21" t="s">
        <v>102</v>
      </c>
      <c r="V58" s="34">
        <v>6800</v>
      </c>
      <c r="W58" s="34">
        <v>1360</v>
      </c>
      <c r="X58" s="24" t="s">
        <v>62</v>
      </c>
      <c r="Y58" s="25">
        <v>12</v>
      </c>
      <c r="Z58" s="26">
        <v>43040</v>
      </c>
      <c r="AA58" s="27" t="s">
        <v>96</v>
      </c>
      <c r="AB58" t="str">
        <f>IFERROR(VLOOKUP(Table1[[#This Row],[Opportunity Number (Opportunity) (Opportunity)]],'[1]Opportunity Advanced Find View'!$S:$S,1,0),"")</f>
        <v/>
      </c>
      <c r="AC58" t="str">
        <f>IFERROR(VLOOKUP(Table1[[#This Row],[Opportunity Number (Opportunity) (Opportunity)]],'[2]Opportunity Advanced Find View'!$S:$S,1,0),"")</f>
        <v/>
      </c>
    </row>
    <row r="59" spans="1:29" ht="18" customHeight="1" x14ac:dyDescent="0.3">
      <c r="A59" s="1" t="s">
        <v>147</v>
      </c>
      <c r="B59" s="2" t="s">
        <v>148</v>
      </c>
      <c r="C59" s="3">
        <v>42836.483437499999</v>
      </c>
      <c r="D59" s="4" t="s">
        <v>85</v>
      </c>
      <c r="E59" s="5" t="s">
        <v>143</v>
      </c>
      <c r="F59" s="31" t="s">
        <v>144</v>
      </c>
      <c r="G59" s="7" t="s">
        <v>145</v>
      </c>
      <c r="H59" s="8" t="s">
        <v>146</v>
      </c>
      <c r="I59" s="9" t="s">
        <v>90</v>
      </c>
      <c r="J59" s="10" t="s">
        <v>35</v>
      </c>
      <c r="K59" s="29">
        <v>42947</v>
      </c>
      <c r="L59" s="12" t="s">
        <v>91</v>
      </c>
      <c r="M59" s="30">
        <v>1</v>
      </c>
      <c r="N59" s="14" t="s">
        <v>37</v>
      </c>
      <c r="O59" s="31" t="s">
        <v>38</v>
      </c>
      <c r="P59" s="16" t="s">
        <v>92</v>
      </c>
      <c r="Q59" s="17" t="s">
        <v>93</v>
      </c>
      <c r="R59" s="18" t="s">
        <v>41</v>
      </c>
      <c r="S59" s="19" t="s">
        <v>94</v>
      </c>
      <c r="T59" s="27" t="s">
        <v>66</v>
      </c>
      <c r="U59" s="21" t="s">
        <v>109</v>
      </c>
      <c r="V59" s="34">
        <v>193500</v>
      </c>
      <c r="W59" s="34">
        <v>38700</v>
      </c>
      <c r="X59" s="24" t="s">
        <v>62</v>
      </c>
      <c r="Y59" s="25">
        <v>12</v>
      </c>
      <c r="Z59" s="26">
        <v>43040</v>
      </c>
      <c r="AA59" s="27" t="s">
        <v>96</v>
      </c>
      <c r="AB59" t="str">
        <f>IFERROR(VLOOKUP(Table1[[#This Row],[Opportunity Number (Opportunity) (Opportunity)]],'[1]Opportunity Advanced Find View'!$S:$S,1,0),"")</f>
        <v/>
      </c>
      <c r="AC59" t="str">
        <f>IFERROR(VLOOKUP(Table1[[#This Row],[Opportunity Number (Opportunity) (Opportunity)]],'[2]Opportunity Advanced Find View'!$S:$S,1,0),"")</f>
        <v/>
      </c>
    </row>
    <row r="60" spans="1:29" ht="18" customHeight="1" x14ac:dyDescent="0.3">
      <c r="A60" s="1" t="s">
        <v>103</v>
      </c>
      <c r="B60" s="2" t="s">
        <v>104</v>
      </c>
      <c r="C60" s="3">
        <v>42836.5157175926</v>
      </c>
      <c r="D60" s="4" t="s">
        <v>85</v>
      </c>
      <c r="E60" s="5" t="s">
        <v>105</v>
      </c>
      <c r="F60" s="31" t="s">
        <v>106</v>
      </c>
      <c r="G60" s="7" t="s">
        <v>107</v>
      </c>
      <c r="H60" s="8" t="s">
        <v>108</v>
      </c>
      <c r="I60" s="9" t="s">
        <v>90</v>
      </c>
      <c r="J60" s="10" t="s">
        <v>35</v>
      </c>
      <c r="K60" s="29">
        <v>42947</v>
      </c>
      <c r="L60" s="12" t="s">
        <v>91</v>
      </c>
      <c r="M60" s="30">
        <v>1</v>
      </c>
      <c r="N60" s="14" t="s">
        <v>37</v>
      </c>
      <c r="O60" s="31" t="s">
        <v>38</v>
      </c>
      <c r="P60" s="16" t="s">
        <v>92</v>
      </c>
      <c r="Q60" s="17" t="s">
        <v>93</v>
      </c>
      <c r="R60" s="18" t="s">
        <v>41</v>
      </c>
      <c r="S60" s="19" t="s">
        <v>94</v>
      </c>
      <c r="T60" s="27" t="s">
        <v>66</v>
      </c>
      <c r="U60" s="21" t="s">
        <v>109</v>
      </c>
      <c r="V60" s="34">
        <v>244800</v>
      </c>
      <c r="W60" s="34">
        <v>48960</v>
      </c>
      <c r="X60" s="24" t="s">
        <v>62</v>
      </c>
      <c r="Y60" s="25">
        <v>12</v>
      </c>
      <c r="Z60" s="26">
        <v>43040</v>
      </c>
      <c r="AA60" s="27" t="s">
        <v>96</v>
      </c>
      <c r="AB60" t="str">
        <f>IFERROR(VLOOKUP(Table1[[#This Row],[Opportunity Number (Opportunity) (Opportunity)]],'[1]Opportunity Advanced Find View'!$S:$S,1,0),"")</f>
        <v/>
      </c>
      <c r="AC60" t="str">
        <f>IFERROR(VLOOKUP(Table1[[#This Row],[Opportunity Number (Opportunity) (Opportunity)]],'[2]Opportunity Advanced Find View'!$S:$S,1,0),"")</f>
        <v/>
      </c>
    </row>
    <row r="61" spans="1:29" ht="18" customHeight="1" x14ac:dyDescent="0.3">
      <c r="A61" s="1" t="s">
        <v>110</v>
      </c>
      <c r="B61" s="2" t="s">
        <v>111</v>
      </c>
      <c r="C61" s="3">
        <v>42836.559016203697</v>
      </c>
      <c r="D61" s="4" t="s">
        <v>85</v>
      </c>
      <c r="E61" s="5" t="s">
        <v>112</v>
      </c>
      <c r="F61" s="31" t="s">
        <v>113</v>
      </c>
      <c r="G61" s="7" t="s">
        <v>114</v>
      </c>
      <c r="H61" s="8" t="s">
        <v>115</v>
      </c>
      <c r="I61" s="9" t="s">
        <v>90</v>
      </c>
      <c r="J61" s="10" t="s">
        <v>35</v>
      </c>
      <c r="K61" s="29">
        <v>42947</v>
      </c>
      <c r="L61" s="12" t="s">
        <v>91</v>
      </c>
      <c r="M61" s="30">
        <v>1</v>
      </c>
      <c r="N61" s="14" t="s">
        <v>37</v>
      </c>
      <c r="O61" s="31" t="s">
        <v>38</v>
      </c>
      <c r="P61" s="16" t="s">
        <v>92</v>
      </c>
      <c r="Q61" s="17" t="s">
        <v>93</v>
      </c>
      <c r="R61" s="18" t="s">
        <v>41</v>
      </c>
      <c r="S61" s="19" t="s">
        <v>94</v>
      </c>
      <c r="T61" s="27" t="s">
        <v>66</v>
      </c>
      <c r="U61" s="21" t="s">
        <v>95</v>
      </c>
      <c r="V61" s="34">
        <v>23240</v>
      </c>
      <c r="W61" s="34">
        <v>4648</v>
      </c>
      <c r="X61" s="24" t="s">
        <v>62</v>
      </c>
      <c r="Y61" s="25">
        <v>12</v>
      </c>
      <c r="Z61" s="26">
        <v>43040</v>
      </c>
      <c r="AA61" s="27" t="s">
        <v>96</v>
      </c>
      <c r="AB61" t="str">
        <f>IFERROR(VLOOKUP(Table1[[#This Row],[Opportunity Number (Opportunity) (Opportunity)]],'[1]Opportunity Advanced Find View'!$S:$S,1,0),"")</f>
        <v/>
      </c>
      <c r="AC61" t="str">
        <f>IFERROR(VLOOKUP(Table1[[#This Row],[Opportunity Number (Opportunity) (Opportunity)]],'[2]Opportunity Advanced Find View'!$S:$S,1,0),"")</f>
        <v/>
      </c>
    </row>
    <row r="62" spans="1:29" ht="18" customHeight="1" x14ac:dyDescent="0.3">
      <c r="A62" s="1" t="s">
        <v>139</v>
      </c>
      <c r="B62" s="2" t="s">
        <v>140</v>
      </c>
      <c r="C62" s="3">
        <v>42836.559074074103</v>
      </c>
      <c r="D62" s="4" t="s">
        <v>85</v>
      </c>
      <c r="E62" s="5" t="s">
        <v>112</v>
      </c>
      <c r="F62" s="31" t="s">
        <v>113</v>
      </c>
      <c r="G62" s="7" t="s">
        <v>114</v>
      </c>
      <c r="H62" s="8" t="s">
        <v>115</v>
      </c>
      <c r="I62" s="9" t="s">
        <v>90</v>
      </c>
      <c r="J62" s="10" t="s">
        <v>35</v>
      </c>
      <c r="K62" s="29">
        <v>42947</v>
      </c>
      <c r="L62" s="12" t="s">
        <v>91</v>
      </c>
      <c r="M62" s="30">
        <v>1</v>
      </c>
      <c r="N62" s="14" t="s">
        <v>37</v>
      </c>
      <c r="O62" s="31" t="s">
        <v>38</v>
      </c>
      <c r="P62" s="16" t="s">
        <v>92</v>
      </c>
      <c r="Q62" s="17" t="s">
        <v>93</v>
      </c>
      <c r="R62" s="18" t="s">
        <v>41</v>
      </c>
      <c r="S62" s="19" t="s">
        <v>94</v>
      </c>
      <c r="T62" s="20" t="s">
        <v>43</v>
      </c>
      <c r="U62" s="21" t="s">
        <v>99</v>
      </c>
      <c r="V62" s="34">
        <v>12905</v>
      </c>
      <c r="W62" s="34">
        <v>2580</v>
      </c>
      <c r="X62" s="24" t="s">
        <v>62</v>
      </c>
      <c r="Y62" s="25">
        <v>12</v>
      </c>
      <c r="Z62" s="26">
        <v>43040</v>
      </c>
      <c r="AA62" s="27" t="s">
        <v>96</v>
      </c>
      <c r="AB62" t="str">
        <f>IFERROR(VLOOKUP(Table1[[#This Row],[Opportunity Number (Opportunity) (Opportunity)]],'[1]Opportunity Advanced Find View'!$S:$S,1,0),"")</f>
        <v/>
      </c>
      <c r="AC62" t="str">
        <f>IFERROR(VLOOKUP(Table1[[#This Row],[Opportunity Number (Opportunity) (Opportunity)]],'[2]Opportunity Advanced Find View'!$S:$S,1,0),"")</f>
        <v/>
      </c>
    </row>
    <row r="63" spans="1:29" ht="18" customHeight="1" x14ac:dyDescent="0.3">
      <c r="A63" s="1" t="s">
        <v>116</v>
      </c>
      <c r="B63" s="2" t="s">
        <v>117</v>
      </c>
      <c r="C63" s="3">
        <v>42836.593854166698</v>
      </c>
      <c r="D63" s="4" t="s">
        <v>85</v>
      </c>
      <c r="E63" s="5" t="s">
        <v>118</v>
      </c>
      <c r="F63" s="6" t="s">
        <v>119</v>
      </c>
      <c r="G63" s="7" t="s">
        <v>120</v>
      </c>
      <c r="H63" s="8" t="s">
        <v>121</v>
      </c>
      <c r="I63" s="9" t="s">
        <v>90</v>
      </c>
      <c r="J63" s="10" t="s">
        <v>35</v>
      </c>
      <c r="K63" s="29">
        <v>42947</v>
      </c>
      <c r="L63" s="12" t="s">
        <v>91</v>
      </c>
      <c r="M63" s="30">
        <v>1</v>
      </c>
      <c r="N63" s="14" t="s">
        <v>37</v>
      </c>
      <c r="O63" s="31" t="s">
        <v>38</v>
      </c>
      <c r="P63" s="16" t="s">
        <v>92</v>
      </c>
      <c r="Q63" s="17" t="s">
        <v>93</v>
      </c>
      <c r="R63" s="18" t="s">
        <v>41</v>
      </c>
      <c r="S63" s="19" t="s">
        <v>94</v>
      </c>
      <c r="T63" s="27" t="s">
        <v>66</v>
      </c>
      <c r="U63" s="21" t="s">
        <v>122</v>
      </c>
      <c r="V63" s="34">
        <v>326800</v>
      </c>
      <c r="W63" s="34">
        <v>65360</v>
      </c>
      <c r="X63" s="24" t="s">
        <v>62</v>
      </c>
      <c r="Y63" s="25">
        <v>12</v>
      </c>
      <c r="Z63" s="26">
        <v>43040</v>
      </c>
      <c r="AA63" s="27" t="s">
        <v>96</v>
      </c>
      <c r="AB63" t="str">
        <f>IFERROR(VLOOKUP(Table1[[#This Row],[Opportunity Number (Opportunity) (Opportunity)]],'[1]Opportunity Advanced Find View'!$S:$S,1,0),"")</f>
        <v/>
      </c>
      <c r="AC63" t="str">
        <f>IFERROR(VLOOKUP(Table1[[#This Row],[Opportunity Number (Opportunity) (Opportunity)]],'[2]Opportunity Advanced Find View'!$S:$S,1,0),"")</f>
        <v/>
      </c>
    </row>
    <row r="64" spans="1:29" ht="18" customHeight="1" x14ac:dyDescent="0.3">
      <c r="A64" s="1" t="s">
        <v>83</v>
      </c>
      <c r="B64" s="2" t="s">
        <v>84</v>
      </c>
      <c r="C64" s="3">
        <v>42837.358530092599</v>
      </c>
      <c r="D64" s="4" t="s">
        <v>85</v>
      </c>
      <c r="E64" s="5" t="s">
        <v>86</v>
      </c>
      <c r="F64" s="31" t="s">
        <v>87</v>
      </c>
      <c r="G64" s="7" t="s">
        <v>88</v>
      </c>
      <c r="H64" s="8" t="s">
        <v>89</v>
      </c>
      <c r="I64" s="9" t="s">
        <v>90</v>
      </c>
      <c r="J64" s="10" t="s">
        <v>35</v>
      </c>
      <c r="K64" s="29">
        <v>42947</v>
      </c>
      <c r="L64" s="12" t="s">
        <v>91</v>
      </c>
      <c r="M64" s="30">
        <v>1</v>
      </c>
      <c r="N64" s="14" t="s">
        <v>37</v>
      </c>
      <c r="O64" s="31" t="s">
        <v>38</v>
      </c>
      <c r="P64" s="16" t="s">
        <v>92</v>
      </c>
      <c r="Q64" s="17" t="s">
        <v>93</v>
      </c>
      <c r="R64" s="18" t="s">
        <v>41</v>
      </c>
      <c r="S64" s="19" t="s">
        <v>94</v>
      </c>
      <c r="T64" s="27" t="s">
        <v>66</v>
      </c>
      <c r="U64" s="21" t="s">
        <v>95</v>
      </c>
      <c r="V64" s="34">
        <v>23800</v>
      </c>
      <c r="W64" s="34">
        <v>4760</v>
      </c>
      <c r="X64" s="24" t="s">
        <v>62</v>
      </c>
      <c r="Y64" s="25">
        <v>12</v>
      </c>
      <c r="Z64" s="26">
        <v>43041</v>
      </c>
      <c r="AA64" s="27" t="s">
        <v>96</v>
      </c>
      <c r="AB64" t="str">
        <f>IFERROR(VLOOKUP(Table1[[#This Row],[Opportunity Number (Opportunity) (Opportunity)]],'[1]Opportunity Advanced Find View'!$S:$S,1,0),"")</f>
        <v/>
      </c>
      <c r="AC64" t="str">
        <f>IFERROR(VLOOKUP(Table1[[#This Row],[Opportunity Number (Opportunity) (Opportunity)]],'[2]Opportunity Advanced Find View'!$S:$S,1,0),"")</f>
        <v/>
      </c>
    </row>
    <row r="65" spans="1:29" ht="18" customHeight="1" x14ac:dyDescent="0.3">
      <c r="A65" s="1" t="s">
        <v>97</v>
      </c>
      <c r="B65" s="2" t="s">
        <v>98</v>
      </c>
      <c r="C65" s="3">
        <v>42837.358530092599</v>
      </c>
      <c r="D65" s="4" t="s">
        <v>85</v>
      </c>
      <c r="E65" s="5" t="s">
        <v>86</v>
      </c>
      <c r="F65" s="31" t="s">
        <v>87</v>
      </c>
      <c r="G65" s="7" t="s">
        <v>88</v>
      </c>
      <c r="H65" s="8" t="s">
        <v>89</v>
      </c>
      <c r="I65" s="9" t="s">
        <v>90</v>
      </c>
      <c r="J65" s="10" t="s">
        <v>35</v>
      </c>
      <c r="K65" s="29">
        <v>42947</v>
      </c>
      <c r="L65" s="12" t="s">
        <v>91</v>
      </c>
      <c r="M65" s="30">
        <v>1</v>
      </c>
      <c r="N65" s="14" t="s">
        <v>37</v>
      </c>
      <c r="O65" s="31" t="s">
        <v>38</v>
      </c>
      <c r="P65" s="16" t="s">
        <v>92</v>
      </c>
      <c r="Q65" s="17" t="s">
        <v>93</v>
      </c>
      <c r="R65" s="18" t="s">
        <v>41</v>
      </c>
      <c r="S65" s="19" t="s">
        <v>94</v>
      </c>
      <c r="T65" s="27" t="s">
        <v>43</v>
      </c>
      <c r="U65" s="21" t="s">
        <v>99</v>
      </c>
      <c r="V65" s="34">
        <v>76500</v>
      </c>
      <c r="W65" s="34">
        <v>15300</v>
      </c>
      <c r="X65" s="24" t="s">
        <v>62</v>
      </c>
      <c r="Y65" s="25">
        <v>12</v>
      </c>
      <c r="Z65" s="26">
        <v>43041</v>
      </c>
      <c r="AA65" s="27" t="s">
        <v>96</v>
      </c>
      <c r="AB65" t="str">
        <f>IFERROR(VLOOKUP(Table1[[#This Row],[Opportunity Number (Opportunity) (Opportunity)]],'[1]Opportunity Advanced Find View'!$S:$S,1,0),"")</f>
        <v/>
      </c>
      <c r="AC65" t="str">
        <f>IFERROR(VLOOKUP(Table1[[#This Row],[Opportunity Number (Opportunity) (Opportunity)]],'[2]Opportunity Advanced Find View'!$S:$S,1,0),"")</f>
        <v/>
      </c>
    </row>
    <row r="66" spans="1:29" ht="18" customHeight="1" x14ac:dyDescent="0.3">
      <c r="A66" s="1" t="s">
        <v>100</v>
      </c>
      <c r="B66" s="2" t="s">
        <v>101</v>
      </c>
      <c r="C66" s="3">
        <v>42837.358761574098</v>
      </c>
      <c r="D66" s="4" t="s">
        <v>85</v>
      </c>
      <c r="E66" s="5" t="s">
        <v>86</v>
      </c>
      <c r="F66" s="31" t="s">
        <v>87</v>
      </c>
      <c r="G66" s="7" t="s">
        <v>88</v>
      </c>
      <c r="H66" s="8" t="s">
        <v>89</v>
      </c>
      <c r="I66" s="9" t="s">
        <v>90</v>
      </c>
      <c r="J66" s="10" t="s">
        <v>35</v>
      </c>
      <c r="K66" s="29">
        <v>42947</v>
      </c>
      <c r="L66" s="12" t="s">
        <v>91</v>
      </c>
      <c r="M66" s="30">
        <v>1</v>
      </c>
      <c r="N66" s="14" t="s">
        <v>37</v>
      </c>
      <c r="O66" s="31" t="s">
        <v>38</v>
      </c>
      <c r="P66" s="16" t="s">
        <v>92</v>
      </c>
      <c r="Q66" s="17" t="s">
        <v>93</v>
      </c>
      <c r="R66" s="18" t="s">
        <v>41</v>
      </c>
      <c r="S66" s="19" t="s">
        <v>94</v>
      </c>
      <c r="T66" s="20" t="s">
        <v>66</v>
      </c>
      <c r="U66" s="21" t="s">
        <v>102</v>
      </c>
      <c r="V66" s="34">
        <v>6120</v>
      </c>
      <c r="W66" s="34">
        <v>1224</v>
      </c>
      <c r="X66" s="24" t="s">
        <v>62</v>
      </c>
      <c r="Y66" s="25">
        <v>12</v>
      </c>
      <c r="Z66" s="26">
        <v>43041</v>
      </c>
      <c r="AA66" s="27" t="s">
        <v>96</v>
      </c>
      <c r="AB66" t="str">
        <f>IFERROR(VLOOKUP(Table1[[#This Row],[Opportunity Number (Opportunity) (Opportunity)]],'[1]Opportunity Advanced Find View'!$S:$S,1,0),"")</f>
        <v/>
      </c>
      <c r="AC66" t="str">
        <f>IFERROR(VLOOKUP(Table1[[#This Row],[Opportunity Number (Opportunity) (Opportunity)]],'[2]Opportunity Advanced Find View'!$S:$S,1,0),"")</f>
        <v/>
      </c>
    </row>
    <row r="67" spans="1:29" ht="18" customHeight="1" x14ac:dyDescent="0.3">
      <c r="A67" s="1" t="s">
        <v>123</v>
      </c>
      <c r="B67" s="2" t="s">
        <v>124</v>
      </c>
      <c r="C67" s="3">
        <v>42837.570613425902</v>
      </c>
      <c r="D67" s="4" t="s">
        <v>85</v>
      </c>
      <c r="E67" s="5" t="s">
        <v>125</v>
      </c>
      <c r="F67" s="31" t="s">
        <v>106</v>
      </c>
      <c r="G67" s="7" t="s">
        <v>126</v>
      </c>
      <c r="H67" s="8" t="s">
        <v>108</v>
      </c>
      <c r="I67" s="9" t="s">
        <v>127</v>
      </c>
      <c r="J67" s="10" t="s">
        <v>35</v>
      </c>
      <c r="K67" s="29">
        <v>42947</v>
      </c>
      <c r="L67" s="12" t="s">
        <v>91</v>
      </c>
      <c r="M67" s="30">
        <v>1</v>
      </c>
      <c r="N67" s="14" t="s">
        <v>37</v>
      </c>
      <c r="O67" s="31" t="s">
        <v>38</v>
      </c>
      <c r="P67" s="16" t="s">
        <v>92</v>
      </c>
      <c r="Q67" s="17" t="s">
        <v>93</v>
      </c>
      <c r="R67" s="18" t="s">
        <v>41</v>
      </c>
      <c r="S67" s="19" t="s">
        <v>94</v>
      </c>
      <c r="T67" s="20" t="s">
        <v>66</v>
      </c>
      <c r="U67" s="21" t="s">
        <v>109</v>
      </c>
      <c r="V67" s="34">
        <v>56300</v>
      </c>
      <c r="W67" s="34">
        <v>11260</v>
      </c>
      <c r="X67" s="24" t="s">
        <v>62</v>
      </c>
      <c r="Y67" s="25">
        <v>12</v>
      </c>
      <c r="Z67" s="26">
        <v>43040</v>
      </c>
      <c r="AA67" s="27" t="s">
        <v>96</v>
      </c>
      <c r="AB67" t="str">
        <f>IFERROR(VLOOKUP(Table1[[#This Row],[Opportunity Number (Opportunity) (Opportunity)]],'[1]Opportunity Advanced Find View'!$S:$S,1,0),"")</f>
        <v/>
      </c>
      <c r="AC67" t="str">
        <f>IFERROR(VLOOKUP(Table1[[#This Row],[Opportunity Number (Opportunity) (Opportunity)]],'[2]Opportunity Advanced Find View'!$S:$S,1,0),"")</f>
        <v/>
      </c>
    </row>
    <row r="68" spans="1:29" ht="18" customHeight="1" x14ac:dyDescent="0.3">
      <c r="A68" s="1" t="s">
        <v>155</v>
      </c>
      <c r="B68" s="2" t="s">
        <v>156</v>
      </c>
      <c r="C68" s="3">
        <v>42828.692430555602</v>
      </c>
      <c r="D68" s="4" t="s">
        <v>157</v>
      </c>
      <c r="E68" s="5" t="s">
        <v>158</v>
      </c>
      <c r="F68" s="31" t="s">
        <v>159</v>
      </c>
      <c r="G68" s="7" t="s">
        <v>160</v>
      </c>
      <c r="H68" s="8" t="s">
        <v>53</v>
      </c>
      <c r="I68" s="9" t="s">
        <v>53</v>
      </c>
      <c r="J68" s="10" t="s">
        <v>35</v>
      </c>
      <c r="K68" s="29">
        <v>42942</v>
      </c>
      <c r="L68" s="12" t="s">
        <v>36</v>
      </c>
      <c r="M68" s="13">
        <v>80</v>
      </c>
      <c r="N68" s="14" t="s">
        <v>37</v>
      </c>
      <c r="O68" s="15" t="s">
        <v>38</v>
      </c>
      <c r="P68" s="16" t="s">
        <v>161</v>
      </c>
      <c r="Q68" s="17" t="s">
        <v>58</v>
      </c>
      <c r="R68" s="18" t="s">
        <v>41</v>
      </c>
      <c r="S68" s="19" t="s">
        <v>162</v>
      </c>
      <c r="T68" s="20" t="s">
        <v>60</v>
      </c>
      <c r="U68" s="21" t="s">
        <v>163</v>
      </c>
      <c r="V68" s="34">
        <v>275000</v>
      </c>
      <c r="W68" s="34">
        <v>85000</v>
      </c>
      <c r="X68" s="24" t="s">
        <v>62</v>
      </c>
      <c r="Y68" s="25">
        <v>36</v>
      </c>
      <c r="Z68" s="26">
        <v>43016</v>
      </c>
      <c r="AA68" s="27" t="s">
        <v>164</v>
      </c>
      <c r="AB68" t="str">
        <f>IFERROR(VLOOKUP(Table1[[#This Row],[Opportunity Number (Opportunity) (Opportunity)]],'[1]Opportunity Advanced Find View'!$S:$S,1,0),"")</f>
        <v/>
      </c>
      <c r="AC68" t="str">
        <f>IFERROR(VLOOKUP(Table1[[#This Row],[Opportunity Number (Opportunity) (Opportunity)]],'[2]Opportunity Advanced Find View'!$S:$S,1,0),"")</f>
        <v/>
      </c>
    </row>
    <row r="69" spans="1:29" ht="18" customHeight="1" x14ac:dyDescent="0.3">
      <c r="A69" s="1" t="s">
        <v>211</v>
      </c>
      <c r="B69" s="2" t="s">
        <v>212</v>
      </c>
      <c r="C69" s="3">
        <v>42886.428252314799</v>
      </c>
      <c r="D69" t="s">
        <v>213</v>
      </c>
      <c r="E69" s="27" t="s">
        <v>214</v>
      </c>
      <c r="F69" s="27" t="s">
        <v>215</v>
      </c>
      <c r="G69" s="27" t="s">
        <v>216</v>
      </c>
      <c r="H69" s="8" t="s">
        <v>53</v>
      </c>
      <c r="I69" s="27" t="s">
        <v>53</v>
      </c>
      <c r="J69" s="27" t="s">
        <v>35</v>
      </c>
      <c r="K69" s="29">
        <v>42919</v>
      </c>
      <c r="L69" s="27" t="s">
        <v>36</v>
      </c>
      <c r="M69" s="25">
        <v>80</v>
      </c>
      <c r="N69" s="27" t="s">
        <v>55</v>
      </c>
      <c r="O69" s="31" t="s">
        <v>195</v>
      </c>
      <c r="P69" s="27" t="s">
        <v>217</v>
      </c>
      <c r="Q69" s="27" t="s">
        <v>218</v>
      </c>
      <c r="R69" s="27" t="s">
        <v>41</v>
      </c>
      <c r="S69" t="s">
        <v>219</v>
      </c>
      <c r="T69" s="27" t="s">
        <v>199</v>
      </c>
      <c r="U69" s="21" t="s">
        <v>220</v>
      </c>
      <c r="V69" s="34">
        <v>350000</v>
      </c>
      <c r="W69" s="34">
        <v>110000</v>
      </c>
      <c r="X69" s="24" t="s">
        <v>62</v>
      </c>
      <c r="Y69" s="25">
        <v>6</v>
      </c>
      <c r="Z69" s="26">
        <v>42981</v>
      </c>
      <c r="AA69" s="27" t="s">
        <v>217</v>
      </c>
      <c r="AB69" t="str">
        <f>IFERROR(VLOOKUP(Table1[[#This Row],[Opportunity Number (Opportunity) (Opportunity)]],'[1]Opportunity Advanced Find View'!$S:$S,1,0),"")</f>
        <v/>
      </c>
      <c r="AC69" t="str">
        <f>IFERROR(VLOOKUP(Table1[[#This Row],[Opportunity Number (Opportunity) (Opportunity)]],'[2]Opportunity Advanced Find View'!$S:$S,1,0),"")</f>
        <v/>
      </c>
    </row>
    <row r="70" spans="1:29" ht="18" customHeight="1" x14ac:dyDescent="0.3">
      <c r="A70" s="1" t="s">
        <v>371</v>
      </c>
      <c r="B70" s="2" t="s">
        <v>372</v>
      </c>
      <c r="C70" s="3">
        <v>42877.656261574099</v>
      </c>
      <c r="D70" t="s">
        <v>349</v>
      </c>
      <c r="E70" s="27" t="s">
        <v>373</v>
      </c>
      <c r="F70" s="31" t="s">
        <v>374</v>
      </c>
      <c r="G70" s="27" t="s">
        <v>352</v>
      </c>
      <c r="H70" s="8" t="s">
        <v>375</v>
      </c>
      <c r="I70" s="27" t="s">
        <v>376</v>
      </c>
      <c r="J70" s="27" t="s">
        <v>35</v>
      </c>
      <c r="K70" s="29">
        <v>42916</v>
      </c>
      <c r="L70" s="27" t="s">
        <v>36</v>
      </c>
      <c r="M70" s="30">
        <v>1</v>
      </c>
      <c r="N70" s="27" t="s">
        <v>55</v>
      </c>
      <c r="O70" s="31" t="s">
        <v>56</v>
      </c>
      <c r="P70" s="27" t="s">
        <v>53</v>
      </c>
      <c r="Q70" s="27" t="s">
        <v>93</v>
      </c>
      <c r="R70" s="27" t="s">
        <v>41</v>
      </c>
      <c r="S70" t="s">
        <v>355</v>
      </c>
      <c r="T70" s="27" t="s">
        <v>199</v>
      </c>
      <c r="U70" s="21" t="s">
        <v>377</v>
      </c>
      <c r="V70" s="34">
        <v>200000</v>
      </c>
      <c r="W70" s="35">
        <v>0</v>
      </c>
      <c r="X70" s="24" t="s">
        <v>62</v>
      </c>
      <c r="Y70" s="25">
        <v>2</v>
      </c>
      <c r="Z70" s="29">
        <v>42917</v>
      </c>
      <c r="AA70" s="31" t="s">
        <v>53</v>
      </c>
      <c r="AB70" t="str">
        <f>IFERROR(VLOOKUP(Table1[[#This Row],[Opportunity Number (Opportunity) (Opportunity)]],'[1]Opportunity Advanced Find View'!$S:$S,1,0),"")</f>
        <v/>
      </c>
      <c r="AC70" t="str">
        <f>IFERROR(VLOOKUP(Table1[[#This Row],[Opportunity Number (Opportunity) (Opportunity)]],'[2]Opportunity Advanced Find View'!$S:$S,1,0),"")</f>
        <v/>
      </c>
    </row>
    <row r="71" spans="1:29" ht="18" customHeight="1" x14ac:dyDescent="0.3">
      <c r="A71" s="1" t="s">
        <v>347</v>
      </c>
      <c r="B71" s="2" t="s">
        <v>348</v>
      </c>
      <c r="C71" s="3">
        <v>42877.6571527778</v>
      </c>
      <c r="D71" t="s">
        <v>349</v>
      </c>
      <c r="E71" s="27" t="s">
        <v>350</v>
      </c>
      <c r="F71" s="27" t="s">
        <v>351</v>
      </c>
      <c r="G71" s="27" t="s">
        <v>352</v>
      </c>
      <c r="H71" s="8" t="s">
        <v>353</v>
      </c>
      <c r="I71" s="27" t="s">
        <v>354</v>
      </c>
      <c r="J71" s="27" t="s">
        <v>35</v>
      </c>
      <c r="K71" s="29">
        <v>42916</v>
      </c>
      <c r="L71" s="27" t="s">
        <v>36</v>
      </c>
      <c r="M71" s="30">
        <v>1</v>
      </c>
      <c r="N71" s="27" t="s">
        <v>55</v>
      </c>
      <c r="O71" s="31" t="s">
        <v>56</v>
      </c>
      <c r="P71" s="27" t="s">
        <v>53</v>
      </c>
      <c r="Q71" s="27" t="s">
        <v>93</v>
      </c>
      <c r="R71" s="27" t="s">
        <v>41</v>
      </c>
      <c r="S71" t="s">
        <v>355</v>
      </c>
      <c r="T71" s="27" t="s">
        <v>199</v>
      </c>
      <c r="U71" s="21" t="s">
        <v>356</v>
      </c>
      <c r="V71" s="34">
        <v>600000</v>
      </c>
      <c r="W71" s="35">
        <v>0</v>
      </c>
      <c r="X71" s="24" t="s">
        <v>62</v>
      </c>
      <c r="Y71" s="25">
        <v>1</v>
      </c>
      <c r="Z71" s="29">
        <v>42924</v>
      </c>
      <c r="AA71" s="27" t="s">
        <v>357</v>
      </c>
      <c r="AB71" t="str">
        <f>IFERROR(VLOOKUP(Table1[[#This Row],[Opportunity Number (Opportunity) (Opportunity)]],'[1]Opportunity Advanced Find View'!$S:$S,1,0),"")</f>
        <v/>
      </c>
      <c r="AC71" t="str">
        <f>IFERROR(VLOOKUP(Table1[[#This Row],[Opportunity Number (Opportunity) (Opportunity)]],'[2]Opportunity Advanced Find View'!$S:$S,1,0),"")</f>
        <v/>
      </c>
    </row>
    <row r="72" spans="1:29" ht="18" customHeight="1" x14ac:dyDescent="0.3">
      <c r="A72" s="1" t="s">
        <v>440</v>
      </c>
      <c r="B72" s="2" t="s">
        <v>441</v>
      </c>
      <c r="C72" s="3">
        <v>42888.605740740699</v>
      </c>
      <c r="D72" t="s">
        <v>349</v>
      </c>
      <c r="E72" s="27" t="s">
        <v>442</v>
      </c>
      <c r="F72" s="31" t="s">
        <v>443</v>
      </c>
      <c r="G72" s="27" t="s">
        <v>444</v>
      </c>
      <c r="H72" s="8" t="s">
        <v>53</v>
      </c>
      <c r="I72" s="27" t="s">
        <v>53</v>
      </c>
      <c r="J72" s="27" t="s">
        <v>35</v>
      </c>
      <c r="K72" s="29">
        <v>42916</v>
      </c>
      <c r="L72" s="31" t="s">
        <v>53</v>
      </c>
      <c r="M72" s="25">
        <v>1</v>
      </c>
      <c r="N72" s="27" t="s">
        <v>55</v>
      </c>
      <c r="O72" s="31" t="s">
        <v>195</v>
      </c>
      <c r="P72" s="27" t="s">
        <v>53</v>
      </c>
      <c r="Q72" s="27" t="s">
        <v>445</v>
      </c>
      <c r="R72" s="27" t="s">
        <v>41</v>
      </c>
      <c r="S72" t="s">
        <v>446</v>
      </c>
      <c r="T72" s="27" t="s">
        <v>199</v>
      </c>
      <c r="U72" s="21" t="s">
        <v>432</v>
      </c>
      <c r="V72" s="34">
        <v>500000</v>
      </c>
      <c r="W72" s="34">
        <v>150000</v>
      </c>
      <c r="X72" s="24" t="s">
        <v>62</v>
      </c>
      <c r="Y72" s="25">
        <v>1</v>
      </c>
      <c r="Z72" s="29">
        <v>42916</v>
      </c>
      <c r="AA72" s="27" t="s">
        <v>447</v>
      </c>
      <c r="AB72" t="str">
        <f>IFERROR(VLOOKUP(Table1[[#This Row],[Opportunity Number (Opportunity) (Opportunity)]],'[1]Opportunity Advanced Find View'!$S:$S,1,0),"")</f>
        <v/>
      </c>
      <c r="AC72" t="str">
        <f>IFERROR(VLOOKUP(Table1[[#This Row],[Opportunity Number (Opportunity) (Opportunity)]],'[2]Opportunity Advanced Find View'!$S:$S,1,0),"")</f>
        <v/>
      </c>
    </row>
    <row r="73" spans="1:29" ht="18" customHeight="1" x14ac:dyDescent="0.3">
      <c r="A73" s="1" t="s">
        <v>46</v>
      </c>
      <c r="B73" s="2" t="s">
        <v>47</v>
      </c>
      <c r="C73" s="3">
        <v>42898.378842592603</v>
      </c>
      <c r="D73" t="s">
        <v>48</v>
      </c>
      <c r="E73" s="27" t="s">
        <v>49</v>
      </c>
      <c r="F73" s="31" t="s">
        <v>50</v>
      </c>
      <c r="G73" s="27" t="s">
        <v>51</v>
      </c>
      <c r="H73" s="8" t="s">
        <v>52</v>
      </c>
      <c r="I73" s="27" t="s">
        <v>53</v>
      </c>
      <c r="J73" s="27" t="s">
        <v>35</v>
      </c>
      <c r="K73" s="29">
        <v>42916</v>
      </c>
      <c r="L73" s="27" t="s">
        <v>54</v>
      </c>
      <c r="M73" s="30">
        <v>1</v>
      </c>
      <c r="N73" s="27" t="s">
        <v>55</v>
      </c>
      <c r="O73" s="31" t="s">
        <v>56</v>
      </c>
      <c r="P73" s="27" t="s">
        <v>57</v>
      </c>
      <c r="Q73" s="27" t="s">
        <v>58</v>
      </c>
      <c r="R73" s="27" t="s">
        <v>41</v>
      </c>
      <c r="S73" t="s">
        <v>59</v>
      </c>
      <c r="T73" s="27" t="s">
        <v>60</v>
      </c>
      <c r="U73" s="21" t="s">
        <v>61</v>
      </c>
      <c r="V73" s="34">
        <v>500000</v>
      </c>
      <c r="W73" s="35">
        <v>0</v>
      </c>
      <c r="X73" s="24" t="s">
        <v>62</v>
      </c>
      <c r="Y73" s="25">
        <v>3</v>
      </c>
      <c r="Z73" s="26">
        <v>43115</v>
      </c>
      <c r="AA73" s="27" t="s">
        <v>63</v>
      </c>
      <c r="AB73" t="str">
        <f>IFERROR(VLOOKUP(Table1[[#This Row],[Opportunity Number (Opportunity) (Opportunity)]],'[1]Opportunity Advanced Find View'!$S:$S,1,0),"")</f>
        <v/>
      </c>
      <c r="AC73" t="str">
        <f>IFERROR(VLOOKUP(Table1[[#This Row],[Opportunity Number (Opportunity) (Opportunity)]],'[2]Opportunity Advanced Find View'!$S:$S,1,0),"")</f>
        <v/>
      </c>
    </row>
    <row r="74" spans="1:29" ht="18" customHeight="1" x14ac:dyDescent="0.3">
      <c r="A74" s="1" t="s">
        <v>366</v>
      </c>
      <c r="B74" s="2" t="s">
        <v>367</v>
      </c>
      <c r="C74" s="3">
        <v>42753.605925925898</v>
      </c>
      <c r="D74" t="s">
        <v>48</v>
      </c>
      <c r="E74" s="27" t="s">
        <v>368</v>
      </c>
      <c r="F74" s="31" t="s">
        <v>369</v>
      </c>
      <c r="G74" s="27" t="s">
        <v>370</v>
      </c>
      <c r="H74" s="8" t="s">
        <v>53</v>
      </c>
      <c r="I74" s="27" t="s">
        <v>53</v>
      </c>
      <c r="J74" s="27" t="s">
        <v>35</v>
      </c>
      <c r="K74" s="29">
        <v>42902</v>
      </c>
      <c r="L74" s="27" t="s">
        <v>54</v>
      </c>
      <c r="M74" s="30">
        <v>1</v>
      </c>
      <c r="N74" s="27" t="s">
        <v>55</v>
      </c>
      <c r="O74" s="31" t="s">
        <v>56</v>
      </c>
      <c r="P74" s="27" t="s">
        <v>57</v>
      </c>
      <c r="Q74" s="27" t="s">
        <v>58</v>
      </c>
      <c r="R74" s="27" t="s">
        <v>41</v>
      </c>
      <c r="S74" t="s">
        <v>59</v>
      </c>
      <c r="T74" s="27" t="s">
        <v>60</v>
      </c>
      <c r="U74" s="21" t="s">
        <v>61</v>
      </c>
      <c r="V74" s="34">
        <v>900000</v>
      </c>
      <c r="W74" s="35">
        <v>0</v>
      </c>
      <c r="X74" s="24" t="s">
        <v>62</v>
      </c>
      <c r="Y74" s="25">
        <v>6</v>
      </c>
      <c r="Z74" s="29">
        <v>42918</v>
      </c>
      <c r="AA74" s="27" t="s">
        <v>63</v>
      </c>
      <c r="AB74" t="str">
        <f>IFERROR(VLOOKUP(Table1[[#This Row],[Opportunity Number (Opportunity) (Opportunity)]],'[1]Opportunity Advanced Find View'!$S:$S,1,0),"")</f>
        <v/>
      </c>
      <c r="AC74" t="str">
        <f>IFERROR(VLOOKUP(Table1[[#This Row],[Opportunity Number (Opportunity) (Opportunity)]],'[2]Opportunity Advanced Find View'!$S:$S,1,0),"")</f>
        <v/>
      </c>
    </row>
  </sheetData>
  <dataValidations count="25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showInputMessage="1" showErrorMessage="1" error=" " promptTitle="Lookup (required)" prompt="This Opportunity Owner (Opportunity) (Opportunity) record must already exist in Microsoft Dynamics CRM or in this source file." sqref="D2:D68 D75:D1048576"/>
    <dataValidation type="textLength" operator="lessThanOrEqual" allowBlank="1" showInputMessage="1" showErrorMessage="1" errorTitle="Length Exceeded" error="This value must be less than or equal to 15 characters long." promptTitle="Text" prompt="Maximum Length: 15 characters." sqref="E2:E1048576">
      <formula1>15</formula1>
    </dataValidation>
    <dataValidation type="textLength" operator="lessThanOrEqual" showInputMessage="1" showErrorMessage="1" errorTitle="Length Exceeded" error="This value must be less than or equal to 300 characters long." promptTitle="Text (required)" prompt="Maximum Length: 300 characters." sqref="F2:F1048576">
      <formula1>300</formula1>
    </dataValidation>
    <dataValidation showInputMessage="1" showErrorMessage="1" error=" " promptTitle="Lookup (required)" prompt="This Customer (End User) (Opportunity) (Opportunity) record must already exist in Microsoft Dynamics CRM or in this source file." sqref="G2:G68 G75:G1048576"/>
    <dataValidation type="textLength" operator="lessThanOrEqual" allowBlank="1" showInputMessage="1" showErrorMessage="1" errorTitle="Length Exceeded" error="This value must be less than or equal to 5000 characters long." promptTitle="Text" prompt="Maximum Length: 5000 characters." sqref="H2:H1048576">
      <formula1>5000</formula1>
    </dataValidation>
    <dataValidation type="textLength" operator="lessThanOrEqual" allowBlank="1" showInputMessage="1" showErrorMessage="1" errorTitle="Length Exceeded" error="This value must be less than or equal to 3000 characters long." promptTitle="Text" prompt="Maximum Length: 3000 characters." sqref="I2:I1048576">
      <formula1>3000</formula1>
    </dataValidation>
    <dataValidation allowBlank="1" showInputMessage="1" showErrorMessage="1" error=" " promptTitle="Lookup" prompt="This Currency record must already exist in Microsoft Dynamics CRM or in this source file." sqref="J2:J68 J75:J1048576"/>
    <dataValidation type="date" operator="greaterThanOrEqual" showInputMessage="1" showErrorMessage="1" errorTitle="Invalid Date" error="Est. Close Date (Opportunity) (Opportunity) must be in the correct date format." promptTitle="Date (required)" prompt=" " sqref="K2:K68 K75:K1048576">
      <formula1>1</formula1>
    </dataValidation>
    <dataValidation type="decimal" allowBlank="1" showInputMessage="1" showErrorMessage="1" errorTitle="Value beyond range" error="Probability (Opportunity) (Opportunity) must be a whole number from 0 through 100." promptTitle="Whole number" prompt="Minimum Value: 0._x000d__x000a_Maximum Value: 100._x000d__x000a_  " sqref="M2:M68 M75:M1048576">
      <formula1>0</formula1>
      <formula2>100</formula2>
    </dataValidation>
    <dataValidation allowBlank="1" showInputMessage="1" showErrorMessage="1" error=" " promptTitle="Lookup" prompt="This Organization Unit (Owning User) (User) record must already exist in Microsoft Dynamics CRM or in this source file." sqref="P2:P1048576"/>
    <dataValidation allowBlank="1" showInputMessage="1" showErrorMessage="1" error=" " promptTitle="Lookup" prompt="This Sales Reporting Group (Owning User) (User) record must already exist in Microsoft Dynamics CRM or in this source file." sqref="Q2:Q1048576"/>
    <dataValidation showInputMessage="1" showErrorMessage="1" error=" " promptTitle="Lookup (required)" prompt="This System Business Unit (Owning User) (User) record must already exist in Microsoft Dynamics CRM or in this source file." sqref="R2:R1048576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S2:S1048576">
      <formula1>100</formula1>
    </dataValidation>
    <dataValidation showInputMessage="1" showErrorMessage="1" error=" " promptTitle="Lookup (required)" prompt="This Product/Service record must already exist in Microsoft Dynamics CRM or in this source file." sqref="U2:U1048576"/>
    <dataValidation type="decimal" showInputMessage="1" showErrorMessage="1" errorTitle="Value beyond range" error="Revenue must be a number from -922337203685477 through 922337203685477." promptTitle="Decimal number (required)" prompt="Minimum Value: -922337203685477._x000d__x000a_Maximum Value: 922337203685477._x000d__x000a_  " sqref="V2:V1048576">
      <formula1>-922337203685477</formula1>
      <formula2>922337203685477</formula2>
    </dataValidation>
    <dataValidation type="decimal" allowBlank="1" showInputMessage="1" showErrorMessage="1" errorTitle="Value beyond range" error="Margin must be a number from -922337203685477 through 922337203685477." promptTitle="Decimal number" prompt="Minimum Value: -922337203685477._x000d__x000a_Maximum Value: 922337203685477._x000d__x000a_  " sqref="W2:W1048576">
      <formula1>-922337203685477</formula1>
      <formula2>922337203685477</formula2>
    </dataValidation>
    <dataValidation type="decimal" showInputMessage="1" showErrorMessage="1" errorTitle="Value beyond range" error="Number of Periods must be a whole number from 0 through 1000." promptTitle="Whole number (required)" prompt="Minimum Value: 0._x000d__x000a_Maximum Value: 1000._x000d__x000a_  " sqref="Y2:Y1048576">
      <formula1>0</formula1>
      <formula2>1000</formula2>
    </dataValidation>
    <dataValidation type="date" operator="greaterThanOrEqual" showInputMessage="1" showErrorMessage="1" errorTitle="Invalid Date" error="Revenue Start Date must be in the correct date format." promptTitle="Date (required)" prompt=" " sqref="Z2:Z1048576">
      <formula1>1</formula1>
    </dataValidation>
    <dataValidation showInputMessage="1" showErrorMessage="1" error=" " promptTitle="Lookup (required)" prompt="This Delivery Unit record must already exist in Microsoft Dynamics CRM or in this source file." sqref="AA2:AA1048576"/>
    <dataValidation type="decimal" allowBlank="1" showInputMessage="1" showErrorMessage="1" errorTitle="Value beyond range" error="Probability must be a whole number from 0 through 100." promptTitle="Whole number" prompt="Minimum Value: 0._x000d__x000a_Maximum Value: 100._x000d__x000a_  " sqref="M69:M74">
      <formula1>0</formula1>
      <formula2>100</formula2>
    </dataValidation>
    <dataValidation type="date" operator="greaterThanOrEqual" showInputMessage="1" showErrorMessage="1" errorTitle="Invalid Date" error="Est. Close Date must be in the correct date format." promptTitle="Date (required)" prompt=" " sqref="K69:K74">
      <formula1>1</formula1>
    </dataValidation>
    <dataValidation showInputMessage="1" showErrorMessage="1" error=" " promptTitle="Lookup (required)" prompt="This Currency record must already exist in Microsoft Dynamics CRM or in this source file." sqref="J69:J74"/>
    <dataValidation showInputMessage="1" showErrorMessage="1" error=" " promptTitle="Lookup (required)" prompt="This Customer (End User) record must already exist in Microsoft Dynamics CRM or in this source file." sqref="G69:G74"/>
    <dataValidation showInputMessage="1" showErrorMessage="1" error=" " promptTitle="Lookup (required)" prompt="This Opportunity Owner record must already exist in Microsoft Dynamics CRM or in this source file." sqref="D69:D74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Title="List Value" error="Opportunity Type (Opportunity) (Opportunity) must be selected from the drop-down list." promptTitle="Option set" prompt="Select a value from the drop-down list.">
          <x14:formula1>
            <xm:f>hiddenSheet!$A$2:$E$2</xm:f>
          </x14:formula1>
          <xm:sqref>L2:L68 L75:L1048576</xm:sqref>
        </x14:dataValidation>
        <x14:dataValidation type="list" showInputMessage="1" showErrorMessage="1" errorTitle="List Value" error="Process Type (Opportunity) (Opportunity) must be selected from the drop-down list." promptTitle="Option set (required)" prompt="Select a value from the drop-down list.">
          <x14:formula1>
            <xm:f>hiddenSheet!$A$3:$D$3</xm:f>
          </x14:formula1>
          <xm:sqref>N2:N68 N75:N1048576</xm:sqref>
        </x14:dataValidation>
        <x14:dataValidation type="list" showInputMessage="1" showErrorMessage="1" errorTitle="List Value" error="Process  Stage (Opportunity) (Opportunity) must be selected from the drop-down list." promptTitle="Option set (required)" prompt="Select a value from the drop-down list.">
          <x14:formula1>
            <xm:f>hiddenSheet!$A$4:$I$4</xm:f>
          </x14:formula1>
          <xm:sqref>O2:O68 O75:O1048576</xm:sqref>
        </x14:dataValidation>
        <x14:dataValidation type="list" showInputMessage="1" showErrorMessage="1" errorTitle="List Value" error="Product Type must be selected from the drop-down list." promptTitle="Option set (required)" prompt="Select a value from the drop-down list.">
          <x14:formula1>
            <xm:f>hiddenSheet!$A$5:$H$5</xm:f>
          </x14:formula1>
          <xm:sqref>T2:T1048576</xm:sqref>
        </x14:dataValidation>
        <x14:dataValidation type="list" showInputMessage="1" showErrorMessage="1" errorTitle="List Value" error="Revenue Type must be selected from the drop-down list." promptTitle="Option set (required)" prompt="Select a value from the drop-down list.">
          <x14:formula1>
            <xm:f>hiddenSheet!$A$6:$E$6</xm:f>
          </x14:formula1>
          <xm:sqref>X2:X1048576</xm:sqref>
        </x14:dataValidation>
        <x14:dataValidation type="list" showInputMessage="1" showErrorMessage="1" errorTitle="List Value" error="Process  Stage must be selected from the drop-down list." promptTitle="Option set (required)" prompt="Select a value from the drop-down list.">
          <x14:formula1>
            <xm:f>[3]hiddenSheet!#REF!</xm:f>
          </x14:formula1>
          <xm:sqref>O69:O74</xm:sqref>
        </x14:dataValidation>
        <x14:dataValidation type="list" showInputMessage="1" showErrorMessage="1" errorTitle="List Value" error="Process Type must be selected from the drop-down list." promptTitle="Option set (required)" prompt="Select a value from the drop-down list.">
          <x14:formula1>
            <xm:f>[3]hiddenSheet!#REF!</xm:f>
          </x14:formula1>
          <xm:sqref>N69:N74</xm:sqref>
        </x14:dataValidation>
        <x14:dataValidation type="list" allowBlank="1" showInputMessage="1" showErrorMessage="1" errorTitle="List Value" error="Opportunity Type must be selected from the drop-down list." promptTitle="Option set" prompt="Select a value from the drop-down list.">
          <x14:formula1>
            <xm:f>[3]hiddenSheet!#REF!</xm:f>
          </x14:formula1>
          <xm:sqref>L69:L74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I6"/>
  <sheetViews>
    <sheetView showGridLines="0" workbookViewId="0"/>
  </sheetViews>
  <sheetFormatPr defaultRowHeight="14.4" x14ac:dyDescent="0.3"/>
  <sheetData>
    <row r="1" spans="1:9" x14ac:dyDescent="0.3">
      <c r="A1" t="s">
        <v>543</v>
      </c>
    </row>
    <row r="2" spans="1:9" x14ac:dyDescent="0.3">
      <c r="A2" t="s">
        <v>75</v>
      </c>
      <c r="B2" t="s">
        <v>36</v>
      </c>
      <c r="C2" t="s">
        <v>544</v>
      </c>
      <c r="D2" t="s">
        <v>54</v>
      </c>
      <c r="E2" t="s">
        <v>91</v>
      </c>
    </row>
    <row r="3" spans="1:9" x14ac:dyDescent="0.3">
      <c r="A3" t="s">
        <v>37</v>
      </c>
      <c r="B3" t="s">
        <v>55</v>
      </c>
      <c r="C3" t="s">
        <v>76</v>
      </c>
      <c r="D3" t="s">
        <v>545</v>
      </c>
    </row>
    <row r="4" spans="1:9" x14ac:dyDescent="0.3">
      <c r="A4" t="s">
        <v>195</v>
      </c>
      <c r="B4" t="s">
        <v>546</v>
      </c>
      <c r="C4" t="s">
        <v>56</v>
      </c>
      <c r="D4" t="s">
        <v>154</v>
      </c>
      <c r="E4" t="s">
        <v>38</v>
      </c>
      <c r="F4" t="s">
        <v>182</v>
      </c>
      <c r="G4" t="s">
        <v>547</v>
      </c>
      <c r="H4" t="s">
        <v>548</v>
      </c>
      <c r="I4" t="s">
        <v>549</v>
      </c>
    </row>
    <row r="5" spans="1:9" x14ac:dyDescent="0.3">
      <c r="A5" t="s">
        <v>60</v>
      </c>
      <c r="B5" t="s">
        <v>80</v>
      </c>
      <c r="C5" t="s">
        <v>550</v>
      </c>
      <c r="D5" t="s">
        <v>551</v>
      </c>
      <c r="E5" t="s">
        <v>199</v>
      </c>
      <c r="F5" t="s">
        <v>306</v>
      </c>
      <c r="G5" t="s">
        <v>43</v>
      </c>
      <c r="H5" t="s">
        <v>66</v>
      </c>
    </row>
    <row r="6" spans="1:9" x14ac:dyDescent="0.3">
      <c r="A6" t="s">
        <v>62</v>
      </c>
      <c r="B6" t="s">
        <v>45</v>
      </c>
      <c r="C6" t="s">
        <v>552</v>
      </c>
      <c r="D6" t="s">
        <v>553</v>
      </c>
      <c r="E6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Doroshenko</dc:creator>
  <cp:lastModifiedBy>Lyubomyr Boychuk</cp:lastModifiedBy>
  <dcterms:created xsi:type="dcterms:W3CDTF">2017-08-07T10:24:19Z</dcterms:created>
  <dcterms:modified xsi:type="dcterms:W3CDTF">2017-09-01T14:47:43Z</dcterms:modified>
</cp:coreProperties>
</file>