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nelo Teteme\Desktop\Data Analytics\Github Upload\"/>
    </mc:Choice>
  </mc:AlternateContent>
  <bookViews>
    <workbookView xWindow="0" yWindow="0" windowWidth="9465" windowHeight="7095" activeTab="1"/>
  </bookViews>
  <sheets>
    <sheet name="Worksheet" sheetId="5" r:id="rId1"/>
    <sheet name=" Pivot Table" sheetId="10" r:id="rId2"/>
    <sheet name="Dashboad" sheetId="9" r:id="rId3"/>
  </sheets>
  <definedNames>
    <definedName name="_xlnm._FilterDatabase" localSheetId="0" hidden="1">Worksheet!$A$1:$K$172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5" l="1"/>
  <c r="F175" i="5"/>
  <c r="F174" i="5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2" i="5"/>
  <c r="H2" i="5" s="1"/>
</calcChain>
</file>

<file path=xl/sharedStrings.xml><?xml version="1.0" encoding="utf-8"?>
<sst xmlns="http://schemas.openxmlformats.org/spreadsheetml/2006/main" count="887" uniqueCount="56">
  <si>
    <t>Last Name</t>
  </si>
  <si>
    <t>First Name</t>
  </si>
  <si>
    <t>Smith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</si>
  <si>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</si>
  <si>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</si>
  <si>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</si>
  <si>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</si>
  <si>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</si>
  <si>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</si>
  <si>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</si>
  <si>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</si>
  <si>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</si>
  <si>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</si>
  <si>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</si>
  <si>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</si>
  <si>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</si>
  <si>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</si>
  <si>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</si>
  <si>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</si>
  <si>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</si>
  <si>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</si>
  <si>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</si>
  <si>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</si>
  <si>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</si>
  <si>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</si>
  <si>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</si>
  <si>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</si>
  <si>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</si>
  <si>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</si>
  <si>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</si>
  <si>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</si>
  <si>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</si>
  <si>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</si>
  <si>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</si>
  <si>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</si>
  <si>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</si>
  <si>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</si>
  <si>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</si>
  <si>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</si>
  <si>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</si>
  <si>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</si>
  <si>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</si>
  <si>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</si>
  <si>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</si>
  <si>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Hellen</t>
  </si>
  <si>
    <t>Johnson</t>
  </si>
  <si>
    <t>Commision 10% for items less than $50. 20% for items more than $50.</t>
  </si>
  <si>
    <t>Sum of all items</t>
  </si>
  <si>
    <t>Sum of items valued at $50 or less</t>
  </si>
  <si>
    <t>Sum of items valued at more than $50</t>
  </si>
  <si>
    <t>Row Labels</t>
  </si>
  <si>
    <t>Grand Total</t>
  </si>
  <si>
    <t>Sum of Sale Price</t>
  </si>
  <si>
    <t>Sum of Profit</t>
  </si>
  <si>
    <t>Sum of Commision 10% for items less than $50. 20% for items more than $50.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</si>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</sst>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(* #,##0_);_(* \(#,##0\);_(* &quot;-&quot;??_);_(@_)"/>
    <numFmt numFmtId="165" formatCode="_-[$$-409]* #,##0.00_ ;_-[$$-409]* \-#,##0.00\ ;_-[$$-409]* &quot;-&quot;??_ ;_-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48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wrapText="1"/>
    </xf>
    <xf numFmtId="0" fontId="18" fillId="0" borderId="0" xfId="43" applyAlignment="1">
      <alignment wrapText="1"/>
    </xf>
    <xf numFmtId="0" fontId="18" fillId="0" borderId="0" xfId="43"/>
    <xf numFmtId="14" fontId="18" fillId="0" borderId="0" xfId="44" applyNumberFormat="1" applyFont="1"/>
    <xf numFmtId="164" fontId="18" fillId="0" borderId="0" xfId="44" applyNumberFormat="1" applyFont="1"/>
    <xf numFmtId="0" fontId="0" fillId="0" borderId="0" xfId="0"/>
    <xf numFmtId="165" fontId="18" fillId="0" borderId="0" xfId="1" applyNumberFormat="1" applyFont="1" applyAlignment="1">
      <alignment wrapText="1"/>
    </xf>
    <xf numFmtId="165" fontId="18" fillId="0" borderId="0" xfId="1" applyNumberFormat="1" applyFont="1"/>
    <xf numFmtId="165" fontId="0" fillId="0" borderId="0" xfId="1" applyNumberFormat="1" applyFont="1"/>
    <xf numFmtId="0" fontId="20" fillId="0" borderId="0" xfId="0" applyFont="1" applyAlignment="1"/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Sales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46981627296587"/>
          <c:y val="0.17097945073938928"/>
          <c:w val="0.62458601891732746"/>
          <c:h val="0.66473689264451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Pivot Table'!$B$4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 Table'!$A$5:$A$11</c:f>
              <c:strCache>
                <c:ptCount val="6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NM</c:v>
                </c:pt>
                <c:pt idx="4">
                  <c:v>NV</c:v>
                </c:pt>
                <c:pt idx="5">
                  <c:v>UT</c:v>
                </c:pt>
              </c:strCache>
            </c:strRef>
          </c:cat>
          <c:val>
            <c:numRef>
              <c:f>' Pivot Table'!$B$5:$B$11</c:f>
              <c:numCache>
                <c:formatCode>General</c:formatCode>
                <c:ptCount val="6"/>
                <c:pt idx="0">
                  <c:v>5659.9999999999982</c:v>
                </c:pt>
                <c:pt idx="1">
                  <c:v>3537.6000000000004</c:v>
                </c:pt>
                <c:pt idx="2">
                  <c:v>66</c:v>
                </c:pt>
                <c:pt idx="3">
                  <c:v>1776.9</c:v>
                </c:pt>
                <c:pt idx="4">
                  <c:v>4722.5</c:v>
                </c:pt>
                <c:pt idx="5">
                  <c:v>1347.6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9-40A5-9C53-693F51118C6D}"/>
            </c:ext>
          </c:extLst>
        </c:ser>
        <c:ser>
          <c:idx val="1"/>
          <c:order val="1"/>
          <c:tx>
            <c:strRef>
              <c:f>' Pivot Table'!$C$4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 Table'!$A$5:$A$11</c:f>
              <c:strCache>
                <c:ptCount val="6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NM</c:v>
                </c:pt>
                <c:pt idx="4">
                  <c:v>NV</c:v>
                </c:pt>
                <c:pt idx="5">
                  <c:v>UT</c:v>
                </c:pt>
              </c:strCache>
            </c:strRef>
          </c:cat>
          <c:val>
            <c:numRef>
              <c:f>' Pivot Table'!$C$5:$C$11</c:f>
              <c:numCache>
                <c:formatCode>General</c:formatCode>
                <c:ptCount val="6"/>
                <c:pt idx="0">
                  <c:v>1979.0999999999995</c:v>
                </c:pt>
                <c:pt idx="1">
                  <c:v>1485.0999999999997</c:v>
                </c:pt>
                <c:pt idx="2">
                  <c:v>23.799999999999997</c:v>
                </c:pt>
                <c:pt idx="3">
                  <c:v>681.8</c:v>
                </c:pt>
                <c:pt idx="4">
                  <c:v>1710.1</c:v>
                </c:pt>
                <c:pt idx="5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9-40A5-9C53-693F51118C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6757232"/>
        <c:axId val="406758216"/>
      </c:barChart>
      <c:catAx>
        <c:axId val="4067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8216"/>
        <c:crosses val="autoZero"/>
        <c:auto val="1"/>
        <c:lblAlgn val="ctr"/>
        <c:lblOffset val="100"/>
        <c:noMultiLvlLbl val="0"/>
      </c:catAx>
      <c:valAx>
        <c:axId val="406758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67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 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per Salesperson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Pivot Table'!$B$19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29-41B9-B7CA-AE732C5C76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29-41B9-B7CA-AE732C5C76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29-41B9-B7CA-AE732C5C76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29-41B9-B7CA-AE732C5C766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 Pivot Table'!$A$20:$A$24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 Pivot Table'!$B$20:$B$24</c:f>
              <c:numCache>
                <c:formatCode>General</c:formatCode>
                <c:ptCount val="4"/>
                <c:pt idx="0">
                  <c:v>396.75000000000011</c:v>
                </c:pt>
                <c:pt idx="1">
                  <c:v>193.81000000000009</c:v>
                </c:pt>
                <c:pt idx="2">
                  <c:v>209.45000000000007</c:v>
                </c:pt>
                <c:pt idx="3">
                  <c:v>432.7700000000001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5-4F63-8AD0-E053966871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 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Sales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46981627296587"/>
          <c:y val="0.17097945073938928"/>
          <c:w val="0.62458601891732746"/>
          <c:h val="0.66473689264451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Pivot Table'!$B$4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 Table'!$A$5:$A$11</c:f>
              <c:strCache>
                <c:ptCount val="6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NM</c:v>
                </c:pt>
                <c:pt idx="4">
                  <c:v>NV</c:v>
                </c:pt>
                <c:pt idx="5">
                  <c:v>UT</c:v>
                </c:pt>
              </c:strCache>
            </c:strRef>
          </c:cat>
          <c:val>
            <c:numRef>
              <c:f>' Pivot Table'!$B$5:$B$11</c:f>
              <c:numCache>
                <c:formatCode>General</c:formatCode>
                <c:ptCount val="6"/>
                <c:pt idx="0">
                  <c:v>5659.9999999999982</c:v>
                </c:pt>
                <c:pt idx="1">
                  <c:v>3537.6000000000004</c:v>
                </c:pt>
                <c:pt idx="2">
                  <c:v>66</c:v>
                </c:pt>
                <c:pt idx="3">
                  <c:v>1776.9</c:v>
                </c:pt>
                <c:pt idx="4">
                  <c:v>4722.5</c:v>
                </c:pt>
                <c:pt idx="5">
                  <c:v>1347.6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7-4142-93EC-223C5FEB954A}"/>
            </c:ext>
          </c:extLst>
        </c:ser>
        <c:ser>
          <c:idx val="1"/>
          <c:order val="1"/>
          <c:tx>
            <c:strRef>
              <c:f>' Pivot Table'!$C$4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 Table'!$A$5:$A$11</c:f>
              <c:strCache>
                <c:ptCount val="6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NM</c:v>
                </c:pt>
                <c:pt idx="4">
                  <c:v>NV</c:v>
                </c:pt>
                <c:pt idx="5">
                  <c:v>UT</c:v>
                </c:pt>
              </c:strCache>
            </c:strRef>
          </c:cat>
          <c:val>
            <c:numRef>
              <c:f>' Pivot Table'!$C$5:$C$11</c:f>
              <c:numCache>
                <c:formatCode>General</c:formatCode>
                <c:ptCount val="6"/>
                <c:pt idx="0">
                  <c:v>1979.0999999999995</c:v>
                </c:pt>
                <c:pt idx="1">
                  <c:v>1485.0999999999997</c:v>
                </c:pt>
                <c:pt idx="2">
                  <c:v>23.799999999999997</c:v>
                </c:pt>
                <c:pt idx="3">
                  <c:v>681.8</c:v>
                </c:pt>
                <c:pt idx="4">
                  <c:v>1710.1</c:v>
                </c:pt>
                <c:pt idx="5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7-4142-93EC-223C5FEB95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6757232"/>
        <c:axId val="406758216"/>
      </c:barChart>
      <c:catAx>
        <c:axId val="4067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8216"/>
        <c:crosses val="autoZero"/>
        <c:auto val="1"/>
        <c:lblAlgn val="ctr"/>
        <c:lblOffset val="100"/>
        <c:noMultiLvlLbl val="0"/>
      </c:catAx>
      <c:valAx>
        <c:axId val="406758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67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 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per Salesperson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Pivot Table'!$B$19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D72-43D7-8285-41D49A157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D72-43D7-8285-41D49A157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D72-43D7-8285-41D49A157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D72-43D7-8285-41D49A1574C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 Pivot Table'!$A$20:$A$24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 Pivot Table'!$B$20:$B$24</c:f>
              <c:numCache>
                <c:formatCode>General</c:formatCode>
                <c:ptCount val="4"/>
                <c:pt idx="0">
                  <c:v>396.75000000000011</c:v>
                </c:pt>
                <c:pt idx="1">
                  <c:v>193.81000000000009</c:v>
                </c:pt>
                <c:pt idx="2">
                  <c:v>209.45000000000007</c:v>
                </c:pt>
                <c:pt idx="3">
                  <c:v>432.7700000000001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2-43D7-8285-41D49A157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180976</xdr:rowOff>
    </xdr:from>
    <xdr:to>
      <xdr:col>10</xdr:col>
      <xdr:colOff>409576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242887</xdr:colOff>
      <xdr:row>18</xdr:row>
      <xdr:rowOff>9525</xdr:rowOff>
    </xdr:from>
    <xdr:to>
      <xdr:col>10</xdr:col>
      <xdr:colOff>547687</xdr:colOff>
      <xdr:row>32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157164</xdr:colOff>
      <xdr:row>21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</xdr:row>
      <xdr:rowOff>0</xdr:rowOff>
    </xdr:from>
    <xdr:to>
      <xdr:col>16</xdr:col>
      <xdr:colOff>285750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inelo Teteme" refreshedDate="45460.529614120373" createdVersion="6" refreshedVersion="6" minRefreshableVersion="3" recordCount="171">
  <cacheSource type="worksheet">
    <worksheetSource ref="A1:K172" sheet="Worksheet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n $50. 20% for items more than $50." numFmtId="165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x v="0"/>
  </r>
  <r>
    <s v="Jan"/>
    <n v="1002"/>
    <n v="2877"/>
    <s v="Net"/>
    <n v="11.4"/>
    <n v="16.3"/>
    <n v="4.9000000000000004"/>
    <n v="0.49000000000000005"/>
    <s v="Juan"/>
    <x v="1"/>
    <x v="1"/>
  </r>
  <r>
    <s v="Jan"/>
    <n v="1003"/>
    <n v="2499"/>
    <s v="8 ft Hose"/>
    <n v="6.2"/>
    <n v="9.1999999999999993"/>
    <n v="2.9999999999999991"/>
    <n v="0.29999999999999993"/>
    <s v="Doug"/>
    <x v="2"/>
    <x v="2"/>
  </r>
  <r>
    <s v="Jan"/>
    <n v="1004"/>
    <n v="8722"/>
    <s v="Water Pump"/>
    <n v="344"/>
    <n v="502"/>
    <n v="158"/>
    <n v="31.6"/>
    <s v="Chalie"/>
    <x v="0"/>
    <x v="2"/>
  </r>
  <r>
    <s v="Jan"/>
    <n v="1005"/>
    <n v="1109"/>
    <s v="Chlorine Test Kit"/>
    <n v="3"/>
    <n v="8"/>
    <n v="5"/>
    <n v="0.5"/>
    <s v="Doug"/>
    <x v="2"/>
    <x v="2"/>
  </r>
  <r>
    <s v="Jan"/>
    <n v="1006"/>
    <n v="9822"/>
    <s v="Pool Cover"/>
    <n v="58.3"/>
    <n v="98.4"/>
    <n v="40.100000000000009"/>
    <n v="8.0200000000000014"/>
    <s v="Doug"/>
    <x v="2"/>
    <x v="2"/>
  </r>
  <r>
    <s v="Jan"/>
    <n v="1007"/>
    <n v="1109"/>
    <s v="Chlorine Test Kit"/>
    <n v="3"/>
    <n v="8"/>
    <n v="5"/>
    <n v="0.5"/>
    <s v="Hellen"/>
    <x v="3"/>
    <x v="0"/>
  </r>
  <r>
    <s v="Jan"/>
    <n v="1008"/>
    <n v="2877"/>
    <s v="Net"/>
    <n v="11.4"/>
    <n v="16.3"/>
    <n v="4.9000000000000004"/>
    <n v="0.49000000000000005"/>
    <s v="Doug"/>
    <x v="2"/>
    <x v="0"/>
  </r>
  <r>
    <s v="Jan"/>
    <n v="1009"/>
    <n v="1109"/>
    <s v="Chlorine Test Kit"/>
    <n v="3"/>
    <n v="8"/>
    <n v="5"/>
    <n v="0.5"/>
    <s v="Doug"/>
    <x v="2"/>
    <x v="2"/>
  </r>
  <r>
    <s v="Jan"/>
    <n v="1010"/>
    <n v="2877"/>
    <s v="Net"/>
    <n v="11.4"/>
    <n v="16.3"/>
    <n v="4.9000000000000004"/>
    <n v="0.49000000000000005"/>
    <s v="Juan"/>
    <x v="1"/>
    <x v="3"/>
  </r>
  <r>
    <s v="Jan"/>
    <n v="1011"/>
    <n v="2877"/>
    <s v="Net"/>
    <n v="11.4"/>
    <n v="16.3"/>
    <n v="4.9000000000000004"/>
    <n v="0.49000000000000005"/>
    <s v="Juan"/>
    <x v="1"/>
    <x v="2"/>
  </r>
  <r>
    <s v="Jan"/>
    <n v="1012"/>
    <n v="4421"/>
    <s v="Skimmer"/>
    <n v="45"/>
    <n v="87"/>
    <n v="42"/>
    <n v="8.4"/>
    <s v="Doug"/>
    <x v="2"/>
    <x v="0"/>
  </r>
  <r>
    <s v="Jan"/>
    <n v="1013"/>
    <n v="9212"/>
    <s v="1 Gal Muratic Acid"/>
    <n v="4"/>
    <n v="7"/>
    <n v="3"/>
    <n v="0.30000000000000004"/>
    <s v="Hellen"/>
    <x v="3"/>
    <x v="3"/>
  </r>
  <r>
    <s v="Jan"/>
    <n v="1014"/>
    <n v="8722"/>
    <s v="Water Pump"/>
    <n v="344"/>
    <n v="502"/>
    <n v="158"/>
    <n v="31.6"/>
    <s v="Chalie"/>
    <x v="0"/>
    <x v="1"/>
  </r>
  <r>
    <s v="Jan"/>
    <n v="1015"/>
    <n v="2877"/>
    <s v="Net"/>
    <n v="11.4"/>
    <n v="16.3"/>
    <n v="4.9000000000000004"/>
    <n v="0.49000000000000005"/>
    <s v="Hellen"/>
    <x v="3"/>
    <x v="2"/>
  </r>
  <r>
    <s v="Jan"/>
    <n v="1016"/>
    <n v="2499"/>
    <s v="8 ft Hose"/>
    <n v="6.2"/>
    <n v="9.1999999999999993"/>
    <n v="2.9999999999999991"/>
    <n v="0.29999999999999993"/>
    <s v="Doug"/>
    <x v="2"/>
    <x v="1"/>
  </r>
  <r>
    <s v="Feb"/>
    <n v="1017"/>
    <n v="2242"/>
    <s v="AutoVac"/>
    <n v="60"/>
    <n v="124"/>
    <n v="64"/>
    <n v="12.8"/>
    <s v="Juan"/>
    <x v="1"/>
    <x v="0"/>
  </r>
  <r>
    <s v="Feb"/>
    <n v="1018"/>
    <n v="1109"/>
    <s v="Chlorine Test Kit"/>
    <n v="3"/>
    <n v="8"/>
    <n v="5"/>
    <n v="0.5"/>
    <s v="Doug"/>
    <x v="2"/>
    <x v="1"/>
  </r>
  <r>
    <s v="Feb"/>
    <n v="1019"/>
    <n v="2499"/>
    <s v="8 ft Hose"/>
    <n v="6.2"/>
    <n v="9.1999999999999993"/>
    <n v="2.9999999999999991"/>
    <n v="0.29999999999999993"/>
    <s v="Doug"/>
    <x v="2"/>
    <x v="3"/>
  </r>
  <r>
    <s v="Feb"/>
    <n v="1020"/>
    <n v="2499"/>
    <s v="8 ft Hose"/>
    <n v="6.2"/>
    <n v="9.1999999999999993"/>
    <n v="2.9999999999999991"/>
    <n v="0.29999999999999993"/>
    <s v="Doug"/>
    <x v="2"/>
    <x v="4"/>
  </r>
  <r>
    <s v="Feb"/>
    <n v="1021"/>
    <n v="1109"/>
    <s v="Chlorine Test Kit"/>
    <n v="3"/>
    <n v="8"/>
    <n v="5"/>
    <n v="0.5"/>
    <s v="Juan"/>
    <x v="1"/>
    <x v="3"/>
  </r>
  <r>
    <s v="Feb"/>
    <n v="1022"/>
    <n v="2877"/>
    <s v="Net"/>
    <n v="11.4"/>
    <n v="16.3"/>
    <n v="4.9000000000000004"/>
    <n v="0.49000000000000005"/>
    <s v="Doug"/>
    <x v="2"/>
    <x v="5"/>
  </r>
  <r>
    <s v="Feb"/>
    <n v="1023"/>
    <n v="1109"/>
    <s v="Chlorine Test Kit"/>
    <n v="3"/>
    <n v="8"/>
    <n v="5"/>
    <n v="0.5"/>
    <s v="Hellen"/>
    <x v="3"/>
    <x v="0"/>
  </r>
  <r>
    <s v="Feb"/>
    <n v="1024"/>
    <n v="9212"/>
    <s v="1 Gal Muratic Acid"/>
    <n v="4"/>
    <n v="7"/>
    <n v="3"/>
    <n v="0.30000000000000004"/>
    <s v="Juan"/>
    <x v="1"/>
    <x v="5"/>
  </r>
  <r>
    <s v="Feb"/>
    <n v="1025"/>
    <n v="2877"/>
    <s v="Net"/>
    <n v="11.4"/>
    <n v="16.3"/>
    <n v="4.9000000000000004"/>
    <n v="0.49000000000000005"/>
    <s v="Hellen"/>
    <x v="3"/>
    <x v="4"/>
  </r>
  <r>
    <s v="Feb"/>
    <n v="1026"/>
    <n v="6119"/>
    <s v="Algea Killer 8 oz"/>
    <n v="9"/>
    <n v="14"/>
    <n v="5"/>
    <n v="0.5"/>
    <s v="Hellen"/>
    <x v="3"/>
    <x v="0"/>
  </r>
  <r>
    <s v="Feb"/>
    <n v="1027"/>
    <n v="6119"/>
    <s v="Algea Killer 8 oz"/>
    <n v="9"/>
    <n v="14"/>
    <n v="5"/>
    <n v="0.5"/>
    <s v="Chalie"/>
    <x v="0"/>
    <x v="4"/>
  </r>
  <r>
    <s v="Feb"/>
    <n v="1028"/>
    <n v="8722"/>
    <s v="Water Pump"/>
    <n v="344"/>
    <n v="502"/>
    <n v="158"/>
    <n v="31.6"/>
    <s v="Chalie"/>
    <x v="0"/>
    <x v="2"/>
  </r>
  <r>
    <s v="Feb"/>
    <n v="1029"/>
    <n v="2499"/>
    <s v="8 ft Hose"/>
    <n v="6.2"/>
    <n v="9.1999999999999993"/>
    <n v="2.9999999999999991"/>
    <n v="0.29999999999999993"/>
    <s v="Juan"/>
    <x v="1"/>
    <x v="2"/>
  </r>
  <r>
    <s v="Feb"/>
    <n v="1030"/>
    <n v="4421"/>
    <s v="Skimmer"/>
    <n v="45"/>
    <n v="87"/>
    <n v="42"/>
    <n v="8.4"/>
    <s v="Juan"/>
    <x v="1"/>
    <x v="4"/>
  </r>
  <r>
    <s v="Feb"/>
    <n v="1031"/>
    <n v="1109"/>
    <s v="Chlorine Test Kit"/>
    <n v="3"/>
    <n v="8"/>
    <n v="5"/>
    <n v="0.5"/>
    <s v="Juan"/>
    <x v="1"/>
    <x v="1"/>
  </r>
  <r>
    <s v="Feb"/>
    <n v="1032"/>
    <n v="2877"/>
    <s v="Net"/>
    <n v="11.4"/>
    <n v="16.3"/>
    <n v="4.9000000000000004"/>
    <n v="0.49000000000000005"/>
    <s v="Chalie"/>
    <x v="0"/>
    <x v="2"/>
  </r>
  <r>
    <s v="Feb"/>
    <n v="1033"/>
    <n v="9822"/>
    <s v="Pool Cover"/>
    <n v="58.3"/>
    <n v="98.4"/>
    <n v="40.100000000000009"/>
    <n v="8.0200000000000014"/>
    <s v="Juan"/>
    <x v="1"/>
    <x v="1"/>
  </r>
  <r>
    <s v="Feb"/>
    <n v="1034"/>
    <n v="2877"/>
    <s v="Net"/>
    <n v="11.4"/>
    <n v="16.3"/>
    <n v="4.9000000000000004"/>
    <n v="0.49000000000000005"/>
    <s v="Juan"/>
    <x v="1"/>
    <x v="3"/>
  </r>
  <r>
    <s v="Mar"/>
    <n v="1035"/>
    <n v="2499"/>
    <s v="8 ft Hose"/>
    <n v="6.2"/>
    <n v="9.1999999999999993"/>
    <n v="2.9999999999999991"/>
    <n v="0.29999999999999993"/>
    <s v="Hellen"/>
    <x v="3"/>
    <x v="1"/>
  </r>
  <r>
    <s v="Mar"/>
    <n v="1036"/>
    <n v="2499"/>
    <s v="8 ft Hose"/>
    <n v="6.2"/>
    <n v="9.1999999999999993"/>
    <n v="2.9999999999999991"/>
    <n v="0.29999999999999993"/>
    <s v="Juan"/>
    <x v="1"/>
    <x v="4"/>
  </r>
  <r>
    <s v="Mar"/>
    <n v="1037"/>
    <n v="6622"/>
    <s v="5 Gal Chlorine"/>
    <n v="42"/>
    <n v="77"/>
    <n v="35"/>
    <n v="7"/>
    <s v="Juan"/>
    <x v="1"/>
    <x v="4"/>
  </r>
  <r>
    <s v="Mar"/>
    <n v="1038"/>
    <n v="2499"/>
    <s v="8 ft Hose"/>
    <n v="6.2"/>
    <n v="9.1999999999999993"/>
    <n v="2.9999999999999991"/>
    <n v="0.29999999999999993"/>
    <s v="Juan"/>
    <x v="1"/>
    <x v="4"/>
  </r>
  <r>
    <s v="Mar"/>
    <n v="1039"/>
    <n v="2877"/>
    <s v="Net"/>
    <n v="11.4"/>
    <n v="16.3"/>
    <n v="4.9000000000000004"/>
    <n v="0.49000000000000005"/>
    <s v="Juan"/>
    <x v="1"/>
    <x v="1"/>
  </r>
  <r>
    <s v="Mar"/>
    <n v="1040"/>
    <n v="1109"/>
    <s v="Chlorine Test Kit"/>
    <n v="3"/>
    <n v="8"/>
    <n v="5"/>
    <n v="0.5"/>
    <s v="Juan"/>
    <x v="1"/>
    <x v="2"/>
  </r>
  <r>
    <s v="Mar"/>
    <n v="1041"/>
    <n v="2499"/>
    <s v="8 ft Hose"/>
    <n v="6.2"/>
    <n v="9.1999999999999993"/>
    <n v="2.9999999999999991"/>
    <n v="0.29999999999999993"/>
    <s v="Chalie"/>
    <x v="0"/>
    <x v="0"/>
  </r>
  <r>
    <s v="Mar"/>
    <n v="1042"/>
    <n v="8722"/>
    <s v="Water Pump"/>
    <n v="344"/>
    <n v="502"/>
    <n v="158"/>
    <n v="31.6"/>
    <s v="Doug"/>
    <x v="2"/>
    <x v="0"/>
  </r>
  <r>
    <s v="Mar"/>
    <n v="1043"/>
    <n v="2242"/>
    <s v="AutoVac"/>
    <n v="60"/>
    <n v="124"/>
    <n v="64"/>
    <n v="12.8"/>
    <s v="Doug"/>
    <x v="2"/>
    <x v="1"/>
  </r>
  <r>
    <s v="Mar"/>
    <n v="1044"/>
    <n v="2877"/>
    <s v="Net"/>
    <n v="11.4"/>
    <n v="16.3"/>
    <n v="4.9000000000000004"/>
    <n v="0.49000000000000005"/>
    <s v="Doug"/>
    <x v="2"/>
    <x v="1"/>
  </r>
  <r>
    <s v="Mar"/>
    <n v="1045"/>
    <n v="8722"/>
    <s v="Water Pump"/>
    <n v="344"/>
    <n v="502"/>
    <n v="158"/>
    <n v="31.6"/>
    <s v="Hellen"/>
    <x v="3"/>
    <x v="2"/>
  </r>
  <r>
    <s v="Mar"/>
    <n v="1046"/>
    <n v="6119"/>
    <s v="Algea Killer 8 oz"/>
    <n v="9"/>
    <n v="14"/>
    <n v="5"/>
    <n v="0.5"/>
    <s v="Juan"/>
    <x v="1"/>
    <x v="5"/>
  </r>
  <r>
    <s v="Mar"/>
    <n v="1047"/>
    <n v="6622"/>
    <s v="5 Gal Chlorine"/>
    <n v="42"/>
    <n v="77"/>
    <n v="35"/>
    <n v="7"/>
    <s v="Hellen"/>
    <x v="3"/>
    <x v="2"/>
  </r>
  <r>
    <s v="Mar"/>
    <n v="1048"/>
    <n v="8722"/>
    <s v="Water Pump"/>
    <n v="344"/>
    <n v="502"/>
    <n v="158"/>
    <n v="31.6"/>
    <s v="Chalie"/>
    <x v="0"/>
    <x v="2"/>
  </r>
  <r>
    <s v="April"/>
    <n v="1049"/>
    <n v="2499"/>
    <s v="8 ft Hose"/>
    <n v="6.2"/>
    <n v="9.1999999999999993"/>
    <n v="2.9999999999999991"/>
    <n v="0.29999999999999993"/>
    <s v="Chalie"/>
    <x v="0"/>
    <x v="3"/>
  </r>
  <r>
    <s v="April"/>
    <n v="1050"/>
    <n v="2877"/>
    <s v="Net"/>
    <n v="11.4"/>
    <n v="16.3"/>
    <n v="4.9000000000000004"/>
    <n v="0.49000000000000005"/>
    <s v="Chalie"/>
    <x v="0"/>
    <x v="2"/>
  </r>
  <r>
    <s v="April"/>
    <n v="1051"/>
    <n v="6119"/>
    <s v="Algea Killer 8 oz"/>
    <n v="9"/>
    <n v="14"/>
    <n v="5"/>
    <n v="0.5"/>
    <s v="Doug"/>
    <x v="2"/>
    <x v="5"/>
  </r>
  <r>
    <s v="April"/>
    <n v="1052"/>
    <n v="6622"/>
    <s v="5 Gal Chlorine"/>
    <n v="42"/>
    <n v="77"/>
    <n v="35"/>
    <n v="7"/>
    <s v="Doug"/>
    <x v="2"/>
    <x v="2"/>
  </r>
  <r>
    <s v="April"/>
    <n v="1053"/>
    <n v="2242"/>
    <s v="AutoVac"/>
    <n v="60"/>
    <n v="124"/>
    <n v="64"/>
    <n v="12.8"/>
    <s v="Chalie"/>
    <x v="0"/>
    <x v="1"/>
  </r>
  <r>
    <s v="April"/>
    <n v="1054"/>
    <n v="4421"/>
    <s v="Skimmer"/>
    <n v="45"/>
    <n v="87"/>
    <n v="42"/>
    <n v="8.4"/>
    <s v="Doug"/>
    <x v="2"/>
    <x v="4"/>
  </r>
  <r>
    <s v="April"/>
    <n v="1055"/>
    <n v="6119"/>
    <s v="Algea Killer 8 oz"/>
    <n v="9"/>
    <n v="14"/>
    <n v="5"/>
    <n v="0.5"/>
    <s v="Juan"/>
    <x v="1"/>
    <x v="4"/>
  </r>
  <r>
    <s v="April"/>
    <n v="1056"/>
    <n v="1109"/>
    <s v="Chlorine Test Kit"/>
    <n v="3"/>
    <n v="8"/>
    <n v="5"/>
    <n v="0.5"/>
    <s v="Doug"/>
    <x v="2"/>
    <x v="1"/>
  </r>
  <r>
    <s v="April"/>
    <n v="1057"/>
    <n v="2499"/>
    <s v="8 ft Hose"/>
    <n v="6.2"/>
    <n v="9.1999999999999993"/>
    <n v="2.9999999999999991"/>
    <n v="0.29999999999999993"/>
    <s v="Juan"/>
    <x v="1"/>
    <x v="1"/>
  </r>
  <r>
    <s v="April"/>
    <n v="1058"/>
    <n v="6119"/>
    <s v="Algea Killer 8 oz"/>
    <n v="9"/>
    <n v="14"/>
    <n v="5"/>
    <n v="0.5"/>
    <s v="Hellen"/>
    <x v="3"/>
    <x v="2"/>
  </r>
  <r>
    <s v="April"/>
    <n v="1059"/>
    <n v="2242"/>
    <s v="AutoVac"/>
    <n v="60"/>
    <n v="124"/>
    <n v="64"/>
    <n v="12.8"/>
    <s v="Doug"/>
    <x v="2"/>
    <x v="2"/>
  </r>
  <r>
    <s v="April"/>
    <n v="1060"/>
    <n v="6119"/>
    <s v="Algea Killer 8 oz"/>
    <n v="9"/>
    <n v="14"/>
    <n v="5"/>
    <n v="0.5"/>
    <s v="Doug"/>
    <x v="2"/>
    <x v="4"/>
  </r>
  <r>
    <s v="May"/>
    <n v="1061"/>
    <n v="1109"/>
    <s v="Chlorine Test Kit"/>
    <n v="3"/>
    <n v="8"/>
    <n v="5"/>
    <n v="0.5"/>
    <s v="Doug"/>
    <x v="2"/>
    <x v="4"/>
  </r>
  <r>
    <s v="May"/>
    <n v="1062"/>
    <n v="2499"/>
    <s v="8 ft Hose"/>
    <n v="6.2"/>
    <n v="9.1999999999999993"/>
    <n v="2.9999999999999991"/>
    <n v="0.29999999999999993"/>
    <s v="Chalie"/>
    <x v="0"/>
    <x v="2"/>
  </r>
  <r>
    <s v="May"/>
    <n v="1063"/>
    <n v="1109"/>
    <s v="Chlorine Test Kit"/>
    <n v="3"/>
    <n v="8"/>
    <n v="5"/>
    <n v="0.5"/>
    <s v="Doug"/>
    <x v="2"/>
    <x v="1"/>
  </r>
  <r>
    <s v="May"/>
    <n v="1064"/>
    <n v="2499"/>
    <s v="8 ft Hose"/>
    <n v="6.2"/>
    <n v="9.1999999999999993"/>
    <n v="2.9999999999999991"/>
    <n v="0.29999999999999993"/>
    <s v="Hellen"/>
    <x v="3"/>
    <x v="2"/>
  </r>
  <r>
    <s v="May"/>
    <n v="1065"/>
    <n v="2499"/>
    <s v="8 ft Hose"/>
    <n v="6.2"/>
    <n v="9.1999999999999993"/>
    <n v="2.9999999999999991"/>
    <n v="0.29999999999999993"/>
    <s v="Doug"/>
    <x v="2"/>
    <x v="0"/>
  </r>
  <r>
    <s v="May"/>
    <n v="1066"/>
    <n v="2877"/>
    <s v="Net"/>
    <n v="11.4"/>
    <n v="16.3"/>
    <n v="4.9000000000000004"/>
    <n v="0.49000000000000005"/>
    <s v="Doug"/>
    <x v="2"/>
    <x v="4"/>
  </r>
  <r>
    <s v="May"/>
    <n v="1067"/>
    <n v="2877"/>
    <s v="Net"/>
    <n v="11.4"/>
    <n v="16.3"/>
    <n v="4.9000000000000004"/>
    <n v="0.49000000000000005"/>
    <s v="Doug"/>
    <x v="2"/>
    <x v="5"/>
  </r>
  <r>
    <s v="May"/>
    <n v="1068"/>
    <n v="6119"/>
    <s v="Algea Killer 8 oz"/>
    <n v="9"/>
    <n v="14"/>
    <n v="5"/>
    <n v="0.5"/>
    <s v="Juan"/>
    <x v="1"/>
    <x v="1"/>
  </r>
  <r>
    <s v="May"/>
    <n v="1069"/>
    <n v="1109"/>
    <s v="Chlorine Test Kit"/>
    <n v="3"/>
    <n v="8"/>
    <n v="5"/>
    <n v="0.5"/>
    <s v="Doug"/>
    <x v="2"/>
    <x v="2"/>
  </r>
  <r>
    <s v="May"/>
    <n v="1070"/>
    <n v="2499"/>
    <s v="8 ft Hose"/>
    <n v="6.2"/>
    <n v="9.1999999999999993"/>
    <n v="2.9999999999999991"/>
    <n v="0.29999999999999993"/>
    <s v="Hellen"/>
    <x v="3"/>
    <x v="2"/>
  </r>
  <r>
    <s v="May"/>
    <n v="1071"/>
    <n v="1109"/>
    <s v="Chlorine Test Kit"/>
    <n v="3"/>
    <n v="8"/>
    <n v="5"/>
    <n v="0.5"/>
    <s v="Chalie"/>
    <x v="0"/>
    <x v="2"/>
  </r>
  <r>
    <s v="May"/>
    <n v="1072"/>
    <n v="1109"/>
    <s v="Chlorine Test Kit"/>
    <n v="3"/>
    <n v="8"/>
    <n v="5"/>
    <n v="0.5"/>
    <s v="Doug"/>
    <x v="2"/>
    <x v="4"/>
  </r>
  <r>
    <s v="May"/>
    <n v="1073"/>
    <n v="6622"/>
    <s v="5 Gal Chlorine"/>
    <n v="42"/>
    <n v="77"/>
    <n v="35"/>
    <n v="7"/>
    <s v="Doug"/>
    <x v="2"/>
    <x v="1"/>
  </r>
  <r>
    <s v="May"/>
    <n v="1074"/>
    <n v="2877"/>
    <s v="Net"/>
    <n v="11.4"/>
    <n v="16.3"/>
    <n v="4.9000000000000004"/>
    <n v="0.49000000000000005"/>
    <s v="Doug"/>
    <x v="2"/>
    <x v="2"/>
  </r>
  <r>
    <s v="May"/>
    <n v="1075"/>
    <n v="1109"/>
    <s v="Chlorine Test Kit"/>
    <n v="3"/>
    <n v="8"/>
    <n v="5"/>
    <n v="0.5"/>
    <s v="Hellen"/>
    <x v="3"/>
    <x v="1"/>
  </r>
  <r>
    <s v="May"/>
    <n v="1076"/>
    <n v="1109"/>
    <s v="Chlorine Test Kit"/>
    <n v="3"/>
    <n v="8"/>
    <n v="5"/>
    <n v="0.5"/>
    <s v="Juan"/>
    <x v="1"/>
    <x v="2"/>
  </r>
  <r>
    <s v="May"/>
    <n v="1077"/>
    <n v="9822"/>
    <s v="Pool Cover"/>
    <n v="58.3"/>
    <n v="98.4"/>
    <n v="40.100000000000009"/>
    <n v="8.0200000000000014"/>
    <s v="Hellen"/>
    <x v="3"/>
    <x v="2"/>
  </r>
  <r>
    <s v="May"/>
    <n v="1078"/>
    <n v="2877"/>
    <s v="Net"/>
    <n v="11.4"/>
    <n v="16.3"/>
    <n v="4.9000000000000004"/>
    <n v="0.49000000000000005"/>
    <s v="Juan"/>
    <x v="1"/>
    <x v="4"/>
  </r>
  <r>
    <s v="June"/>
    <n v="1079"/>
    <n v="2877"/>
    <s v="Net"/>
    <n v="11.4"/>
    <n v="16.3"/>
    <n v="4.9000000000000004"/>
    <n v="0.49000000000000005"/>
    <s v="Juan"/>
    <x v="1"/>
    <x v="0"/>
  </r>
  <r>
    <s v="June"/>
    <n v="1080"/>
    <n v="4421"/>
    <s v="Skimmer"/>
    <n v="45"/>
    <n v="87"/>
    <n v="42"/>
    <n v="8.4"/>
    <s v="Doug"/>
    <x v="2"/>
    <x v="1"/>
  </r>
  <r>
    <s v="June"/>
    <n v="1081"/>
    <n v="6119"/>
    <s v="Algea Killer 8 oz"/>
    <n v="9"/>
    <n v="14"/>
    <n v="5"/>
    <n v="0.5"/>
    <s v="Doug"/>
    <x v="2"/>
    <x v="5"/>
  </r>
  <r>
    <s v="June"/>
    <n v="1082"/>
    <n v="1109"/>
    <s v="Chlorine Test Kit"/>
    <n v="3"/>
    <n v="8"/>
    <n v="5"/>
    <n v="0.5"/>
    <s v="Chalie"/>
    <x v="0"/>
    <x v="1"/>
  </r>
  <r>
    <s v="June"/>
    <n v="1083"/>
    <n v="1109"/>
    <s v="Chlorine Test Kit"/>
    <n v="3"/>
    <n v="8"/>
    <n v="5"/>
    <n v="0.5"/>
    <s v="Chalie"/>
    <x v="0"/>
    <x v="4"/>
  </r>
  <r>
    <s v="June"/>
    <n v="1084"/>
    <n v="6119"/>
    <s v="Algea Killer 8 oz"/>
    <n v="9"/>
    <n v="14"/>
    <n v="5"/>
    <n v="0.5"/>
    <s v="Chalie"/>
    <x v="0"/>
    <x v="2"/>
  </r>
  <r>
    <s v="June"/>
    <n v="1085"/>
    <n v="9822"/>
    <s v="Pool Cover"/>
    <n v="58.3"/>
    <n v="98.4"/>
    <n v="40.100000000000009"/>
    <n v="8.0200000000000014"/>
    <s v="Doug"/>
    <x v="2"/>
    <x v="4"/>
  </r>
  <r>
    <s v="June"/>
    <n v="1086"/>
    <n v="1109"/>
    <s v="Chlorine Test Kit"/>
    <n v="3"/>
    <n v="8"/>
    <n v="5"/>
    <n v="0.5"/>
    <s v="Hellen"/>
    <x v="3"/>
    <x v="2"/>
  </r>
  <r>
    <s v="June"/>
    <n v="1087"/>
    <n v="2499"/>
    <s v="8 ft Hose"/>
    <n v="6.2"/>
    <n v="9.1999999999999993"/>
    <n v="2.9999999999999991"/>
    <n v="0.29999999999999993"/>
    <s v="Chalie"/>
    <x v="0"/>
    <x v="1"/>
  </r>
  <r>
    <s v="June"/>
    <n v="1088"/>
    <n v="2499"/>
    <s v="8 ft Hose"/>
    <n v="6.2"/>
    <n v="9.1999999999999993"/>
    <n v="2.9999999999999991"/>
    <n v="0.29999999999999993"/>
    <s v="Chalie"/>
    <x v="0"/>
    <x v="0"/>
  </r>
  <r>
    <s v="June"/>
    <n v="1089"/>
    <n v="6119"/>
    <s v="Algea Killer 8 oz"/>
    <n v="9"/>
    <n v="14"/>
    <n v="5"/>
    <n v="0.5"/>
    <s v="Doug"/>
    <x v="2"/>
    <x v="4"/>
  </r>
  <r>
    <s v="June"/>
    <n v="1090"/>
    <n v="2877"/>
    <s v="Net"/>
    <n v="11.4"/>
    <n v="16.3"/>
    <n v="4.9000000000000004"/>
    <n v="0.49000000000000005"/>
    <s v="Chalie"/>
    <x v="0"/>
    <x v="1"/>
  </r>
  <r>
    <s v="June"/>
    <n v="1091"/>
    <n v="2877"/>
    <s v="Net"/>
    <n v="11.4"/>
    <n v="16.3"/>
    <n v="4.9000000000000004"/>
    <n v="0.49000000000000005"/>
    <s v="Hellen"/>
    <x v="3"/>
    <x v="4"/>
  </r>
  <r>
    <s v="June"/>
    <n v="1092"/>
    <n v="2877"/>
    <s v="Net"/>
    <n v="11.4"/>
    <n v="16.3"/>
    <n v="4.9000000000000004"/>
    <n v="0.49000000000000005"/>
    <s v="Doug"/>
    <x v="2"/>
    <x v="1"/>
  </r>
  <r>
    <s v="June"/>
    <n v="1093"/>
    <n v="6119"/>
    <s v="Algea Killer 8 oz"/>
    <n v="9"/>
    <n v="14"/>
    <n v="5"/>
    <n v="0.5"/>
    <s v="Juan"/>
    <x v="1"/>
    <x v="2"/>
  </r>
  <r>
    <s v="June"/>
    <n v="1094"/>
    <n v="6119"/>
    <s v="Algea Killer 8 oz"/>
    <n v="9"/>
    <n v="14"/>
    <n v="5"/>
    <n v="0.5"/>
    <s v="Doug"/>
    <x v="2"/>
    <x v="1"/>
  </r>
  <r>
    <s v="June"/>
    <n v="1095"/>
    <n v="2499"/>
    <s v="8 ft Hose"/>
    <n v="6.2"/>
    <n v="9.1999999999999993"/>
    <n v="2.9999999999999991"/>
    <n v="0.29999999999999993"/>
    <s v="Hellen"/>
    <x v="3"/>
    <x v="2"/>
  </r>
  <r>
    <s v="June"/>
    <n v="1096"/>
    <n v="6119"/>
    <s v="Algea Killer 8 oz"/>
    <n v="9"/>
    <n v="14"/>
    <n v="5"/>
    <n v="0.5"/>
    <s v="Doug"/>
    <x v="2"/>
    <x v="2"/>
  </r>
  <r>
    <s v="June"/>
    <n v="1097"/>
    <n v="9212"/>
    <s v="1 Gal Muratic Acid"/>
    <n v="4"/>
    <n v="7"/>
    <n v="3"/>
    <n v="0.30000000000000004"/>
    <s v="Hellen"/>
    <x v="3"/>
    <x v="4"/>
  </r>
  <r>
    <s v="June"/>
    <n v="1098"/>
    <n v="2877"/>
    <s v="Net"/>
    <n v="11.4"/>
    <n v="16.3"/>
    <n v="4.9000000000000004"/>
    <n v="0.49000000000000005"/>
    <s v="Juan"/>
    <x v="1"/>
    <x v="0"/>
  </r>
  <r>
    <s v="July"/>
    <n v="1099"/>
    <n v="2877"/>
    <s v="Net"/>
    <n v="11.4"/>
    <n v="16.3"/>
    <n v="4.9000000000000004"/>
    <n v="0.49000000000000005"/>
    <s v="Doug"/>
    <x v="2"/>
    <x v="1"/>
  </r>
  <r>
    <s v="July"/>
    <n v="1100"/>
    <n v="6119"/>
    <s v="Algea Killer 8 oz"/>
    <n v="9"/>
    <n v="14"/>
    <n v="5"/>
    <n v="0.5"/>
    <s v="Chalie"/>
    <x v="0"/>
    <x v="5"/>
  </r>
  <r>
    <s v="July"/>
    <n v="1101"/>
    <n v="2499"/>
    <s v="8 ft Hose"/>
    <n v="6.2"/>
    <n v="9.1999999999999993"/>
    <n v="2.9999999999999991"/>
    <n v="0.29999999999999993"/>
    <s v="Doug"/>
    <x v="2"/>
    <x v="1"/>
  </r>
  <r>
    <s v="July"/>
    <n v="1102"/>
    <n v="2242"/>
    <s v="AutoVac"/>
    <n v="60"/>
    <n v="124"/>
    <n v="64"/>
    <n v="12.8"/>
    <s v="Juan"/>
    <x v="1"/>
    <x v="4"/>
  </r>
  <r>
    <s v="July"/>
    <n v="1103"/>
    <n v="2877"/>
    <s v="Net"/>
    <n v="11.4"/>
    <n v="16.3"/>
    <n v="4.9000000000000004"/>
    <n v="0.49000000000000005"/>
    <s v="Juan"/>
    <x v="1"/>
    <x v="2"/>
  </r>
  <r>
    <s v="July"/>
    <n v="1104"/>
    <n v="2877"/>
    <s v="Net"/>
    <n v="11.4"/>
    <n v="16.3"/>
    <n v="4.9000000000000004"/>
    <n v="0.49000000000000005"/>
    <s v="Doug"/>
    <x v="2"/>
    <x v="4"/>
  </r>
  <r>
    <s v="July"/>
    <n v="1105"/>
    <n v="2499"/>
    <s v="8 ft Hose"/>
    <n v="6.2"/>
    <n v="9.1999999999999993"/>
    <n v="2.9999999999999991"/>
    <n v="0.29999999999999993"/>
    <s v="Juan"/>
    <x v="1"/>
    <x v="2"/>
  </r>
  <r>
    <s v="July"/>
    <n v="1106"/>
    <n v="9822"/>
    <s v="Pool Cover"/>
    <n v="58.3"/>
    <n v="98.4"/>
    <n v="40.100000000000009"/>
    <n v="8.0200000000000014"/>
    <s v="Juan"/>
    <x v="1"/>
    <x v="1"/>
  </r>
  <r>
    <s v="July"/>
    <n v="1107"/>
    <n v="1109"/>
    <s v="Chlorine Test Kit"/>
    <n v="3"/>
    <n v="8"/>
    <n v="5"/>
    <n v="0.5"/>
    <s v="Hellen"/>
    <x v="3"/>
    <x v="0"/>
  </r>
  <r>
    <s v="July"/>
    <n v="1108"/>
    <n v="9822"/>
    <s v="Pool Cover"/>
    <n v="58.3"/>
    <n v="98.4"/>
    <n v="40.100000000000009"/>
    <n v="8.0200000000000014"/>
    <s v="Doug"/>
    <x v="2"/>
    <x v="4"/>
  </r>
  <r>
    <s v="July"/>
    <n v="1109"/>
    <n v="8722"/>
    <s v="Water Pump"/>
    <n v="344"/>
    <n v="502"/>
    <n v="158"/>
    <n v="31.6"/>
    <s v="Juan"/>
    <x v="1"/>
    <x v="1"/>
  </r>
  <r>
    <s v="July"/>
    <n v="1110"/>
    <n v="8722"/>
    <s v="Water Pump"/>
    <n v="344"/>
    <n v="502"/>
    <n v="158"/>
    <n v="31.6"/>
    <s v="Hellen"/>
    <x v="3"/>
    <x v="4"/>
  </r>
  <r>
    <s v="July"/>
    <n v="1111"/>
    <n v="6622"/>
    <s v="5 Gal Chlorine"/>
    <n v="42"/>
    <n v="77"/>
    <n v="35"/>
    <n v="7"/>
    <s v="Hellen"/>
    <x v="3"/>
    <x v="1"/>
  </r>
  <r>
    <s v="July"/>
    <n v="1112"/>
    <n v="6622"/>
    <s v="5 Gal Chlorine"/>
    <n v="42"/>
    <n v="77"/>
    <n v="35"/>
    <n v="7"/>
    <s v="Doug"/>
    <x v="2"/>
    <x v="2"/>
  </r>
  <r>
    <s v="July"/>
    <n v="1113"/>
    <n v="9822"/>
    <s v="Pool Cover"/>
    <n v="58.3"/>
    <n v="98.4"/>
    <n v="40.100000000000009"/>
    <n v="8.0200000000000014"/>
    <s v="Chalie"/>
    <x v="0"/>
    <x v="1"/>
  </r>
  <r>
    <s v="July"/>
    <n v="1114"/>
    <n v="2242"/>
    <s v="AutoVac"/>
    <n v="60"/>
    <n v="124"/>
    <n v="64"/>
    <n v="12.8"/>
    <s v="Juan"/>
    <x v="1"/>
    <x v="2"/>
  </r>
  <r>
    <s v="July"/>
    <n v="1115"/>
    <n v="8722"/>
    <s v="Water Pump"/>
    <n v="344"/>
    <n v="502"/>
    <n v="158"/>
    <n v="31.6"/>
    <s v="Chalie"/>
    <x v="0"/>
    <x v="2"/>
  </r>
  <r>
    <s v="July"/>
    <n v="1116"/>
    <n v="6622"/>
    <s v="5 Gal Chlorine"/>
    <n v="42"/>
    <n v="77"/>
    <n v="35"/>
    <n v="7"/>
    <s v="Doug"/>
    <x v="2"/>
    <x v="4"/>
  </r>
  <r>
    <s v="July"/>
    <n v="1117"/>
    <n v="8722"/>
    <s v="Water Pump"/>
    <n v="344"/>
    <n v="502"/>
    <n v="158"/>
    <n v="31.6"/>
    <s v="Hellen"/>
    <x v="3"/>
    <x v="0"/>
  </r>
  <r>
    <s v="July"/>
    <n v="1118"/>
    <n v="9822"/>
    <s v="Pool Cover"/>
    <n v="58.3"/>
    <n v="98.4"/>
    <n v="40.100000000000009"/>
    <n v="8.0200000000000014"/>
    <s v="Juan"/>
    <x v="1"/>
    <x v="1"/>
  </r>
  <r>
    <s v="July"/>
    <n v="1119"/>
    <n v="2242"/>
    <s v="AutoVac"/>
    <n v="60"/>
    <n v="124"/>
    <n v="64"/>
    <n v="12.8"/>
    <s v="Chalie"/>
    <x v="0"/>
    <x v="5"/>
  </r>
  <r>
    <s v="July"/>
    <n v="1120"/>
    <n v="2242"/>
    <s v="AutoVac"/>
    <n v="60"/>
    <n v="124"/>
    <n v="64"/>
    <n v="12.8"/>
    <s v="Doug"/>
    <x v="2"/>
    <x v="1"/>
  </r>
  <r>
    <s v="July"/>
    <n v="1121"/>
    <n v="4421"/>
    <s v="Skimmer"/>
    <n v="45"/>
    <n v="87"/>
    <n v="42"/>
    <n v="8.4"/>
    <s v="Doug"/>
    <x v="2"/>
    <x v="4"/>
  </r>
  <r>
    <s v="July"/>
    <n v="1122"/>
    <n v="8722"/>
    <s v="Water Pump"/>
    <n v="344"/>
    <n v="502"/>
    <n v="158"/>
    <n v="31.6"/>
    <s v="Doug"/>
    <x v="2"/>
    <x v="2"/>
  </r>
  <r>
    <s v="July"/>
    <n v="1123"/>
    <n v="9822"/>
    <s v="Pool Cover"/>
    <n v="58.3"/>
    <n v="98.4"/>
    <n v="40.100000000000009"/>
    <n v="8.0200000000000014"/>
    <s v="Doug"/>
    <x v="2"/>
    <x v="4"/>
  </r>
  <r>
    <s v="July"/>
    <n v="1124"/>
    <n v="4421"/>
    <s v="Skimmer"/>
    <n v="45"/>
    <n v="87"/>
    <n v="42"/>
    <n v="8.4"/>
    <s v="Doug"/>
    <x v="2"/>
    <x v="2"/>
  </r>
  <r>
    <s v="Aug"/>
    <n v="1125"/>
    <n v="2242"/>
    <s v="AutoVac"/>
    <n v="60"/>
    <n v="124"/>
    <n v="64"/>
    <n v="12.8"/>
    <s v="Doug"/>
    <x v="2"/>
    <x v="1"/>
  </r>
  <r>
    <s v="Aug"/>
    <n v="1126"/>
    <n v="9212"/>
    <s v="1 Gal Muratic Acid"/>
    <n v="4"/>
    <n v="7"/>
    <n v="3"/>
    <n v="0.30000000000000004"/>
    <s v="Doug"/>
    <x v="2"/>
    <x v="0"/>
  </r>
  <r>
    <s v="Aug"/>
    <n v="1127"/>
    <n v="8722"/>
    <s v="Water Pump"/>
    <n v="344"/>
    <n v="502"/>
    <n v="158"/>
    <n v="31.6"/>
    <s v="Chalie"/>
    <x v="0"/>
    <x v="4"/>
  </r>
  <r>
    <s v="Aug"/>
    <n v="1128"/>
    <n v="6622"/>
    <s v="5 Gal Chlorine"/>
    <n v="42"/>
    <n v="77"/>
    <n v="35"/>
    <n v="7"/>
    <s v="Juan"/>
    <x v="1"/>
    <x v="1"/>
  </r>
  <r>
    <s v="Aug"/>
    <n v="1129"/>
    <n v="9822"/>
    <s v="Pool Cover"/>
    <n v="58.3"/>
    <n v="98.4"/>
    <n v="40.100000000000009"/>
    <n v="8.0200000000000014"/>
    <s v="Hellen"/>
    <x v="3"/>
    <x v="4"/>
  </r>
  <r>
    <s v="Aug"/>
    <n v="1130"/>
    <n v="4421"/>
    <s v="Skimmer"/>
    <n v="45"/>
    <n v="87"/>
    <n v="42"/>
    <n v="8.4"/>
    <s v="Hellen"/>
    <x v="3"/>
    <x v="1"/>
  </r>
  <r>
    <s v="Aug"/>
    <n v="1131"/>
    <n v="9212"/>
    <s v="1 Gal Muratic Acid"/>
    <n v="4"/>
    <n v="7"/>
    <n v="3"/>
    <n v="0.30000000000000004"/>
    <s v="Hellen"/>
    <x v="3"/>
    <x v="2"/>
  </r>
  <r>
    <s v="Aug"/>
    <n v="1132"/>
    <n v="9212"/>
    <s v="1 Gal Muratic Acid"/>
    <n v="4"/>
    <n v="7"/>
    <n v="3"/>
    <n v="0.30000000000000004"/>
    <s v="Hellen"/>
    <x v="3"/>
    <x v="1"/>
  </r>
  <r>
    <s v="Aug"/>
    <n v="1133"/>
    <n v="9822"/>
    <s v="Pool Cover"/>
    <n v="58.3"/>
    <n v="98.4"/>
    <n v="40.100000000000009"/>
    <n v="8.0200000000000014"/>
    <s v="Chalie"/>
    <x v="0"/>
    <x v="2"/>
  </r>
  <r>
    <s v="Aug"/>
    <n v="1134"/>
    <n v="9822"/>
    <s v="Pool Cover"/>
    <n v="58.3"/>
    <n v="98.4"/>
    <n v="40.100000000000009"/>
    <n v="8.0200000000000014"/>
    <s v="Doug"/>
    <x v="2"/>
    <x v="2"/>
  </r>
  <r>
    <s v="Aug"/>
    <n v="1135"/>
    <n v="8722"/>
    <s v="Water Pump"/>
    <n v="344"/>
    <n v="502"/>
    <n v="158"/>
    <n v="31.6"/>
    <s v="Chalie"/>
    <x v="0"/>
    <x v="4"/>
  </r>
  <r>
    <s v="Aug"/>
    <n v="1136"/>
    <n v="2242"/>
    <s v="AutoVac"/>
    <n v="60"/>
    <n v="124"/>
    <n v="64"/>
    <n v="12.8"/>
    <s v="Doug"/>
    <x v="2"/>
    <x v="0"/>
  </r>
  <r>
    <s v="Aug"/>
    <n v="1137"/>
    <n v="9822"/>
    <s v="Pool Cover"/>
    <n v="58.3"/>
    <n v="98.4"/>
    <n v="40.100000000000009"/>
    <n v="8.0200000000000014"/>
    <s v="Juan"/>
    <x v="1"/>
    <x v="1"/>
  </r>
  <r>
    <s v="Aug"/>
    <n v="1138"/>
    <n v="8722"/>
    <s v="Water Pump"/>
    <n v="344"/>
    <n v="502"/>
    <n v="158"/>
    <n v="31.6"/>
    <s v="Chalie"/>
    <x v="0"/>
    <x v="5"/>
  </r>
  <r>
    <s v="Aug"/>
    <n v="1139"/>
    <n v="4421"/>
    <s v="Skimmer"/>
    <n v="45"/>
    <n v="87"/>
    <n v="42"/>
    <n v="8.4"/>
    <s v="Doug"/>
    <x v="2"/>
    <x v="1"/>
  </r>
  <r>
    <s v="Aug"/>
    <n v="1140"/>
    <n v="4421"/>
    <s v="Skimmer"/>
    <n v="45"/>
    <n v="87"/>
    <n v="42"/>
    <n v="8.4"/>
    <s v="Juan"/>
    <x v="1"/>
    <x v="4"/>
  </r>
  <r>
    <s v="Aug"/>
    <n v="1141"/>
    <n v="9212"/>
    <s v="1 Gal Muratic Acid"/>
    <n v="4"/>
    <n v="7"/>
    <n v="3"/>
    <n v="0.30000000000000004"/>
    <s v="Juan"/>
    <x v="1"/>
    <x v="2"/>
  </r>
  <r>
    <s v="Sept"/>
    <n v="1142"/>
    <n v="2242"/>
    <s v="AutoVac"/>
    <n v="60"/>
    <n v="124"/>
    <n v="64"/>
    <n v="12.8"/>
    <s v="Juan"/>
    <x v="1"/>
    <x v="4"/>
  </r>
  <r>
    <s v="Sept"/>
    <n v="1143"/>
    <n v="9822"/>
    <s v="Pool Cover"/>
    <n v="58.3"/>
    <n v="98.4"/>
    <n v="40.100000000000009"/>
    <n v="8.0200000000000014"/>
    <s v="Hellen"/>
    <x v="3"/>
    <x v="2"/>
  </r>
  <r>
    <s v="Sept"/>
    <n v="1144"/>
    <n v="2242"/>
    <s v="AutoVac"/>
    <n v="60"/>
    <n v="124"/>
    <n v="64"/>
    <n v="12.8"/>
    <s v="Hellen"/>
    <x v="3"/>
    <x v="1"/>
  </r>
  <r>
    <s v="Sept"/>
    <n v="1145"/>
    <n v="4421"/>
    <s v="Skimmer"/>
    <n v="45"/>
    <n v="87"/>
    <n v="42"/>
    <n v="8.4"/>
    <s v="Hellen"/>
    <x v="3"/>
    <x v="0"/>
  </r>
  <r>
    <s v="Sept"/>
    <n v="1146"/>
    <n v="8722"/>
    <s v="Water Pump"/>
    <n v="344"/>
    <n v="502"/>
    <n v="158"/>
    <n v="31.6"/>
    <s v="Hellen"/>
    <x v="3"/>
    <x v="4"/>
  </r>
  <r>
    <s v="Sept"/>
    <n v="1147"/>
    <n v="9822"/>
    <s v="Pool Cover"/>
    <n v="58.3"/>
    <n v="98.4"/>
    <n v="40.100000000000009"/>
    <n v="8.0200000000000014"/>
    <s v="Chalie"/>
    <x v="0"/>
    <x v="1"/>
  </r>
  <r>
    <s v="Sept"/>
    <n v="1148"/>
    <n v="9212"/>
    <s v="1 Gal Muratic Acid"/>
    <n v="4"/>
    <n v="7"/>
    <n v="3"/>
    <n v="0.30000000000000004"/>
    <s v="Doug"/>
    <x v="2"/>
    <x v="2"/>
  </r>
  <r>
    <s v="Sept"/>
    <n v="1149"/>
    <n v="8722"/>
    <s v="Water Pump"/>
    <n v="344"/>
    <n v="502"/>
    <n v="158"/>
    <n v="31.6"/>
    <s v="Chalie"/>
    <x v="0"/>
    <x v="2"/>
  </r>
  <r>
    <s v="Oct"/>
    <n v="1150"/>
    <n v="2242"/>
    <s v="AutoVac"/>
    <n v="60"/>
    <n v="124"/>
    <n v="64"/>
    <n v="12.8"/>
    <s v="Doug"/>
    <x v="2"/>
    <x v="5"/>
  </r>
  <r>
    <s v="Oct"/>
    <n v="1151"/>
    <n v="2242"/>
    <s v="AutoVac"/>
    <n v="60"/>
    <n v="124"/>
    <n v="64"/>
    <n v="12.8"/>
    <s v="Juan"/>
    <x v="1"/>
    <x v="1"/>
  </r>
  <r>
    <s v="Oct"/>
    <n v="1152"/>
    <n v="4421"/>
    <s v="Skimmer"/>
    <n v="45"/>
    <n v="87"/>
    <n v="42"/>
    <n v="8.4"/>
    <s v="Chalie"/>
    <x v="0"/>
    <x v="4"/>
  </r>
  <r>
    <s v="Oct"/>
    <n v="1153"/>
    <n v="8722"/>
    <s v="Water Pump"/>
    <n v="344"/>
    <n v="502"/>
    <n v="158"/>
    <n v="31.6"/>
    <s v="Doug"/>
    <x v="2"/>
    <x v="2"/>
  </r>
  <r>
    <s v="Oct"/>
    <n v="1154"/>
    <n v="9822"/>
    <s v="Pool Cover"/>
    <n v="58.3"/>
    <n v="98.4"/>
    <n v="40.100000000000009"/>
    <n v="8.0200000000000014"/>
    <s v="Juan"/>
    <x v="1"/>
    <x v="4"/>
  </r>
  <r>
    <s v="Oct"/>
    <n v="1155"/>
    <n v="4421"/>
    <s v="Skimmer"/>
    <n v="45"/>
    <n v="87"/>
    <n v="42"/>
    <n v="8.4"/>
    <s v="Doug"/>
    <x v="2"/>
    <x v="2"/>
  </r>
  <r>
    <s v="Oct"/>
    <n v="1156"/>
    <n v="2242"/>
    <s v="AutoVac"/>
    <n v="60"/>
    <n v="124"/>
    <n v="64"/>
    <n v="12.8"/>
    <s v="Doug"/>
    <x v="2"/>
    <x v="1"/>
  </r>
  <r>
    <s v="Oct"/>
    <n v="1157"/>
    <n v="9212"/>
    <s v="1 Gal Muratic Acid"/>
    <n v="4"/>
    <n v="7"/>
    <n v="3"/>
    <n v="0.30000000000000004"/>
    <s v="Doug"/>
    <x v="2"/>
    <x v="0"/>
  </r>
  <r>
    <s v="Nov"/>
    <n v="1158"/>
    <n v="8722"/>
    <s v="Water Pump"/>
    <n v="344"/>
    <n v="502"/>
    <n v="158"/>
    <n v="31.6"/>
    <s v="Chalie"/>
    <x v="0"/>
    <x v="4"/>
  </r>
  <r>
    <s v="Nov"/>
    <n v="1159"/>
    <n v="6622"/>
    <s v="5 Gal Chlorine"/>
    <n v="42"/>
    <n v="77"/>
    <n v="35"/>
    <n v="7"/>
    <s v="Doug"/>
    <x v="2"/>
    <x v="1"/>
  </r>
  <r>
    <s v="Nov"/>
    <n v="1160"/>
    <n v="9822"/>
    <s v="Pool Cover"/>
    <n v="58.3"/>
    <n v="98.4"/>
    <n v="40.100000000000009"/>
    <n v="8.0200000000000014"/>
    <s v="Hellen"/>
    <x v="3"/>
    <x v="4"/>
  </r>
  <r>
    <s v="Nov"/>
    <n v="1161"/>
    <n v="4421"/>
    <s v="Skimmer"/>
    <n v="45"/>
    <n v="87"/>
    <n v="42"/>
    <n v="8.4"/>
    <s v="Juan"/>
    <x v="1"/>
    <x v="1"/>
  </r>
  <r>
    <s v="Nov"/>
    <n v="1162"/>
    <n v="9212"/>
    <s v="1 Gal Muratic Acid"/>
    <n v="4"/>
    <n v="7"/>
    <n v="3"/>
    <n v="0.30000000000000004"/>
    <s v="Chalie"/>
    <x v="0"/>
    <x v="2"/>
  </r>
  <r>
    <s v="Nov"/>
    <n v="1163"/>
    <n v="9212"/>
    <s v="1 Gal Muratic Acid"/>
    <n v="4"/>
    <n v="7"/>
    <n v="3"/>
    <n v="0.30000000000000004"/>
    <s v="Doug"/>
    <x v="2"/>
    <x v="1"/>
  </r>
  <r>
    <s v="Nov"/>
    <n v="1164"/>
    <n v="9822"/>
    <s v="Pool Cover"/>
    <n v="58.3"/>
    <n v="98.4"/>
    <n v="40.100000000000009"/>
    <n v="8.0200000000000014"/>
    <s v="Doug"/>
    <x v="2"/>
    <x v="2"/>
  </r>
  <r>
    <s v="Nov"/>
    <n v="1165"/>
    <n v="9822"/>
    <s v="Pool Cover"/>
    <n v="58.3"/>
    <n v="98.4"/>
    <n v="40.100000000000009"/>
    <n v="8.0200000000000014"/>
    <s v="Doug"/>
    <x v="2"/>
    <x v="2"/>
  </r>
  <r>
    <s v="Nov"/>
    <n v="1166"/>
    <n v="8722"/>
    <s v="Water Pump"/>
    <n v="344"/>
    <n v="502"/>
    <n v="158"/>
    <n v="31.6"/>
    <s v="Doug"/>
    <x v="2"/>
    <x v="4"/>
  </r>
  <r>
    <s v="Dec"/>
    <n v="1167"/>
    <n v="2242"/>
    <s v="AutoVac"/>
    <n v="60"/>
    <n v="124"/>
    <n v="64"/>
    <n v="12.8"/>
    <s v="Doug"/>
    <x v="2"/>
    <x v="0"/>
  </r>
  <r>
    <s v="Dec"/>
    <n v="1168"/>
    <n v="9822"/>
    <s v="Pool Cover"/>
    <n v="58.3"/>
    <n v="98.4"/>
    <n v="40.100000000000009"/>
    <n v="8.0200000000000014"/>
    <s v="Doug"/>
    <x v="2"/>
    <x v="1"/>
  </r>
  <r>
    <s v="Dec"/>
    <n v="1169"/>
    <n v="8722"/>
    <s v="Water Pump"/>
    <n v="344"/>
    <n v="502"/>
    <n v="158"/>
    <n v="31.6"/>
    <s v="Doug"/>
    <x v="2"/>
    <x v="5"/>
  </r>
  <r>
    <s v="Dec"/>
    <n v="1170"/>
    <n v="4421"/>
    <s v="Skimmer"/>
    <n v="45"/>
    <n v="87"/>
    <n v="42"/>
    <n v="8.4"/>
    <s v="Chalie"/>
    <x v="0"/>
    <x v="1"/>
  </r>
  <r>
    <s v="Dec"/>
    <n v="1171"/>
    <n v="4421"/>
    <s v="Skimmer"/>
    <n v="45"/>
    <n v="87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C11" firstHeaderRow="0" firstDataRow="1" firstDataCol="1"/>
  <pivotFields count="11">
    <pivotField showAll="0"/>
    <pivotField numFmtId="164" showAll="0"/>
    <pivotField showAll="0"/>
    <pivotField showAll="0"/>
    <pivotField numFmtId="165" showAll="0"/>
    <pivotField dataField="1" numFmtId="165" showAll="0"/>
    <pivotField dataField="1" numFmtId="165" showAll="0"/>
    <pivotField numFmtId="165" showAll="0"/>
    <pivotField showAll="0"/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5" baseField="0" baseItem="0"/>
    <dataField name="Sum of Profit" fld="6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9:B24" firstHeaderRow="1" firstDataRow="1" firstDataCol="1"/>
  <pivotFields count="11">
    <pivotField showAll="0"/>
    <pivotField numFmtId="164"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mmision 10% for items less than $50. 20% for items more than $50." fld="7" baseField="0" baseItem="0"/>
  </dataFields>
  <chartFormats count="10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activeCell="M1" sqref="M1"/>
    </sheetView>
  </sheetViews>
  <sheetFormatPr defaultRowHeight="15"/>
  <cols>
    <col min="5" max="5" width="10" style="12" bestFit="1" customWidth="1"/>
    <col min="6" max="6" width="11.7109375" style="12" bestFit="1" customWidth="1"/>
    <col min="7" max="7" width="10" style="12" bestFit="1" customWidth="1"/>
    <col min="8" max="8" width="13.85546875" style="12" customWidth="1"/>
  </cols>
  <sheetData>
    <row r="1" spans="1:12" ht="94.5">
      <c r="A1" s="5" t="s">
        <v>3</v>
      </c>
      <c r="B1" s="5" t="s">
        <v>4</v>
      </c>
      <c r="C1" s="5" t="s">
        <v>5</v>
      </c>
      <c r="D1" s="5" t="s">
        <v>6</v>
      </c>
      <c r="E1" s="10" t="s">
        <v>7</v>
      </c>
      <c r="F1" s="10" t="s">
        <v>8</v>
      </c>
      <c r="G1" s="10" t="s">
        <v>9</v>
      </c>
      <c r="H1" s="10" t="s">
        <v>46</v>
      </c>
      <c r="I1" s="5" t="s">
        <v>1</v>
      </c>
      <c r="J1" s="5" t="s">
        <v>0</v>
      </c>
      <c r="K1" s="5" t="s">
        <v>10</v>
      </c>
      <c r="L1" s="4"/>
    </row>
    <row r="2" spans="1:12" ht="15.75">
      <c r="A2" s="7" t="s">
        <v>11</v>
      </c>
      <c r="B2" s="8">
        <v>1001</v>
      </c>
      <c r="C2" s="6">
        <v>9822</v>
      </c>
      <c r="D2" s="6" t="s">
        <v>12</v>
      </c>
      <c r="E2" s="11">
        <v>58.3</v>
      </c>
      <c r="F2" s="11">
        <v>98.4</v>
      </c>
      <c r="G2" s="11">
        <f t="shared" ref="G2:G33" si="0">F2-E2</f>
        <v>40.100000000000009</v>
      </c>
      <c r="H2" s="11">
        <f t="shared" ref="H2:H33" si="1">IF(F2&gt;50,G2*0.2,G2*0.1)</f>
        <v>8.0200000000000014</v>
      </c>
      <c r="I2" s="6" t="s">
        <v>39</v>
      </c>
      <c r="J2" s="6" t="s">
        <v>40</v>
      </c>
      <c r="K2" s="6" t="s">
        <v>13</v>
      </c>
    </row>
    <row r="3" spans="1:12" ht="15.75">
      <c r="A3" s="7" t="s">
        <v>11</v>
      </c>
      <c r="B3" s="8">
        <v>1002</v>
      </c>
      <c r="C3" s="6">
        <v>2877</v>
      </c>
      <c r="D3" s="6" t="s">
        <v>14</v>
      </c>
      <c r="E3" s="11">
        <v>11.4</v>
      </c>
      <c r="F3" s="11">
        <v>16.3</v>
      </c>
      <c r="G3" s="11">
        <f t="shared" si="0"/>
        <v>4.9000000000000004</v>
      </c>
      <c r="H3" s="11">
        <f t="shared" si="1"/>
        <v>0.49000000000000005</v>
      </c>
      <c r="I3" s="6" t="s">
        <v>41</v>
      </c>
      <c r="J3" s="6" t="s">
        <v>42</v>
      </c>
      <c r="K3" s="6" t="s">
        <v>15</v>
      </c>
    </row>
    <row r="4" spans="1:12" ht="15.75">
      <c r="A4" s="7" t="s">
        <v>11</v>
      </c>
      <c r="B4" s="8">
        <v>1003</v>
      </c>
      <c r="C4" s="6">
        <v>2499</v>
      </c>
      <c r="D4" s="6" t="s">
        <v>16</v>
      </c>
      <c r="E4" s="11">
        <v>6.2</v>
      </c>
      <c r="F4" s="11">
        <v>9.1999999999999993</v>
      </c>
      <c r="G4" s="11">
        <f t="shared" si="0"/>
        <v>2.9999999999999991</v>
      </c>
      <c r="H4" s="11">
        <f t="shared" si="1"/>
        <v>0.29999999999999993</v>
      </c>
      <c r="I4" s="6" t="s">
        <v>43</v>
      </c>
      <c r="J4" s="6" t="s">
        <v>2</v>
      </c>
      <c r="K4" s="6" t="s">
        <v>17</v>
      </c>
    </row>
    <row r="5" spans="1:12" ht="15.75">
      <c r="A5" s="7" t="s">
        <v>11</v>
      </c>
      <c r="B5" s="8">
        <v>1004</v>
      </c>
      <c r="C5" s="6">
        <v>8722</v>
      </c>
      <c r="D5" s="6" t="s">
        <v>18</v>
      </c>
      <c r="E5" s="11">
        <v>344</v>
      </c>
      <c r="F5" s="11">
        <v>502</v>
      </c>
      <c r="G5" s="11">
        <f t="shared" si="0"/>
        <v>158</v>
      </c>
      <c r="H5" s="11">
        <f t="shared" si="1"/>
        <v>31.6</v>
      </c>
      <c r="I5" s="6" t="s">
        <v>39</v>
      </c>
      <c r="J5" s="6" t="s">
        <v>40</v>
      </c>
      <c r="K5" s="6" t="s">
        <v>17</v>
      </c>
    </row>
    <row r="6" spans="1:12" ht="15.75">
      <c r="A6" s="7" t="s">
        <v>11</v>
      </c>
      <c r="B6" s="8">
        <v>1005</v>
      </c>
      <c r="C6" s="6">
        <v>1109</v>
      </c>
      <c r="D6" s="6" t="s">
        <v>19</v>
      </c>
      <c r="E6" s="11">
        <v>3</v>
      </c>
      <c r="F6" s="11">
        <v>8</v>
      </c>
      <c r="G6" s="11">
        <f t="shared" si="0"/>
        <v>5</v>
      </c>
      <c r="H6" s="11">
        <f t="shared" si="1"/>
        <v>0.5</v>
      </c>
      <c r="I6" s="6" t="s">
        <v>43</v>
      </c>
      <c r="J6" s="6" t="s">
        <v>2</v>
      </c>
      <c r="K6" s="6" t="s">
        <v>17</v>
      </c>
    </row>
    <row r="7" spans="1:12" ht="15.75">
      <c r="A7" s="7" t="s">
        <v>11</v>
      </c>
      <c r="B7" s="8">
        <v>1006</v>
      </c>
      <c r="C7" s="6">
        <v>9822</v>
      </c>
      <c r="D7" s="6" t="s">
        <v>12</v>
      </c>
      <c r="E7" s="11">
        <v>58.3</v>
      </c>
      <c r="F7" s="11">
        <v>98.4</v>
      </c>
      <c r="G7" s="11">
        <f t="shared" si="0"/>
        <v>40.100000000000009</v>
      </c>
      <c r="H7" s="11">
        <f t="shared" si="1"/>
        <v>8.0200000000000014</v>
      </c>
      <c r="I7" s="6" t="s">
        <v>43</v>
      </c>
      <c r="J7" s="6" t="s">
        <v>2</v>
      </c>
      <c r="K7" s="6" t="s">
        <v>17</v>
      </c>
    </row>
    <row r="8" spans="1:12" ht="15.75">
      <c r="A8" s="7" t="s">
        <v>11</v>
      </c>
      <c r="B8" s="8">
        <v>1007</v>
      </c>
      <c r="C8" s="6">
        <v>1109</v>
      </c>
      <c r="D8" s="6" t="s">
        <v>19</v>
      </c>
      <c r="E8" s="11">
        <v>3</v>
      </c>
      <c r="F8" s="11">
        <v>8</v>
      </c>
      <c r="G8" s="11">
        <f t="shared" si="0"/>
        <v>5</v>
      </c>
      <c r="H8" s="11">
        <f t="shared" si="1"/>
        <v>0.5</v>
      </c>
      <c r="I8" s="6" t="s">
        <v>44</v>
      </c>
      <c r="J8" s="6" t="s">
        <v>45</v>
      </c>
      <c r="K8" s="6" t="s">
        <v>13</v>
      </c>
    </row>
    <row r="9" spans="1:12" ht="15.75">
      <c r="A9" s="7" t="s">
        <v>11</v>
      </c>
      <c r="B9" s="8">
        <v>1008</v>
      </c>
      <c r="C9" s="6">
        <v>2877</v>
      </c>
      <c r="D9" s="6" t="s">
        <v>14</v>
      </c>
      <c r="E9" s="11">
        <v>11.4</v>
      </c>
      <c r="F9" s="11">
        <v>16.3</v>
      </c>
      <c r="G9" s="11">
        <f t="shared" si="0"/>
        <v>4.9000000000000004</v>
      </c>
      <c r="H9" s="11">
        <f t="shared" si="1"/>
        <v>0.49000000000000005</v>
      </c>
      <c r="I9" s="6" t="s">
        <v>43</v>
      </c>
      <c r="J9" s="6" t="s">
        <v>2</v>
      </c>
      <c r="K9" s="6" t="s">
        <v>13</v>
      </c>
    </row>
    <row r="10" spans="1:12" ht="15.75">
      <c r="A10" s="7" t="s">
        <v>11</v>
      </c>
      <c r="B10" s="8">
        <v>1009</v>
      </c>
      <c r="C10" s="6">
        <v>1109</v>
      </c>
      <c r="D10" s="6" t="s">
        <v>19</v>
      </c>
      <c r="E10" s="11">
        <v>3</v>
      </c>
      <c r="F10" s="11">
        <v>8</v>
      </c>
      <c r="G10" s="11">
        <f t="shared" si="0"/>
        <v>5</v>
      </c>
      <c r="H10" s="11">
        <f t="shared" si="1"/>
        <v>0.5</v>
      </c>
      <c r="I10" s="6" t="s">
        <v>43</v>
      </c>
      <c r="J10" s="6" t="s">
        <v>2</v>
      </c>
      <c r="K10" s="6" t="s">
        <v>17</v>
      </c>
    </row>
    <row r="11" spans="1:12" ht="15.75">
      <c r="A11" s="7" t="s">
        <v>11</v>
      </c>
      <c r="B11" s="8">
        <v>1010</v>
      </c>
      <c r="C11" s="6">
        <v>2877</v>
      </c>
      <c r="D11" s="6" t="s">
        <v>14</v>
      </c>
      <c r="E11" s="11">
        <v>11.4</v>
      </c>
      <c r="F11" s="11">
        <v>16.3</v>
      </c>
      <c r="G11" s="11">
        <f t="shared" si="0"/>
        <v>4.9000000000000004</v>
      </c>
      <c r="H11" s="11">
        <f t="shared" si="1"/>
        <v>0.49000000000000005</v>
      </c>
      <c r="I11" s="6" t="s">
        <v>41</v>
      </c>
      <c r="J11" s="6" t="s">
        <v>42</v>
      </c>
      <c r="K11" s="6" t="s">
        <v>20</v>
      </c>
    </row>
    <row r="12" spans="1:12" ht="15.75">
      <c r="A12" s="7" t="s">
        <v>11</v>
      </c>
      <c r="B12" s="8">
        <v>1011</v>
      </c>
      <c r="C12" s="6">
        <v>2877</v>
      </c>
      <c r="D12" s="6" t="s">
        <v>14</v>
      </c>
      <c r="E12" s="11">
        <v>11.4</v>
      </c>
      <c r="F12" s="11">
        <v>16.3</v>
      </c>
      <c r="G12" s="11">
        <f t="shared" si="0"/>
        <v>4.9000000000000004</v>
      </c>
      <c r="H12" s="11">
        <f t="shared" si="1"/>
        <v>0.49000000000000005</v>
      </c>
      <c r="I12" s="6" t="s">
        <v>41</v>
      </c>
      <c r="J12" s="6" t="s">
        <v>42</v>
      </c>
      <c r="K12" s="6" t="s">
        <v>17</v>
      </c>
    </row>
    <row r="13" spans="1:12" ht="15.75">
      <c r="A13" s="7" t="s">
        <v>11</v>
      </c>
      <c r="B13" s="8">
        <v>1012</v>
      </c>
      <c r="C13" s="6">
        <v>4421</v>
      </c>
      <c r="D13" s="6" t="s">
        <v>21</v>
      </c>
      <c r="E13" s="11">
        <v>45</v>
      </c>
      <c r="F13" s="11">
        <v>87</v>
      </c>
      <c r="G13" s="11">
        <f t="shared" si="0"/>
        <v>42</v>
      </c>
      <c r="H13" s="11">
        <f t="shared" si="1"/>
        <v>8.4</v>
      </c>
      <c r="I13" s="6" t="s">
        <v>43</v>
      </c>
      <c r="J13" s="6" t="s">
        <v>2</v>
      </c>
      <c r="K13" s="6" t="s">
        <v>13</v>
      </c>
    </row>
    <row r="14" spans="1:12" ht="15.75">
      <c r="A14" s="7" t="s">
        <v>11</v>
      </c>
      <c r="B14" s="8">
        <v>1013</v>
      </c>
      <c r="C14" s="6">
        <v>9212</v>
      </c>
      <c r="D14" s="6" t="s">
        <v>22</v>
      </c>
      <c r="E14" s="11">
        <v>4</v>
      </c>
      <c r="F14" s="11">
        <v>7</v>
      </c>
      <c r="G14" s="11">
        <f t="shared" si="0"/>
        <v>3</v>
      </c>
      <c r="H14" s="11">
        <f t="shared" si="1"/>
        <v>0.30000000000000004</v>
      </c>
      <c r="I14" s="6" t="s">
        <v>44</v>
      </c>
      <c r="J14" s="6" t="s">
        <v>45</v>
      </c>
      <c r="K14" s="6" t="s">
        <v>20</v>
      </c>
    </row>
    <row r="15" spans="1:12" ht="15.75">
      <c r="A15" s="7" t="s">
        <v>11</v>
      </c>
      <c r="B15" s="8">
        <v>1014</v>
      </c>
      <c r="C15" s="6">
        <v>8722</v>
      </c>
      <c r="D15" s="6" t="s">
        <v>18</v>
      </c>
      <c r="E15" s="11">
        <v>344</v>
      </c>
      <c r="F15" s="11">
        <v>502</v>
      </c>
      <c r="G15" s="11">
        <f t="shared" si="0"/>
        <v>158</v>
      </c>
      <c r="H15" s="11">
        <f t="shared" si="1"/>
        <v>31.6</v>
      </c>
      <c r="I15" s="6" t="s">
        <v>39</v>
      </c>
      <c r="J15" s="6" t="s">
        <v>40</v>
      </c>
      <c r="K15" s="6" t="s">
        <v>15</v>
      </c>
    </row>
    <row r="16" spans="1:12" ht="15.75">
      <c r="A16" s="7" t="s">
        <v>11</v>
      </c>
      <c r="B16" s="8">
        <v>1015</v>
      </c>
      <c r="C16" s="6">
        <v>2877</v>
      </c>
      <c r="D16" s="6" t="s">
        <v>14</v>
      </c>
      <c r="E16" s="11">
        <v>11.4</v>
      </c>
      <c r="F16" s="11">
        <v>16.3</v>
      </c>
      <c r="G16" s="11">
        <f t="shared" si="0"/>
        <v>4.9000000000000004</v>
      </c>
      <c r="H16" s="11">
        <f t="shared" si="1"/>
        <v>0.49000000000000005</v>
      </c>
      <c r="I16" s="6" t="s">
        <v>44</v>
      </c>
      <c r="J16" s="6" t="s">
        <v>45</v>
      </c>
      <c r="K16" s="6" t="s">
        <v>17</v>
      </c>
    </row>
    <row r="17" spans="1:11" ht="15.75">
      <c r="A17" s="7" t="s">
        <v>11</v>
      </c>
      <c r="B17" s="8">
        <v>1016</v>
      </c>
      <c r="C17" s="6">
        <v>2499</v>
      </c>
      <c r="D17" s="6" t="s">
        <v>16</v>
      </c>
      <c r="E17" s="11">
        <v>6.2</v>
      </c>
      <c r="F17" s="11">
        <v>9.1999999999999993</v>
      </c>
      <c r="G17" s="11">
        <f t="shared" si="0"/>
        <v>2.9999999999999991</v>
      </c>
      <c r="H17" s="11">
        <f t="shared" si="1"/>
        <v>0.29999999999999993</v>
      </c>
      <c r="I17" s="6" t="s">
        <v>43</v>
      </c>
      <c r="J17" s="6" t="s">
        <v>2</v>
      </c>
      <c r="K17" s="6" t="s">
        <v>15</v>
      </c>
    </row>
    <row r="18" spans="1:11" ht="15.75">
      <c r="A18" s="7" t="s">
        <v>23</v>
      </c>
      <c r="B18" s="8">
        <v>1017</v>
      </c>
      <c r="C18" s="6">
        <v>2242</v>
      </c>
      <c r="D18" s="6" t="s">
        <v>24</v>
      </c>
      <c r="E18" s="11">
        <v>60</v>
      </c>
      <c r="F18" s="11">
        <v>124</v>
      </c>
      <c r="G18" s="11">
        <f t="shared" si="0"/>
        <v>64</v>
      </c>
      <c r="H18" s="11">
        <f t="shared" si="1"/>
        <v>12.8</v>
      </c>
      <c r="I18" s="6" t="s">
        <v>41</v>
      </c>
      <c r="J18" s="6" t="s">
        <v>42</v>
      </c>
      <c r="K18" s="6" t="s">
        <v>13</v>
      </c>
    </row>
    <row r="19" spans="1:11" ht="15.75">
      <c r="A19" s="7" t="s">
        <v>23</v>
      </c>
      <c r="B19" s="8">
        <v>1018</v>
      </c>
      <c r="C19" s="6">
        <v>1109</v>
      </c>
      <c r="D19" s="6" t="s">
        <v>19</v>
      </c>
      <c r="E19" s="11">
        <v>3</v>
      </c>
      <c r="F19" s="11">
        <v>8</v>
      </c>
      <c r="G19" s="11">
        <f t="shared" si="0"/>
        <v>5</v>
      </c>
      <c r="H19" s="11">
        <f t="shared" si="1"/>
        <v>0.5</v>
      </c>
      <c r="I19" s="6" t="s">
        <v>43</v>
      </c>
      <c r="J19" s="6" t="s">
        <v>2</v>
      </c>
      <c r="K19" s="6" t="s">
        <v>15</v>
      </c>
    </row>
    <row r="20" spans="1:11" ht="15.75">
      <c r="A20" s="7" t="s">
        <v>23</v>
      </c>
      <c r="B20" s="8">
        <v>1019</v>
      </c>
      <c r="C20" s="6">
        <v>2499</v>
      </c>
      <c r="D20" s="6" t="s">
        <v>16</v>
      </c>
      <c r="E20" s="11">
        <v>6.2</v>
      </c>
      <c r="F20" s="11">
        <v>9.1999999999999993</v>
      </c>
      <c r="G20" s="11">
        <f t="shared" si="0"/>
        <v>2.9999999999999991</v>
      </c>
      <c r="H20" s="11">
        <f t="shared" si="1"/>
        <v>0.29999999999999993</v>
      </c>
      <c r="I20" s="6" t="s">
        <v>43</v>
      </c>
      <c r="J20" s="6" t="s">
        <v>2</v>
      </c>
      <c r="K20" s="6" t="s">
        <v>20</v>
      </c>
    </row>
    <row r="21" spans="1:11" ht="15.75">
      <c r="A21" s="7" t="s">
        <v>23</v>
      </c>
      <c r="B21" s="8">
        <v>1020</v>
      </c>
      <c r="C21" s="6">
        <v>2499</v>
      </c>
      <c r="D21" s="6" t="s">
        <v>16</v>
      </c>
      <c r="E21" s="11">
        <v>6.2</v>
      </c>
      <c r="F21" s="11">
        <v>9.1999999999999993</v>
      </c>
      <c r="G21" s="11">
        <f t="shared" si="0"/>
        <v>2.9999999999999991</v>
      </c>
      <c r="H21" s="11">
        <f t="shared" si="1"/>
        <v>0.29999999999999993</v>
      </c>
      <c r="I21" s="6" t="s">
        <v>43</v>
      </c>
      <c r="J21" s="6" t="s">
        <v>2</v>
      </c>
      <c r="K21" s="6" t="s">
        <v>25</v>
      </c>
    </row>
    <row r="22" spans="1:11" ht="15.75">
      <c r="A22" s="7" t="s">
        <v>23</v>
      </c>
      <c r="B22" s="8">
        <v>1021</v>
      </c>
      <c r="C22" s="6">
        <v>1109</v>
      </c>
      <c r="D22" s="6" t="s">
        <v>19</v>
      </c>
      <c r="E22" s="11">
        <v>3</v>
      </c>
      <c r="F22" s="11">
        <v>8</v>
      </c>
      <c r="G22" s="11">
        <f t="shared" si="0"/>
        <v>5</v>
      </c>
      <c r="H22" s="11">
        <f t="shared" si="1"/>
        <v>0.5</v>
      </c>
      <c r="I22" s="6" t="s">
        <v>41</v>
      </c>
      <c r="J22" s="6" t="s">
        <v>42</v>
      </c>
      <c r="K22" s="6" t="s">
        <v>20</v>
      </c>
    </row>
    <row r="23" spans="1:11" ht="15.75">
      <c r="A23" s="7" t="s">
        <v>23</v>
      </c>
      <c r="B23" s="8">
        <v>1022</v>
      </c>
      <c r="C23" s="6">
        <v>2877</v>
      </c>
      <c r="D23" s="6" t="s">
        <v>14</v>
      </c>
      <c r="E23" s="11">
        <v>11.4</v>
      </c>
      <c r="F23" s="11">
        <v>16.3</v>
      </c>
      <c r="G23" s="11">
        <f t="shared" si="0"/>
        <v>4.9000000000000004</v>
      </c>
      <c r="H23" s="11">
        <f t="shared" si="1"/>
        <v>0.49000000000000005</v>
      </c>
      <c r="I23" s="6" t="s">
        <v>43</v>
      </c>
      <c r="J23" s="6" t="s">
        <v>2</v>
      </c>
      <c r="K23" s="6" t="s">
        <v>26</v>
      </c>
    </row>
    <row r="24" spans="1:11" ht="15.75">
      <c r="A24" s="7" t="s">
        <v>23</v>
      </c>
      <c r="B24" s="8">
        <v>1023</v>
      </c>
      <c r="C24" s="6">
        <v>1109</v>
      </c>
      <c r="D24" s="6" t="s">
        <v>19</v>
      </c>
      <c r="E24" s="11">
        <v>3</v>
      </c>
      <c r="F24" s="11">
        <v>8</v>
      </c>
      <c r="G24" s="11">
        <f t="shared" si="0"/>
        <v>5</v>
      </c>
      <c r="H24" s="11">
        <f t="shared" si="1"/>
        <v>0.5</v>
      </c>
      <c r="I24" s="6" t="s">
        <v>44</v>
      </c>
      <c r="J24" s="6" t="s">
        <v>45</v>
      </c>
      <c r="K24" s="6" t="s">
        <v>13</v>
      </c>
    </row>
    <row r="25" spans="1:11" ht="15.75">
      <c r="A25" s="7" t="s">
        <v>23</v>
      </c>
      <c r="B25" s="8">
        <v>1024</v>
      </c>
      <c r="C25" s="6">
        <v>9212</v>
      </c>
      <c r="D25" s="6" t="s">
        <v>22</v>
      </c>
      <c r="E25" s="11">
        <v>4</v>
      </c>
      <c r="F25" s="11">
        <v>7</v>
      </c>
      <c r="G25" s="11">
        <f t="shared" si="0"/>
        <v>3</v>
      </c>
      <c r="H25" s="11">
        <f t="shared" si="1"/>
        <v>0.30000000000000004</v>
      </c>
      <c r="I25" s="6" t="s">
        <v>41</v>
      </c>
      <c r="J25" s="6" t="s">
        <v>42</v>
      </c>
      <c r="K25" s="6" t="s">
        <v>26</v>
      </c>
    </row>
    <row r="26" spans="1:11" ht="15.75">
      <c r="A26" s="7" t="s">
        <v>23</v>
      </c>
      <c r="B26" s="8">
        <v>1025</v>
      </c>
      <c r="C26" s="6">
        <v>2877</v>
      </c>
      <c r="D26" s="6" t="s">
        <v>14</v>
      </c>
      <c r="E26" s="11">
        <v>11.4</v>
      </c>
      <c r="F26" s="11">
        <v>16.3</v>
      </c>
      <c r="G26" s="11">
        <f t="shared" si="0"/>
        <v>4.9000000000000004</v>
      </c>
      <c r="H26" s="11">
        <f t="shared" si="1"/>
        <v>0.49000000000000005</v>
      </c>
      <c r="I26" s="6" t="s">
        <v>44</v>
      </c>
      <c r="J26" s="6" t="s">
        <v>45</v>
      </c>
      <c r="K26" s="6" t="s">
        <v>25</v>
      </c>
    </row>
    <row r="27" spans="1:11" ht="15.75">
      <c r="A27" s="7" t="s">
        <v>23</v>
      </c>
      <c r="B27" s="8">
        <v>1026</v>
      </c>
      <c r="C27" s="6">
        <v>6119</v>
      </c>
      <c r="D27" s="6" t="s">
        <v>27</v>
      </c>
      <c r="E27" s="11">
        <v>9</v>
      </c>
      <c r="F27" s="11">
        <v>14</v>
      </c>
      <c r="G27" s="11">
        <f t="shared" si="0"/>
        <v>5</v>
      </c>
      <c r="H27" s="11">
        <f t="shared" si="1"/>
        <v>0.5</v>
      </c>
      <c r="I27" s="6" t="s">
        <v>44</v>
      </c>
      <c r="J27" s="6" t="s">
        <v>45</v>
      </c>
      <c r="K27" s="6" t="s">
        <v>13</v>
      </c>
    </row>
    <row r="28" spans="1:11" ht="15.75">
      <c r="A28" s="7" t="s">
        <v>23</v>
      </c>
      <c r="B28" s="8">
        <v>1027</v>
      </c>
      <c r="C28" s="6">
        <v>6119</v>
      </c>
      <c r="D28" s="6" t="s">
        <v>27</v>
      </c>
      <c r="E28" s="11">
        <v>9</v>
      </c>
      <c r="F28" s="11">
        <v>14</v>
      </c>
      <c r="G28" s="11">
        <f t="shared" si="0"/>
        <v>5</v>
      </c>
      <c r="H28" s="11">
        <f t="shared" si="1"/>
        <v>0.5</v>
      </c>
      <c r="I28" s="6" t="s">
        <v>39</v>
      </c>
      <c r="J28" s="6" t="s">
        <v>40</v>
      </c>
      <c r="K28" s="6" t="s">
        <v>25</v>
      </c>
    </row>
    <row r="29" spans="1:11" ht="15.75">
      <c r="A29" s="7" t="s">
        <v>23</v>
      </c>
      <c r="B29" s="8">
        <v>1028</v>
      </c>
      <c r="C29" s="6">
        <v>8722</v>
      </c>
      <c r="D29" s="6" t="s">
        <v>18</v>
      </c>
      <c r="E29" s="11">
        <v>344</v>
      </c>
      <c r="F29" s="11">
        <v>502</v>
      </c>
      <c r="G29" s="11">
        <f t="shared" si="0"/>
        <v>158</v>
      </c>
      <c r="H29" s="11">
        <f t="shared" si="1"/>
        <v>31.6</v>
      </c>
      <c r="I29" s="6" t="s">
        <v>39</v>
      </c>
      <c r="J29" s="6" t="s">
        <v>40</v>
      </c>
      <c r="K29" s="6" t="s">
        <v>17</v>
      </c>
    </row>
    <row r="30" spans="1:11" ht="15.75">
      <c r="A30" s="7" t="s">
        <v>23</v>
      </c>
      <c r="B30" s="8">
        <v>1029</v>
      </c>
      <c r="C30" s="6">
        <v>2499</v>
      </c>
      <c r="D30" s="6" t="s">
        <v>16</v>
      </c>
      <c r="E30" s="11">
        <v>6.2</v>
      </c>
      <c r="F30" s="11">
        <v>9.1999999999999993</v>
      </c>
      <c r="G30" s="11">
        <f t="shared" si="0"/>
        <v>2.9999999999999991</v>
      </c>
      <c r="H30" s="11">
        <f t="shared" si="1"/>
        <v>0.29999999999999993</v>
      </c>
      <c r="I30" s="6" t="s">
        <v>41</v>
      </c>
      <c r="J30" s="6" t="s">
        <v>42</v>
      </c>
      <c r="K30" s="6" t="s">
        <v>17</v>
      </c>
    </row>
    <row r="31" spans="1:11" ht="15.75">
      <c r="A31" s="7" t="s">
        <v>23</v>
      </c>
      <c r="B31" s="8">
        <v>1030</v>
      </c>
      <c r="C31" s="6">
        <v>4421</v>
      </c>
      <c r="D31" s="6" t="s">
        <v>21</v>
      </c>
      <c r="E31" s="11">
        <v>45</v>
      </c>
      <c r="F31" s="11">
        <v>87</v>
      </c>
      <c r="G31" s="11">
        <f t="shared" si="0"/>
        <v>42</v>
      </c>
      <c r="H31" s="11">
        <f t="shared" si="1"/>
        <v>8.4</v>
      </c>
      <c r="I31" s="6" t="s">
        <v>41</v>
      </c>
      <c r="J31" s="6" t="s">
        <v>42</v>
      </c>
      <c r="K31" s="6" t="s">
        <v>25</v>
      </c>
    </row>
    <row r="32" spans="1:11" ht="15.75">
      <c r="A32" s="7" t="s">
        <v>23</v>
      </c>
      <c r="B32" s="8">
        <v>1031</v>
      </c>
      <c r="C32" s="6">
        <v>1109</v>
      </c>
      <c r="D32" s="6" t="s">
        <v>19</v>
      </c>
      <c r="E32" s="11">
        <v>3</v>
      </c>
      <c r="F32" s="11">
        <v>8</v>
      </c>
      <c r="G32" s="11">
        <f t="shared" si="0"/>
        <v>5</v>
      </c>
      <c r="H32" s="11">
        <f t="shared" si="1"/>
        <v>0.5</v>
      </c>
      <c r="I32" s="6" t="s">
        <v>41</v>
      </c>
      <c r="J32" s="6" t="s">
        <v>42</v>
      </c>
      <c r="K32" s="6" t="s">
        <v>15</v>
      </c>
    </row>
    <row r="33" spans="1:11" ht="15.75">
      <c r="A33" s="7" t="s">
        <v>23</v>
      </c>
      <c r="B33" s="8">
        <v>1032</v>
      </c>
      <c r="C33" s="6">
        <v>2877</v>
      </c>
      <c r="D33" s="6" t="s">
        <v>14</v>
      </c>
      <c r="E33" s="11">
        <v>11.4</v>
      </c>
      <c r="F33" s="11">
        <v>16.3</v>
      </c>
      <c r="G33" s="11">
        <f t="shared" si="0"/>
        <v>4.9000000000000004</v>
      </c>
      <c r="H33" s="11">
        <f t="shared" si="1"/>
        <v>0.49000000000000005</v>
      </c>
      <c r="I33" s="6" t="s">
        <v>39</v>
      </c>
      <c r="J33" s="6" t="s">
        <v>40</v>
      </c>
      <c r="K33" s="6" t="s">
        <v>17</v>
      </c>
    </row>
    <row r="34" spans="1:11" ht="15.75">
      <c r="A34" s="7" t="s">
        <v>23</v>
      </c>
      <c r="B34" s="8">
        <v>1033</v>
      </c>
      <c r="C34" s="6">
        <v>9822</v>
      </c>
      <c r="D34" s="6" t="s">
        <v>12</v>
      </c>
      <c r="E34" s="11">
        <v>58.3</v>
      </c>
      <c r="F34" s="11">
        <v>98.4</v>
      </c>
      <c r="G34" s="11">
        <f t="shared" ref="G34:G65" si="2">F34-E34</f>
        <v>40.100000000000009</v>
      </c>
      <c r="H34" s="11">
        <f t="shared" ref="H34:H65" si="3">IF(F34&gt;50,G34*0.2,G34*0.1)</f>
        <v>8.0200000000000014</v>
      </c>
      <c r="I34" s="6" t="s">
        <v>41</v>
      </c>
      <c r="J34" s="6" t="s">
        <v>42</v>
      </c>
      <c r="K34" s="6" t="s">
        <v>15</v>
      </c>
    </row>
    <row r="35" spans="1:11" ht="15.75">
      <c r="A35" s="7" t="s">
        <v>23</v>
      </c>
      <c r="B35" s="8">
        <v>1034</v>
      </c>
      <c r="C35" s="6">
        <v>2877</v>
      </c>
      <c r="D35" s="6" t="s">
        <v>14</v>
      </c>
      <c r="E35" s="11">
        <v>11.4</v>
      </c>
      <c r="F35" s="11">
        <v>16.3</v>
      </c>
      <c r="G35" s="11">
        <f t="shared" si="2"/>
        <v>4.9000000000000004</v>
      </c>
      <c r="H35" s="11">
        <f t="shared" si="3"/>
        <v>0.49000000000000005</v>
      </c>
      <c r="I35" s="6" t="s">
        <v>41</v>
      </c>
      <c r="J35" s="6" t="s">
        <v>42</v>
      </c>
      <c r="K35" s="6" t="s">
        <v>20</v>
      </c>
    </row>
    <row r="36" spans="1:11" ht="15.75">
      <c r="A36" s="7" t="s">
        <v>28</v>
      </c>
      <c r="B36" s="8">
        <v>1035</v>
      </c>
      <c r="C36" s="6">
        <v>2499</v>
      </c>
      <c r="D36" s="6" t="s">
        <v>16</v>
      </c>
      <c r="E36" s="11">
        <v>6.2</v>
      </c>
      <c r="F36" s="11">
        <v>9.1999999999999993</v>
      </c>
      <c r="G36" s="11">
        <f t="shared" si="2"/>
        <v>2.9999999999999991</v>
      </c>
      <c r="H36" s="11">
        <f t="shared" si="3"/>
        <v>0.29999999999999993</v>
      </c>
      <c r="I36" s="6" t="s">
        <v>44</v>
      </c>
      <c r="J36" s="6" t="s">
        <v>45</v>
      </c>
      <c r="K36" s="6" t="s">
        <v>15</v>
      </c>
    </row>
    <row r="37" spans="1:11" ht="15.75">
      <c r="A37" s="7" t="s">
        <v>28</v>
      </c>
      <c r="B37" s="8">
        <v>1036</v>
      </c>
      <c r="C37" s="6">
        <v>2499</v>
      </c>
      <c r="D37" s="6" t="s">
        <v>16</v>
      </c>
      <c r="E37" s="11">
        <v>6.2</v>
      </c>
      <c r="F37" s="11">
        <v>9.1999999999999993</v>
      </c>
      <c r="G37" s="11">
        <f t="shared" si="2"/>
        <v>2.9999999999999991</v>
      </c>
      <c r="H37" s="11">
        <f t="shared" si="3"/>
        <v>0.29999999999999993</v>
      </c>
      <c r="I37" s="6" t="s">
        <v>41</v>
      </c>
      <c r="J37" s="6" t="s">
        <v>42</v>
      </c>
      <c r="K37" s="6" t="s">
        <v>25</v>
      </c>
    </row>
    <row r="38" spans="1:11" ht="15.75">
      <c r="A38" s="7" t="s">
        <v>28</v>
      </c>
      <c r="B38" s="8">
        <v>1037</v>
      </c>
      <c r="C38" s="6">
        <v>6622</v>
      </c>
      <c r="D38" s="6" t="s">
        <v>29</v>
      </c>
      <c r="E38" s="11">
        <v>42</v>
      </c>
      <c r="F38" s="11">
        <v>77</v>
      </c>
      <c r="G38" s="11">
        <f t="shared" si="2"/>
        <v>35</v>
      </c>
      <c r="H38" s="11">
        <f t="shared" si="3"/>
        <v>7</v>
      </c>
      <c r="I38" s="6" t="s">
        <v>41</v>
      </c>
      <c r="J38" s="6" t="s">
        <v>42</v>
      </c>
      <c r="K38" s="6" t="s">
        <v>25</v>
      </c>
    </row>
    <row r="39" spans="1:11" ht="15.75">
      <c r="A39" s="7" t="s">
        <v>28</v>
      </c>
      <c r="B39" s="8">
        <v>1038</v>
      </c>
      <c r="C39" s="6">
        <v>2499</v>
      </c>
      <c r="D39" s="6" t="s">
        <v>16</v>
      </c>
      <c r="E39" s="11">
        <v>6.2</v>
      </c>
      <c r="F39" s="11">
        <v>9.1999999999999993</v>
      </c>
      <c r="G39" s="11">
        <f t="shared" si="2"/>
        <v>2.9999999999999991</v>
      </c>
      <c r="H39" s="11">
        <f t="shared" si="3"/>
        <v>0.29999999999999993</v>
      </c>
      <c r="I39" s="6" t="s">
        <v>41</v>
      </c>
      <c r="J39" s="6" t="s">
        <v>42</v>
      </c>
      <c r="K39" s="6" t="s">
        <v>25</v>
      </c>
    </row>
    <row r="40" spans="1:11" ht="15.75">
      <c r="A40" s="7" t="s">
        <v>28</v>
      </c>
      <c r="B40" s="8">
        <v>1039</v>
      </c>
      <c r="C40" s="6">
        <v>2877</v>
      </c>
      <c r="D40" s="6" t="s">
        <v>14</v>
      </c>
      <c r="E40" s="11">
        <v>11.4</v>
      </c>
      <c r="F40" s="11">
        <v>16.3</v>
      </c>
      <c r="G40" s="11">
        <f t="shared" si="2"/>
        <v>4.9000000000000004</v>
      </c>
      <c r="H40" s="11">
        <f t="shared" si="3"/>
        <v>0.49000000000000005</v>
      </c>
      <c r="I40" s="6" t="s">
        <v>41</v>
      </c>
      <c r="J40" s="6" t="s">
        <v>42</v>
      </c>
      <c r="K40" s="6" t="s">
        <v>15</v>
      </c>
    </row>
    <row r="41" spans="1:11" ht="15.75">
      <c r="A41" s="7" t="s">
        <v>28</v>
      </c>
      <c r="B41" s="8">
        <v>1040</v>
      </c>
      <c r="C41" s="6">
        <v>1109</v>
      </c>
      <c r="D41" s="6" t="s">
        <v>19</v>
      </c>
      <c r="E41" s="11">
        <v>3</v>
      </c>
      <c r="F41" s="11">
        <v>8</v>
      </c>
      <c r="G41" s="11">
        <f t="shared" si="2"/>
        <v>5</v>
      </c>
      <c r="H41" s="11">
        <f t="shared" si="3"/>
        <v>0.5</v>
      </c>
      <c r="I41" s="6" t="s">
        <v>41</v>
      </c>
      <c r="J41" s="6" t="s">
        <v>42</v>
      </c>
      <c r="K41" s="6" t="s">
        <v>17</v>
      </c>
    </row>
    <row r="42" spans="1:11" ht="15.75">
      <c r="A42" s="7" t="s">
        <v>28</v>
      </c>
      <c r="B42" s="8">
        <v>1041</v>
      </c>
      <c r="C42" s="6">
        <v>2499</v>
      </c>
      <c r="D42" s="6" t="s">
        <v>16</v>
      </c>
      <c r="E42" s="11">
        <v>6.2</v>
      </c>
      <c r="F42" s="11">
        <v>9.1999999999999993</v>
      </c>
      <c r="G42" s="11">
        <f t="shared" si="2"/>
        <v>2.9999999999999991</v>
      </c>
      <c r="H42" s="11">
        <f t="shared" si="3"/>
        <v>0.29999999999999993</v>
      </c>
      <c r="I42" s="6" t="s">
        <v>39</v>
      </c>
      <c r="J42" s="6" t="s">
        <v>40</v>
      </c>
      <c r="K42" s="6" t="s">
        <v>13</v>
      </c>
    </row>
    <row r="43" spans="1:11" ht="15.75">
      <c r="A43" s="7" t="s">
        <v>28</v>
      </c>
      <c r="B43" s="8">
        <v>1042</v>
      </c>
      <c r="C43" s="6">
        <v>8722</v>
      </c>
      <c r="D43" s="6" t="s">
        <v>18</v>
      </c>
      <c r="E43" s="11">
        <v>344</v>
      </c>
      <c r="F43" s="11">
        <v>502</v>
      </c>
      <c r="G43" s="11">
        <f t="shared" si="2"/>
        <v>158</v>
      </c>
      <c r="H43" s="11">
        <f t="shared" si="3"/>
        <v>31.6</v>
      </c>
      <c r="I43" s="6" t="s">
        <v>43</v>
      </c>
      <c r="J43" s="6" t="s">
        <v>2</v>
      </c>
      <c r="K43" s="6" t="s">
        <v>13</v>
      </c>
    </row>
    <row r="44" spans="1:11" ht="15.75">
      <c r="A44" s="7" t="s">
        <v>28</v>
      </c>
      <c r="B44" s="8">
        <v>1043</v>
      </c>
      <c r="C44" s="6">
        <v>2242</v>
      </c>
      <c r="D44" s="6" t="s">
        <v>24</v>
      </c>
      <c r="E44" s="11">
        <v>60</v>
      </c>
      <c r="F44" s="11">
        <v>124</v>
      </c>
      <c r="G44" s="11">
        <f t="shared" si="2"/>
        <v>64</v>
      </c>
      <c r="H44" s="11">
        <f t="shared" si="3"/>
        <v>12.8</v>
      </c>
      <c r="I44" s="6" t="s">
        <v>43</v>
      </c>
      <c r="J44" s="6" t="s">
        <v>2</v>
      </c>
      <c r="K44" s="6" t="s">
        <v>15</v>
      </c>
    </row>
    <row r="45" spans="1:11" ht="15.75">
      <c r="A45" s="7" t="s">
        <v>28</v>
      </c>
      <c r="B45" s="8">
        <v>1044</v>
      </c>
      <c r="C45" s="6">
        <v>2877</v>
      </c>
      <c r="D45" s="6" t="s">
        <v>14</v>
      </c>
      <c r="E45" s="11">
        <v>11.4</v>
      </c>
      <c r="F45" s="11">
        <v>16.3</v>
      </c>
      <c r="G45" s="11">
        <f t="shared" si="2"/>
        <v>4.9000000000000004</v>
      </c>
      <c r="H45" s="11">
        <f t="shared" si="3"/>
        <v>0.49000000000000005</v>
      </c>
      <c r="I45" s="6" t="s">
        <v>43</v>
      </c>
      <c r="J45" s="6" t="s">
        <v>2</v>
      </c>
      <c r="K45" s="6" t="s">
        <v>15</v>
      </c>
    </row>
    <row r="46" spans="1:11" ht="15.75">
      <c r="A46" s="7" t="s">
        <v>28</v>
      </c>
      <c r="B46" s="8">
        <v>1045</v>
      </c>
      <c r="C46" s="6">
        <v>8722</v>
      </c>
      <c r="D46" s="6" t="s">
        <v>18</v>
      </c>
      <c r="E46" s="11">
        <v>344</v>
      </c>
      <c r="F46" s="11">
        <v>502</v>
      </c>
      <c r="G46" s="11">
        <f t="shared" si="2"/>
        <v>158</v>
      </c>
      <c r="H46" s="11">
        <f t="shared" si="3"/>
        <v>31.6</v>
      </c>
      <c r="I46" s="6" t="s">
        <v>44</v>
      </c>
      <c r="J46" s="6" t="s">
        <v>45</v>
      </c>
      <c r="K46" s="6" t="s">
        <v>17</v>
      </c>
    </row>
    <row r="47" spans="1:11" ht="15.75">
      <c r="A47" s="7" t="s">
        <v>28</v>
      </c>
      <c r="B47" s="8">
        <v>1046</v>
      </c>
      <c r="C47" s="6">
        <v>6119</v>
      </c>
      <c r="D47" s="6" t="s">
        <v>27</v>
      </c>
      <c r="E47" s="11">
        <v>9</v>
      </c>
      <c r="F47" s="11">
        <v>14</v>
      </c>
      <c r="G47" s="11">
        <f t="shared" si="2"/>
        <v>5</v>
      </c>
      <c r="H47" s="11">
        <f t="shared" si="3"/>
        <v>0.5</v>
      </c>
      <c r="I47" s="6" t="s">
        <v>41</v>
      </c>
      <c r="J47" s="6" t="s">
        <v>42</v>
      </c>
      <c r="K47" s="6" t="s">
        <v>26</v>
      </c>
    </row>
    <row r="48" spans="1:11" ht="15.75">
      <c r="A48" s="7" t="s">
        <v>28</v>
      </c>
      <c r="B48" s="8">
        <v>1047</v>
      </c>
      <c r="C48" s="6">
        <v>6622</v>
      </c>
      <c r="D48" s="6" t="s">
        <v>29</v>
      </c>
      <c r="E48" s="11">
        <v>42</v>
      </c>
      <c r="F48" s="11">
        <v>77</v>
      </c>
      <c r="G48" s="11">
        <f t="shared" si="2"/>
        <v>35</v>
      </c>
      <c r="H48" s="11">
        <f t="shared" si="3"/>
        <v>7</v>
      </c>
      <c r="I48" s="6" t="s">
        <v>44</v>
      </c>
      <c r="J48" s="6" t="s">
        <v>45</v>
      </c>
      <c r="K48" s="6" t="s">
        <v>17</v>
      </c>
    </row>
    <row r="49" spans="1:11" ht="15.75">
      <c r="A49" s="7" t="s">
        <v>28</v>
      </c>
      <c r="B49" s="8">
        <v>1048</v>
      </c>
      <c r="C49" s="6">
        <v>8722</v>
      </c>
      <c r="D49" s="6" t="s">
        <v>18</v>
      </c>
      <c r="E49" s="11">
        <v>344</v>
      </c>
      <c r="F49" s="11">
        <v>502</v>
      </c>
      <c r="G49" s="11">
        <f t="shared" si="2"/>
        <v>158</v>
      </c>
      <c r="H49" s="11">
        <f t="shared" si="3"/>
        <v>31.6</v>
      </c>
      <c r="I49" s="6" t="s">
        <v>39</v>
      </c>
      <c r="J49" s="6" t="s">
        <v>40</v>
      </c>
      <c r="K49" s="6" t="s">
        <v>17</v>
      </c>
    </row>
    <row r="50" spans="1:11" ht="15.75">
      <c r="A50" s="7" t="s">
        <v>30</v>
      </c>
      <c r="B50" s="8">
        <v>1049</v>
      </c>
      <c r="C50" s="6">
        <v>2499</v>
      </c>
      <c r="D50" s="6" t="s">
        <v>16</v>
      </c>
      <c r="E50" s="11">
        <v>6.2</v>
      </c>
      <c r="F50" s="11">
        <v>9.1999999999999993</v>
      </c>
      <c r="G50" s="11">
        <f t="shared" si="2"/>
        <v>2.9999999999999991</v>
      </c>
      <c r="H50" s="11">
        <f t="shared" si="3"/>
        <v>0.29999999999999993</v>
      </c>
      <c r="I50" s="6" t="s">
        <v>39</v>
      </c>
      <c r="J50" s="6" t="s">
        <v>40</v>
      </c>
      <c r="K50" s="6" t="s">
        <v>20</v>
      </c>
    </row>
    <row r="51" spans="1:11" ht="15.75">
      <c r="A51" s="7" t="s">
        <v>30</v>
      </c>
      <c r="B51" s="8">
        <v>1050</v>
      </c>
      <c r="C51" s="6">
        <v>2877</v>
      </c>
      <c r="D51" s="6" t="s">
        <v>14</v>
      </c>
      <c r="E51" s="11">
        <v>11.4</v>
      </c>
      <c r="F51" s="11">
        <v>16.3</v>
      </c>
      <c r="G51" s="11">
        <f t="shared" si="2"/>
        <v>4.9000000000000004</v>
      </c>
      <c r="H51" s="11">
        <f t="shared" si="3"/>
        <v>0.49000000000000005</v>
      </c>
      <c r="I51" s="6" t="s">
        <v>39</v>
      </c>
      <c r="J51" s="6" t="s">
        <v>40</v>
      </c>
      <c r="K51" s="6" t="s">
        <v>17</v>
      </c>
    </row>
    <row r="52" spans="1:11" ht="15.75">
      <c r="A52" s="7" t="s">
        <v>30</v>
      </c>
      <c r="B52" s="8">
        <v>1051</v>
      </c>
      <c r="C52" s="6">
        <v>6119</v>
      </c>
      <c r="D52" s="6" t="s">
        <v>27</v>
      </c>
      <c r="E52" s="11">
        <v>9</v>
      </c>
      <c r="F52" s="11">
        <v>14</v>
      </c>
      <c r="G52" s="11">
        <f t="shared" si="2"/>
        <v>5</v>
      </c>
      <c r="H52" s="11">
        <f t="shared" si="3"/>
        <v>0.5</v>
      </c>
      <c r="I52" s="6" t="s">
        <v>43</v>
      </c>
      <c r="J52" s="6" t="s">
        <v>2</v>
      </c>
      <c r="K52" s="6" t="s">
        <v>26</v>
      </c>
    </row>
    <row r="53" spans="1:11" ht="15.75">
      <c r="A53" s="7" t="s">
        <v>30</v>
      </c>
      <c r="B53" s="8">
        <v>1052</v>
      </c>
      <c r="C53" s="6">
        <v>6622</v>
      </c>
      <c r="D53" s="6" t="s">
        <v>29</v>
      </c>
      <c r="E53" s="11">
        <v>42</v>
      </c>
      <c r="F53" s="11">
        <v>77</v>
      </c>
      <c r="G53" s="11">
        <f t="shared" si="2"/>
        <v>35</v>
      </c>
      <c r="H53" s="11">
        <f t="shared" si="3"/>
        <v>7</v>
      </c>
      <c r="I53" s="6" t="s">
        <v>43</v>
      </c>
      <c r="J53" s="6" t="s">
        <v>2</v>
      </c>
      <c r="K53" s="6" t="s">
        <v>17</v>
      </c>
    </row>
    <row r="54" spans="1:11" ht="15.75">
      <c r="A54" s="7" t="s">
        <v>30</v>
      </c>
      <c r="B54" s="8">
        <v>1053</v>
      </c>
      <c r="C54" s="6">
        <v>2242</v>
      </c>
      <c r="D54" s="6" t="s">
        <v>24</v>
      </c>
      <c r="E54" s="11">
        <v>60</v>
      </c>
      <c r="F54" s="11">
        <v>124</v>
      </c>
      <c r="G54" s="11">
        <f t="shared" si="2"/>
        <v>64</v>
      </c>
      <c r="H54" s="11">
        <f t="shared" si="3"/>
        <v>12.8</v>
      </c>
      <c r="I54" s="6" t="s">
        <v>39</v>
      </c>
      <c r="J54" s="6" t="s">
        <v>40</v>
      </c>
      <c r="K54" s="6" t="s">
        <v>15</v>
      </c>
    </row>
    <row r="55" spans="1:11" ht="15.75">
      <c r="A55" s="7" t="s">
        <v>30</v>
      </c>
      <c r="B55" s="8">
        <v>1054</v>
      </c>
      <c r="C55" s="6">
        <v>4421</v>
      </c>
      <c r="D55" s="6" t="s">
        <v>21</v>
      </c>
      <c r="E55" s="11">
        <v>45</v>
      </c>
      <c r="F55" s="11">
        <v>87</v>
      </c>
      <c r="G55" s="11">
        <f t="shared" si="2"/>
        <v>42</v>
      </c>
      <c r="H55" s="11">
        <f t="shared" si="3"/>
        <v>8.4</v>
      </c>
      <c r="I55" s="6" t="s">
        <v>43</v>
      </c>
      <c r="J55" s="6" t="s">
        <v>2</v>
      </c>
      <c r="K55" s="6" t="s">
        <v>25</v>
      </c>
    </row>
    <row r="56" spans="1:11" ht="15.75">
      <c r="A56" s="7" t="s">
        <v>30</v>
      </c>
      <c r="B56" s="8">
        <v>1055</v>
      </c>
      <c r="C56" s="6">
        <v>6119</v>
      </c>
      <c r="D56" s="6" t="s">
        <v>27</v>
      </c>
      <c r="E56" s="11">
        <v>9</v>
      </c>
      <c r="F56" s="11">
        <v>14</v>
      </c>
      <c r="G56" s="11">
        <f t="shared" si="2"/>
        <v>5</v>
      </c>
      <c r="H56" s="11">
        <f t="shared" si="3"/>
        <v>0.5</v>
      </c>
      <c r="I56" s="6" t="s">
        <v>41</v>
      </c>
      <c r="J56" s="6" t="s">
        <v>42</v>
      </c>
      <c r="K56" s="6" t="s">
        <v>25</v>
      </c>
    </row>
    <row r="57" spans="1:11" ht="15.75">
      <c r="A57" s="7" t="s">
        <v>30</v>
      </c>
      <c r="B57" s="8">
        <v>1056</v>
      </c>
      <c r="C57" s="6">
        <v>1109</v>
      </c>
      <c r="D57" s="6" t="s">
        <v>19</v>
      </c>
      <c r="E57" s="11">
        <v>3</v>
      </c>
      <c r="F57" s="11">
        <v>8</v>
      </c>
      <c r="G57" s="11">
        <f t="shared" si="2"/>
        <v>5</v>
      </c>
      <c r="H57" s="11">
        <f t="shared" si="3"/>
        <v>0.5</v>
      </c>
      <c r="I57" s="6" t="s">
        <v>43</v>
      </c>
      <c r="J57" s="6" t="s">
        <v>2</v>
      </c>
      <c r="K57" s="6" t="s">
        <v>15</v>
      </c>
    </row>
    <row r="58" spans="1:11" ht="15.75">
      <c r="A58" s="7" t="s">
        <v>30</v>
      </c>
      <c r="B58" s="8">
        <v>1057</v>
      </c>
      <c r="C58" s="6">
        <v>2499</v>
      </c>
      <c r="D58" s="6" t="s">
        <v>16</v>
      </c>
      <c r="E58" s="11">
        <v>6.2</v>
      </c>
      <c r="F58" s="11">
        <v>9.1999999999999993</v>
      </c>
      <c r="G58" s="11">
        <f t="shared" si="2"/>
        <v>2.9999999999999991</v>
      </c>
      <c r="H58" s="11">
        <f t="shared" si="3"/>
        <v>0.29999999999999993</v>
      </c>
      <c r="I58" s="6" t="s">
        <v>41</v>
      </c>
      <c r="J58" s="6" t="s">
        <v>42</v>
      </c>
      <c r="K58" s="6" t="s">
        <v>15</v>
      </c>
    </row>
    <row r="59" spans="1:11" ht="15.75">
      <c r="A59" s="7" t="s">
        <v>30</v>
      </c>
      <c r="B59" s="8">
        <v>1058</v>
      </c>
      <c r="C59" s="6">
        <v>6119</v>
      </c>
      <c r="D59" s="6" t="s">
        <v>27</v>
      </c>
      <c r="E59" s="11">
        <v>9</v>
      </c>
      <c r="F59" s="11">
        <v>14</v>
      </c>
      <c r="G59" s="11">
        <f t="shared" si="2"/>
        <v>5</v>
      </c>
      <c r="H59" s="11">
        <f t="shared" si="3"/>
        <v>0.5</v>
      </c>
      <c r="I59" s="6" t="s">
        <v>44</v>
      </c>
      <c r="J59" s="6" t="s">
        <v>45</v>
      </c>
      <c r="K59" s="6" t="s">
        <v>17</v>
      </c>
    </row>
    <row r="60" spans="1:11" ht="15.75">
      <c r="A60" s="7" t="s">
        <v>30</v>
      </c>
      <c r="B60" s="8">
        <v>1059</v>
      </c>
      <c r="C60" s="6">
        <v>2242</v>
      </c>
      <c r="D60" s="6" t="s">
        <v>24</v>
      </c>
      <c r="E60" s="11">
        <v>60</v>
      </c>
      <c r="F60" s="11">
        <v>124</v>
      </c>
      <c r="G60" s="11">
        <f t="shared" si="2"/>
        <v>64</v>
      </c>
      <c r="H60" s="11">
        <f t="shared" si="3"/>
        <v>12.8</v>
      </c>
      <c r="I60" s="6" t="s">
        <v>43</v>
      </c>
      <c r="J60" s="6" t="s">
        <v>2</v>
      </c>
      <c r="K60" s="6" t="s">
        <v>17</v>
      </c>
    </row>
    <row r="61" spans="1:11" ht="15.75">
      <c r="A61" s="7" t="s">
        <v>30</v>
      </c>
      <c r="B61" s="8">
        <v>1060</v>
      </c>
      <c r="C61" s="6">
        <v>6119</v>
      </c>
      <c r="D61" s="6" t="s">
        <v>27</v>
      </c>
      <c r="E61" s="11">
        <v>9</v>
      </c>
      <c r="F61" s="11">
        <v>14</v>
      </c>
      <c r="G61" s="11">
        <f t="shared" si="2"/>
        <v>5</v>
      </c>
      <c r="H61" s="11">
        <f t="shared" si="3"/>
        <v>0.5</v>
      </c>
      <c r="I61" s="6" t="s">
        <v>43</v>
      </c>
      <c r="J61" s="6" t="s">
        <v>2</v>
      </c>
      <c r="K61" s="6" t="s">
        <v>25</v>
      </c>
    </row>
    <row r="62" spans="1:11" ht="15.75">
      <c r="A62" s="7" t="s">
        <v>31</v>
      </c>
      <c r="B62" s="8">
        <v>1061</v>
      </c>
      <c r="C62" s="6">
        <v>1109</v>
      </c>
      <c r="D62" s="6" t="s">
        <v>19</v>
      </c>
      <c r="E62" s="11">
        <v>3</v>
      </c>
      <c r="F62" s="11">
        <v>8</v>
      </c>
      <c r="G62" s="11">
        <f t="shared" si="2"/>
        <v>5</v>
      </c>
      <c r="H62" s="11">
        <f t="shared" si="3"/>
        <v>0.5</v>
      </c>
      <c r="I62" s="6" t="s">
        <v>43</v>
      </c>
      <c r="J62" s="6" t="s">
        <v>2</v>
      </c>
      <c r="K62" s="6" t="s">
        <v>25</v>
      </c>
    </row>
    <row r="63" spans="1:11" ht="15.75">
      <c r="A63" s="7" t="s">
        <v>31</v>
      </c>
      <c r="B63" s="8">
        <v>1062</v>
      </c>
      <c r="C63" s="6">
        <v>2499</v>
      </c>
      <c r="D63" s="6" t="s">
        <v>16</v>
      </c>
      <c r="E63" s="11">
        <v>6.2</v>
      </c>
      <c r="F63" s="11">
        <v>9.1999999999999993</v>
      </c>
      <c r="G63" s="11">
        <f t="shared" si="2"/>
        <v>2.9999999999999991</v>
      </c>
      <c r="H63" s="11">
        <f t="shared" si="3"/>
        <v>0.29999999999999993</v>
      </c>
      <c r="I63" s="6" t="s">
        <v>39</v>
      </c>
      <c r="J63" s="6" t="s">
        <v>40</v>
      </c>
      <c r="K63" s="6" t="s">
        <v>17</v>
      </c>
    </row>
    <row r="64" spans="1:11" ht="15.75">
      <c r="A64" s="7" t="s">
        <v>31</v>
      </c>
      <c r="B64" s="8">
        <v>1063</v>
      </c>
      <c r="C64" s="6">
        <v>1109</v>
      </c>
      <c r="D64" s="6" t="s">
        <v>19</v>
      </c>
      <c r="E64" s="11">
        <v>3</v>
      </c>
      <c r="F64" s="11">
        <v>8</v>
      </c>
      <c r="G64" s="11">
        <f t="shared" si="2"/>
        <v>5</v>
      </c>
      <c r="H64" s="11">
        <f t="shared" si="3"/>
        <v>0.5</v>
      </c>
      <c r="I64" s="6" t="s">
        <v>43</v>
      </c>
      <c r="J64" s="6" t="s">
        <v>2</v>
      </c>
      <c r="K64" s="6" t="s">
        <v>15</v>
      </c>
    </row>
    <row r="65" spans="1:11" ht="15.75">
      <c r="A65" s="7" t="s">
        <v>31</v>
      </c>
      <c r="B65" s="8">
        <v>1064</v>
      </c>
      <c r="C65" s="6">
        <v>2499</v>
      </c>
      <c r="D65" s="6" t="s">
        <v>16</v>
      </c>
      <c r="E65" s="11">
        <v>6.2</v>
      </c>
      <c r="F65" s="11">
        <v>9.1999999999999993</v>
      </c>
      <c r="G65" s="11">
        <f t="shared" si="2"/>
        <v>2.9999999999999991</v>
      </c>
      <c r="H65" s="11">
        <f t="shared" si="3"/>
        <v>0.29999999999999993</v>
      </c>
      <c r="I65" s="6" t="s">
        <v>44</v>
      </c>
      <c r="J65" s="6" t="s">
        <v>45</v>
      </c>
      <c r="K65" s="6" t="s">
        <v>17</v>
      </c>
    </row>
    <row r="66" spans="1:11" ht="15.75">
      <c r="A66" s="7" t="s">
        <v>31</v>
      </c>
      <c r="B66" s="8">
        <v>1065</v>
      </c>
      <c r="C66" s="6">
        <v>2499</v>
      </c>
      <c r="D66" s="6" t="s">
        <v>16</v>
      </c>
      <c r="E66" s="11">
        <v>6.2</v>
      </c>
      <c r="F66" s="11">
        <v>9.1999999999999993</v>
      </c>
      <c r="G66" s="11">
        <f t="shared" ref="G66:G97" si="4">F66-E66</f>
        <v>2.9999999999999991</v>
      </c>
      <c r="H66" s="11">
        <f t="shared" ref="H66:H97" si="5">IF(F66&gt;50,G66*0.2,G66*0.1)</f>
        <v>0.29999999999999993</v>
      </c>
      <c r="I66" s="6" t="s">
        <v>43</v>
      </c>
      <c r="J66" s="6" t="s">
        <v>2</v>
      </c>
      <c r="K66" s="6" t="s">
        <v>13</v>
      </c>
    </row>
    <row r="67" spans="1:11" ht="15.75">
      <c r="A67" s="7" t="s">
        <v>31</v>
      </c>
      <c r="B67" s="8">
        <v>1066</v>
      </c>
      <c r="C67" s="6">
        <v>2877</v>
      </c>
      <c r="D67" s="6" t="s">
        <v>14</v>
      </c>
      <c r="E67" s="11">
        <v>11.4</v>
      </c>
      <c r="F67" s="11">
        <v>16.3</v>
      </c>
      <c r="G67" s="11">
        <f t="shared" si="4"/>
        <v>4.9000000000000004</v>
      </c>
      <c r="H67" s="11">
        <f t="shared" si="5"/>
        <v>0.49000000000000005</v>
      </c>
      <c r="I67" s="6" t="s">
        <v>43</v>
      </c>
      <c r="J67" s="6" t="s">
        <v>2</v>
      </c>
      <c r="K67" s="6" t="s">
        <v>25</v>
      </c>
    </row>
    <row r="68" spans="1:11" ht="15.75">
      <c r="A68" s="7" t="s">
        <v>31</v>
      </c>
      <c r="B68" s="8">
        <v>1067</v>
      </c>
      <c r="C68" s="6">
        <v>2877</v>
      </c>
      <c r="D68" s="6" t="s">
        <v>14</v>
      </c>
      <c r="E68" s="11">
        <v>11.4</v>
      </c>
      <c r="F68" s="11">
        <v>16.3</v>
      </c>
      <c r="G68" s="11">
        <f t="shared" si="4"/>
        <v>4.9000000000000004</v>
      </c>
      <c r="H68" s="11">
        <f t="shared" si="5"/>
        <v>0.49000000000000005</v>
      </c>
      <c r="I68" s="6" t="s">
        <v>43</v>
      </c>
      <c r="J68" s="6" t="s">
        <v>2</v>
      </c>
      <c r="K68" s="6" t="s">
        <v>26</v>
      </c>
    </row>
    <row r="69" spans="1:11" ht="15.75">
      <c r="A69" s="7" t="s">
        <v>31</v>
      </c>
      <c r="B69" s="8">
        <v>1068</v>
      </c>
      <c r="C69" s="6">
        <v>6119</v>
      </c>
      <c r="D69" s="6" t="s">
        <v>27</v>
      </c>
      <c r="E69" s="11">
        <v>9</v>
      </c>
      <c r="F69" s="11">
        <v>14</v>
      </c>
      <c r="G69" s="11">
        <f t="shared" si="4"/>
        <v>5</v>
      </c>
      <c r="H69" s="11">
        <f t="shared" si="5"/>
        <v>0.5</v>
      </c>
      <c r="I69" s="6" t="s">
        <v>41</v>
      </c>
      <c r="J69" s="6" t="s">
        <v>42</v>
      </c>
      <c r="K69" s="6" t="s">
        <v>15</v>
      </c>
    </row>
    <row r="70" spans="1:11" ht="15.75">
      <c r="A70" s="7" t="s">
        <v>31</v>
      </c>
      <c r="B70" s="8">
        <v>1069</v>
      </c>
      <c r="C70" s="6">
        <v>1109</v>
      </c>
      <c r="D70" s="6" t="s">
        <v>19</v>
      </c>
      <c r="E70" s="11">
        <v>3</v>
      </c>
      <c r="F70" s="11">
        <v>8</v>
      </c>
      <c r="G70" s="11">
        <f t="shared" si="4"/>
        <v>5</v>
      </c>
      <c r="H70" s="11">
        <f t="shared" si="5"/>
        <v>0.5</v>
      </c>
      <c r="I70" s="6" t="s">
        <v>43</v>
      </c>
      <c r="J70" s="6" t="s">
        <v>2</v>
      </c>
      <c r="K70" s="6" t="s">
        <v>17</v>
      </c>
    </row>
    <row r="71" spans="1:11" ht="15.75">
      <c r="A71" s="7" t="s">
        <v>31</v>
      </c>
      <c r="B71" s="8">
        <v>1070</v>
      </c>
      <c r="C71" s="6">
        <v>2499</v>
      </c>
      <c r="D71" s="6" t="s">
        <v>16</v>
      </c>
      <c r="E71" s="11">
        <v>6.2</v>
      </c>
      <c r="F71" s="11">
        <v>9.1999999999999993</v>
      </c>
      <c r="G71" s="11">
        <f t="shared" si="4"/>
        <v>2.9999999999999991</v>
      </c>
      <c r="H71" s="11">
        <f t="shared" si="5"/>
        <v>0.29999999999999993</v>
      </c>
      <c r="I71" s="6" t="s">
        <v>44</v>
      </c>
      <c r="J71" s="6" t="s">
        <v>45</v>
      </c>
      <c r="K71" s="6" t="s">
        <v>17</v>
      </c>
    </row>
    <row r="72" spans="1:11" ht="15.75">
      <c r="A72" s="7" t="s">
        <v>31</v>
      </c>
      <c r="B72" s="8">
        <v>1071</v>
      </c>
      <c r="C72" s="6">
        <v>1109</v>
      </c>
      <c r="D72" s="6" t="s">
        <v>19</v>
      </c>
      <c r="E72" s="11">
        <v>3</v>
      </c>
      <c r="F72" s="11">
        <v>8</v>
      </c>
      <c r="G72" s="11">
        <f t="shared" si="4"/>
        <v>5</v>
      </c>
      <c r="H72" s="11">
        <f t="shared" si="5"/>
        <v>0.5</v>
      </c>
      <c r="I72" s="6" t="s">
        <v>39</v>
      </c>
      <c r="J72" s="6" t="s">
        <v>40</v>
      </c>
      <c r="K72" s="6" t="s">
        <v>17</v>
      </c>
    </row>
    <row r="73" spans="1:11" ht="15.75">
      <c r="A73" s="7" t="s">
        <v>31</v>
      </c>
      <c r="B73" s="8">
        <v>1072</v>
      </c>
      <c r="C73" s="6">
        <v>1109</v>
      </c>
      <c r="D73" s="6" t="s">
        <v>19</v>
      </c>
      <c r="E73" s="11">
        <v>3</v>
      </c>
      <c r="F73" s="11">
        <v>8</v>
      </c>
      <c r="G73" s="11">
        <f t="shared" si="4"/>
        <v>5</v>
      </c>
      <c r="H73" s="11">
        <f t="shared" si="5"/>
        <v>0.5</v>
      </c>
      <c r="I73" s="6" t="s">
        <v>43</v>
      </c>
      <c r="J73" s="6" t="s">
        <v>2</v>
      </c>
      <c r="K73" s="6" t="s">
        <v>25</v>
      </c>
    </row>
    <row r="74" spans="1:11" ht="15.75">
      <c r="A74" s="7" t="s">
        <v>31</v>
      </c>
      <c r="B74" s="8">
        <v>1073</v>
      </c>
      <c r="C74" s="6">
        <v>6622</v>
      </c>
      <c r="D74" s="6" t="s">
        <v>29</v>
      </c>
      <c r="E74" s="11">
        <v>42</v>
      </c>
      <c r="F74" s="11">
        <v>77</v>
      </c>
      <c r="G74" s="11">
        <f t="shared" si="4"/>
        <v>35</v>
      </c>
      <c r="H74" s="11">
        <f t="shared" si="5"/>
        <v>7</v>
      </c>
      <c r="I74" s="6" t="s">
        <v>43</v>
      </c>
      <c r="J74" s="6" t="s">
        <v>2</v>
      </c>
      <c r="K74" s="6" t="s">
        <v>15</v>
      </c>
    </row>
    <row r="75" spans="1:11" ht="15.75">
      <c r="A75" s="7" t="s">
        <v>31</v>
      </c>
      <c r="B75" s="8">
        <v>1074</v>
      </c>
      <c r="C75" s="6">
        <v>2877</v>
      </c>
      <c r="D75" s="6" t="s">
        <v>14</v>
      </c>
      <c r="E75" s="11">
        <v>11.4</v>
      </c>
      <c r="F75" s="11">
        <v>16.3</v>
      </c>
      <c r="G75" s="11">
        <f t="shared" si="4"/>
        <v>4.9000000000000004</v>
      </c>
      <c r="H75" s="11">
        <f t="shared" si="5"/>
        <v>0.49000000000000005</v>
      </c>
      <c r="I75" s="6" t="s">
        <v>43</v>
      </c>
      <c r="J75" s="6" t="s">
        <v>2</v>
      </c>
      <c r="K75" s="6" t="s">
        <v>17</v>
      </c>
    </row>
    <row r="76" spans="1:11" ht="15.75">
      <c r="A76" s="7" t="s">
        <v>31</v>
      </c>
      <c r="B76" s="8">
        <v>1075</v>
      </c>
      <c r="C76" s="6">
        <v>1109</v>
      </c>
      <c r="D76" s="6" t="s">
        <v>19</v>
      </c>
      <c r="E76" s="11">
        <v>3</v>
      </c>
      <c r="F76" s="11">
        <v>8</v>
      </c>
      <c r="G76" s="11">
        <f t="shared" si="4"/>
        <v>5</v>
      </c>
      <c r="H76" s="11">
        <f t="shared" si="5"/>
        <v>0.5</v>
      </c>
      <c r="I76" s="6" t="s">
        <v>44</v>
      </c>
      <c r="J76" s="6" t="s">
        <v>45</v>
      </c>
      <c r="K76" s="6" t="s">
        <v>15</v>
      </c>
    </row>
    <row r="77" spans="1:11" ht="15.75">
      <c r="A77" s="7" t="s">
        <v>31</v>
      </c>
      <c r="B77" s="8">
        <v>1076</v>
      </c>
      <c r="C77" s="6">
        <v>1109</v>
      </c>
      <c r="D77" s="6" t="s">
        <v>19</v>
      </c>
      <c r="E77" s="11">
        <v>3</v>
      </c>
      <c r="F77" s="11">
        <v>8</v>
      </c>
      <c r="G77" s="11">
        <f t="shared" si="4"/>
        <v>5</v>
      </c>
      <c r="H77" s="11">
        <f t="shared" si="5"/>
        <v>0.5</v>
      </c>
      <c r="I77" s="6" t="s">
        <v>41</v>
      </c>
      <c r="J77" s="6" t="s">
        <v>42</v>
      </c>
      <c r="K77" s="6" t="s">
        <v>17</v>
      </c>
    </row>
    <row r="78" spans="1:11" ht="15.75">
      <c r="A78" s="7" t="s">
        <v>31</v>
      </c>
      <c r="B78" s="8">
        <v>1077</v>
      </c>
      <c r="C78" s="6">
        <v>9822</v>
      </c>
      <c r="D78" s="6" t="s">
        <v>12</v>
      </c>
      <c r="E78" s="11">
        <v>58.3</v>
      </c>
      <c r="F78" s="11">
        <v>98.4</v>
      </c>
      <c r="G78" s="11">
        <f t="shared" si="4"/>
        <v>40.100000000000009</v>
      </c>
      <c r="H78" s="11">
        <f t="shared" si="5"/>
        <v>8.0200000000000014</v>
      </c>
      <c r="I78" s="6" t="s">
        <v>44</v>
      </c>
      <c r="J78" s="6" t="s">
        <v>45</v>
      </c>
      <c r="K78" s="6" t="s">
        <v>17</v>
      </c>
    </row>
    <row r="79" spans="1:11" ht="15.75">
      <c r="A79" s="7" t="s">
        <v>31</v>
      </c>
      <c r="B79" s="8">
        <v>1078</v>
      </c>
      <c r="C79" s="6">
        <v>2877</v>
      </c>
      <c r="D79" s="6" t="s">
        <v>14</v>
      </c>
      <c r="E79" s="11">
        <v>11.4</v>
      </c>
      <c r="F79" s="11">
        <v>16.3</v>
      </c>
      <c r="G79" s="11">
        <f t="shared" si="4"/>
        <v>4.9000000000000004</v>
      </c>
      <c r="H79" s="11">
        <f t="shared" si="5"/>
        <v>0.49000000000000005</v>
      </c>
      <c r="I79" s="6" t="s">
        <v>41</v>
      </c>
      <c r="J79" s="6" t="s">
        <v>42</v>
      </c>
      <c r="K79" s="6" t="s">
        <v>25</v>
      </c>
    </row>
    <row r="80" spans="1:11" ht="15.75">
      <c r="A80" s="7" t="s">
        <v>32</v>
      </c>
      <c r="B80" s="8">
        <v>1079</v>
      </c>
      <c r="C80" s="6">
        <v>2877</v>
      </c>
      <c r="D80" s="6" t="s">
        <v>14</v>
      </c>
      <c r="E80" s="11">
        <v>11.4</v>
      </c>
      <c r="F80" s="11">
        <v>16.3</v>
      </c>
      <c r="G80" s="11">
        <f t="shared" si="4"/>
        <v>4.9000000000000004</v>
      </c>
      <c r="H80" s="11">
        <f t="shared" si="5"/>
        <v>0.49000000000000005</v>
      </c>
      <c r="I80" s="6" t="s">
        <v>41</v>
      </c>
      <c r="J80" s="6" t="s">
        <v>42</v>
      </c>
      <c r="K80" s="6" t="s">
        <v>13</v>
      </c>
    </row>
    <row r="81" spans="1:11" ht="15.75">
      <c r="A81" s="7" t="s">
        <v>32</v>
      </c>
      <c r="B81" s="8">
        <v>1080</v>
      </c>
      <c r="C81" s="6">
        <v>4421</v>
      </c>
      <c r="D81" s="6" t="s">
        <v>21</v>
      </c>
      <c r="E81" s="11">
        <v>45</v>
      </c>
      <c r="F81" s="11">
        <v>87</v>
      </c>
      <c r="G81" s="11">
        <f t="shared" si="4"/>
        <v>42</v>
      </c>
      <c r="H81" s="11">
        <f t="shared" si="5"/>
        <v>8.4</v>
      </c>
      <c r="I81" s="6" t="s">
        <v>43</v>
      </c>
      <c r="J81" s="6" t="s">
        <v>2</v>
      </c>
      <c r="K81" s="6" t="s">
        <v>15</v>
      </c>
    </row>
    <row r="82" spans="1:11" ht="15.75">
      <c r="A82" s="7" t="s">
        <v>32</v>
      </c>
      <c r="B82" s="8">
        <v>1081</v>
      </c>
      <c r="C82" s="6">
        <v>6119</v>
      </c>
      <c r="D82" s="6" t="s">
        <v>27</v>
      </c>
      <c r="E82" s="11">
        <v>9</v>
      </c>
      <c r="F82" s="11">
        <v>14</v>
      </c>
      <c r="G82" s="11">
        <f t="shared" si="4"/>
        <v>5</v>
      </c>
      <c r="H82" s="11">
        <f t="shared" si="5"/>
        <v>0.5</v>
      </c>
      <c r="I82" s="6" t="s">
        <v>43</v>
      </c>
      <c r="J82" s="6" t="s">
        <v>2</v>
      </c>
      <c r="K82" s="6" t="s">
        <v>26</v>
      </c>
    </row>
    <row r="83" spans="1:11" ht="15.75">
      <c r="A83" s="7" t="s">
        <v>32</v>
      </c>
      <c r="B83" s="8">
        <v>1082</v>
      </c>
      <c r="C83" s="6">
        <v>1109</v>
      </c>
      <c r="D83" s="6" t="s">
        <v>19</v>
      </c>
      <c r="E83" s="11">
        <v>3</v>
      </c>
      <c r="F83" s="11">
        <v>8</v>
      </c>
      <c r="G83" s="11">
        <f t="shared" si="4"/>
        <v>5</v>
      </c>
      <c r="H83" s="11">
        <f t="shared" si="5"/>
        <v>0.5</v>
      </c>
      <c r="I83" s="6" t="s">
        <v>39</v>
      </c>
      <c r="J83" s="6" t="s">
        <v>40</v>
      </c>
      <c r="K83" s="6" t="s">
        <v>15</v>
      </c>
    </row>
    <row r="84" spans="1:11" ht="15.75">
      <c r="A84" s="7" t="s">
        <v>32</v>
      </c>
      <c r="B84" s="8">
        <v>1083</v>
      </c>
      <c r="C84" s="6">
        <v>1109</v>
      </c>
      <c r="D84" s="6" t="s">
        <v>19</v>
      </c>
      <c r="E84" s="11">
        <v>3</v>
      </c>
      <c r="F84" s="11">
        <v>8</v>
      </c>
      <c r="G84" s="11">
        <f t="shared" si="4"/>
        <v>5</v>
      </c>
      <c r="H84" s="11">
        <f t="shared" si="5"/>
        <v>0.5</v>
      </c>
      <c r="I84" s="6" t="s">
        <v>39</v>
      </c>
      <c r="J84" s="6" t="s">
        <v>40</v>
      </c>
      <c r="K84" s="6" t="s">
        <v>25</v>
      </c>
    </row>
    <row r="85" spans="1:11" ht="15.75">
      <c r="A85" s="7" t="s">
        <v>32</v>
      </c>
      <c r="B85" s="8">
        <v>1084</v>
      </c>
      <c r="C85" s="6">
        <v>6119</v>
      </c>
      <c r="D85" s="6" t="s">
        <v>27</v>
      </c>
      <c r="E85" s="11">
        <v>9</v>
      </c>
      <c r="F85" s="11">
        <v>14</v>
      </c>
      <c r="G85" s="11">
        <f t="shared" si="4"/>
        <v>5</v>
      </c>
      <c r="H85" s="11">
        <f t="shared" si="5"/>
        <v>0.5</v>
      </c>
      <c r="I85" s="6" t="s">
        <v>39</v>
      </c>
      <c r="J85" s="6" t="s">
        <v>40</v>
      </c>
      <c r="K85" s="6" t="s">
        <v>17</v>
      </c>
    </row>
    <row r="86" spans="1:11" ht="15.75">
      <c r="A86" s="7" t="s">
        <v>32</v>
      </c>
      <c r="B86" s="8">
        <v>1085</v>
      </c>
      <c r="C86" s="6">
        <v>9822</v>
      </c>
      <c r="D86" s="6" t="s">
        <v>12</v>
      </c>
      <c r="E86" s="11">
        <v>58.3</v>
      </c>
      <c r="F86" s="11">
        <v>98.4</v>
      </c>
      <c r="G86" s="11">
        <f t="shared" si="4"/>
        <v>40.100000000000009</v>
      </c>
      <c r="H86" s="11">
        <f t="shared" si="5"/>
        <v>8.0200000000000014</v>
      </c>
      <c r="I86" s="6" t="s">
        <v>43</v>
      </c>
      <c r="J86" s="6" t="s">
        <v>2</v>
      </c>
      <c r="K86" s="6" t="s">
        <v>25</v>
      </c>
    </row>
    <row r="87" spans="1:11" ht="15.75">
      <c r="A87" s="7" t="s">
        <v>32</v>
      </c>
      <c r="B87" s="8">
        <v>1086</v>
      </c>
      <c r="C87" s="6">
        <v>1109</v>
      </c>
      <c r="D87" s="6" t="s">
        <v>19</v>
      </c>
      <c r="E87" s="11">
        <v>3</v>
      </c>
      <c r="F87" s="11">
        <v>8</v>
      </c>
      <c r="G87" s="11">
        <f t="shared" si="4"/>
        <v>5</v>
      </c>
      <c r="H87" s="11">
        <f t="shared" si="5"/>
        <v>0.5</v>
      </c>
      <c r="I87" s="6" t="s">
        <v>44</v>
      </c>
      <c r="J87" s="6" t="s">
        <v>45</v>
      </c>
      <c r="K87" s="6" t="s">
        <v>17</v>
      </c>
    </row>
    <row r="88" spans="1:11" ht="15.75">
      <c r="A88" s="7" t="s">
        <v>32</v>
      </c>
      <c r="B88" s="8">
        <v>1087</v>
      </c>
      <c r="C88" s="6">
        <v>2499</v>
      </c>
      <c r="D88" s="6" t="s">
        <v>16</v>
      </c>
      <c r="E88" s="11">
        <v>6.2</v>
      </c>
      <c r="F88" s="11">
        <v>9.1999999999999993</v>
      </c>
      <c r="G88" s="11">
        <f t="shared" si="4"/>
        <v>2.9999999999999991</v>
      </c>
      <c r="H88" s="11">
        <f t="shared" si="5"/>
        <v>0.29999999999999993</v>
      </c>
      <c r="I88" s="6" t="s">
        <v>39</v>
      </c>
      <c r="J88" s="6" t="s">
        <v>40</v>
      </c>
      <c r="K88" s="6" t="s">
        <v>15</v>
      </c>
    </row>
    <row r="89" spans="1:11" ht="15.75">
      <c r="A89" s="7" t="s">
        <v>32</v>
      </c>
      <c r="B89" s="8">
        <v>1088</v>
      </c>
      <c r="C89" s="6">
        <v>2499</v>
      </c>
      <c r="D89" s="6" t="s">
        <v>16</v>
      </c>
      <c r="E89" s="11">
        <v>6.2</v>
      </c>
      <c r="F89" s="11">
        <v>9.1999999999999993</v>
      </c>
      <c r="G89" s="11">
        <f t="shared" si="4"/>
        <v>2.9999999999999991</v>
      </c>
      <c r="H89" s="11">
        <f t="shared" si="5"/>
        <v>0.29999999999999993</v>
      </c>
      <c r="I89" s="6" t="s">
        <v>39</v>
      </c>
      <c r="J89" s="6" t="s">
        <v>40</v>
      </c>
      <c r="K89" s="6" t="s">
        <v>13</v>
      </c>
    </row>
    <row r="90" spans="1:11" ht="15.75">
      <c r="A90" s="7" t="s">
        <v>32</v>
      </c>
      <c r="B90" s="8">
        <v>1089</v>
      </c>
      <c r="C90" s="6">
        <v>6119</v>
      </c>
      <c r="D90" s="6" t="s">
        <v>27</v>
      </c>
      <c r="E90" s="11">
        <v>9</v>
      </c>
      <c r="F90" s="11">
        <v>14</v>
      </c>
      <c r="G90" s="11">
        <f t="shared" si="4"/>
        <v>5</v>
      </c>
      <c r="H90" s="11">
        <f t="shared" si="5"/>
        <v>0.5</v>
      </c>
      <c r="I90" s="6" t="s">
        <v>43</v>
      </c>
      <c r="J90" s="6" t="s">
        <v>2</v>
      </c>
      <c r="K90" s="6" t="s">
        <v>25</v>
      </c>
    </row>
    <row r="91" spans="1:11" ht="15.75">
      <c r="A91" s="7" t="s">
        <v>32</v>
      </c>
      <c r="B91" s="8">
        <v>1090</v>
      </c>
      <c r="C91" s="6">
        <v>2877</v>
      </c>
      <c r="D91" s="6" t="s">
        <v>14</v>
      </c>
      <c r="E91" s="11">
        <v>11.4</v>
      </c>
      <c r="F91" s="11">
        <v>16.3</v>
      </c>
      <c r="G91" s="11">
        <f t="shared" si="4"/>
        <v>4.9000000000000004</v>
      </c>
      <c r="H91" s="11">
        <f t="shared" si="5"/>
        <v>0.49000000000000005</v>
      </c>
      <c r="I91" s="6" t="s">
        <v>39</v>
      </c>
      <c r="J91" s="6" t="s">
        <v>40</v>
      </c>
      <c r="K91" s="6" t="s">
        <v>15</v>
      </c>
    </row>
    <row r="92" spans="1:11" ht="15.75">
      <c r="A92" s="7" t="s">
        <v>32</v>
      </c>
      <c r="B92" s="8">
        <v>1091</v>
      </c>
      <c r="C92" s="6">
        <v>2877</v>
      </c>
      <c r="D92" s="6" t="s">
        <v>14</v>
      </c>
      <c r="E92" s="11">
        <v>11.4</v>
      </c>
      <c r="F92" s="11">
        <v>16.3</v>
      </c>
      <c r="G92" s="11">
        <f t="shared" si="4"/>
        <v>4.9000000000000004</v>
      </c>
      <c r="H92" s="11">
        <f t="shared" si="5"/>
        <v>0.49000000000000005</v>
      </c>
      <c r="I92" s="6" t="s">
        <v>44</v>
      </c>
      <c r="J92" s="6" t="s">
        <v>45</v>
      </c>
      <c r="K92" s="6" t="s">
        <v>25</v>
      </c>
    </row>
    <row r="93" spans="1:11" ht="15.75">
      <c r="A93" s="7" t="s">
        <v>32</v>
      </c>
      <c r="B93" s="8">
        <v>1092</v>
      </c>
      <c r="C93" s="6">
        <v>2877</v>
      </c>
      <c r="D93" s="6" t="s">
        <v>14</v>
      </c>
      <c r="E93" s="11">
        <v>11.4</v>
      </c>
      <c r="F93" s="11">
        <v>16.3</v>
      </c>
      <c r="G93" s="11">
        <f t="shared" si="4"/>
        <v>4.9000000000000004</v>
      </c>
      <c r="H93" s="11">
        <f t="shared" si="5"/>
        <v>0.49000000000000005</v>
      </c>
      <c r="I93" s="6" t="s">
        <v>43</v>
      </c>
      <c r="J93" s="6" t="s">
        <v>2</v>
      </c>
      <c r="K93" s="6" t="s">
        <v>15</v>
      </c>
    </row>
    <row r="94" spans="1:11" ht="15.75">
      <c r="A94" s="7" t="s">
        <v>32</v>
      </c>
      <c r="B94" s="8">
        <v>1093</v>
      </c>
      <c r="C94" s="6">
        <v>6119</v>
      </c>
      <c r="D94" s="6" t="s">
        <v>27</v>
      </c>
      <c r="E94" s="11">
        <v>9</v>
      </c>
      <c r="F94" s="11">
        <v>14</v>
      </c>
      <c r="G94" s="11">
        <f t="shared" si="4"/>
        <v>5</v>
      </c>
      <c r="H94" s="11">
        <f t="shared" si="5"/>
        <v>0.5</v>
      </c>
      <c r="I94" s="6" t="s">
        <v>41</v>
      </c>
      <c r="J94" s="6" t="s">
        <v>42</v>
      </c>
      <c r="K94" s="6" t="s">
        <v>17</v>
      </c>
    </row>
    <row r="95" spans="1:11" ht="15.75">
      <c r="A95" s="7" t="s">
        <v>32</v>
      </c>
      <c r="B95" s="8">
        <v>1094</v>
      </c>
      <c r="C95" s="6">
        <v>6119</v>
      </c>
      <c r="D95" s="6" t="s">
        <v>27</v>
      </c>
      <c r="E95" s="11">
        <v>9</v>
      </c>
      <c r="F95" s="11">
        <v>14</v>
      </c>
      <c r="G95" s="11">
        <f t="shared" si="4"/>
        <v>5</v>
      </c>
      <c r="H95" s="11">
        <f t="shared" si="5"/>
        <v>0.5</v>
      </c>
      <c r="I95" s="6" t="s">
        <v>43</v>
      </c>
      <c r="J95" s="6" t="s">
        <v>2</v>
      </c>
      <c r="K95" s="6" t="s">
        <v>15</v>
      </c>
    </row>
    <row r="96" spans="1:11" ht="15.75">
      <c r="A96" s="7" t="s">
        <v>32</v>
      </c>
      <c r="B96" s="8">
        <v>1095</v>
      </c>
      <c r="C96" s="6">
        <v>2499</v>
      </c>
      <c r="D96" s="6" t="s">
        <v>16</v>
      </c>
      <c r="E96" s="11">
        <v>6.2</v>
      </c>
      <c r="F96" s="11">
        <v>9.1999999999999993</v>
      </c>
      <c r="G96" s="11">
        <f t="shared" si="4"/>
        <v>2.9999999999999991</v>
      </c>
      <c r="H96" s="11">
        <f t="shared" si="5"/>
        <v>0.29999999999999993</v>
      </c>
      <c r="I96" s="6" t="s">
        <v>44</v>
      </c>
      <c r="J96" s="6" t="s">
        <v>45</v>
      </c>
      <c r="K96" s="6" t="s">
        <v>17</v>
      </c>
    </row>
    <row r="97" spans="1:11" ht="15.75">
      <c r="A97" s="7" t="s">
        <v>32</v>
      </c>
      <c r="B97" s="8">
        <v>1096</v>
      </c>
      <c r="C97" s="6">
        <v>6119</v>
      </c>
      <c r="D97" s="6" t="s">
        <v>27</v>
      </c>
      <c r="E97" s="11">
        <v>9</v>
      </c>
      <c r="F97" s="11">
        <v>14</v>
      </c>
      <c r="G97" s="11">
        <f t="shared" si="4"/>
        <v>5</v>
      </c>
      <c r="H97" s="11">
        <f t="shared" si="5"/>
        <v>0.5</v>
      </c>
      <c r="I97" s="6" t="s">
        <v>43</v>
      </c>
      <c r="J97" s="6" t="s">
        <v>2</v>
      </c>
      <c r="K97" s="6" t="s">
        <v>17</v>
      </c>
    </row>
    <row r="98" spans="1:11" ht="15.75">
      <c r="A98" s="7" t="s">
        <v>32</v>
      </c>
      <c r="B98" s="8">
        <v>1097</v>
      </c>
      <c r="C98" s="6">
        <v>9212</v>
      </c>
      <c r="D98" s="6" t="s">
        <v>22</v>
      </c>
      <c r="E98" s="11">
        <v>4</v>
      </c>
      <c r="F98" s="11">
        <v>7</v>
      </c>
      <c r="G98" s="11">
        <f t="shared" ref="G98:G129" si="6">F98-E98</f>
        <v>3</v>
      </c>
      <c r="H98" s="11">
        <f t="shared" ref="H98:H129" si="7">IF(F98&gt;50,G98*0.2,G98*0.1)</f>
        <v>0.30000000000000004</v>
      </c>
      <c r="I98" s="6" t="s">
        <v>44</v>
      </c>
      <c r="J98" s="6" t="s">
        <v>45</v>
      </c>
      <c r="K98" s="6" t="s">
        <v>25</v>
      </c>
    </row>
    <row r="99" spans="1:11" ht="15.75">
      <c r="A99" s="7" t="s">
        <v>32</v>
      </c>
      <c r="B99" s="8">
        <v>1098</v>
      </c>
      <c r="C99" s="6">
        <v>2877</v>
      </c>
      <c r="D99" s="6" t="s">
        <v>14</v>
      </c>
      <c r="E99" s="11">
        <v>11.4</v>
      </c>
      <c r="F99" s="11">
        <v>16.3</v>
      </c>
      <c r="G99" s="11">
        <f t="shared" si="6"/>
        <v>4.9000000000000004</v>
      </c>
      <c r="H99" s="11">
        <f t="shared" si="7"/>
        <v>0.49000000000000005</v>
      </c>
      <c r="I99" s="6" t="s">
        <v>41</v>
      </c>
      <c r="J99" s="6" t="s">
        <v>42</v>
      </c>
      <c r="K99" s="6" t="s">
        <v>13</v>
      </c>
    </row>
    <row r="100" spans="1:11" ht="15.75">
      <c r="A100" s="7" t="s">
        <v>33</v>
      </c>
      <c r="B100" s="8">
        <v>1099</v>
      </c>
      <c r="C100" s="6">
        <v>2877</v>
      </c>
      <c r="D100" s="6" t="s">
        <v>14</v>
      </c>
      <c r="E100" s="11">
        <v>11.4</v>
      </c>
      <c r="F100" s="11">
        <v>16.3</v>
      </c>
      <c r="G100" s="11">
        <f t="shared" si="6"/>
        <v>4.9000000000000004</v>
      </c>
      <c r="H100" s="11">
        <f t="shared" si="7"/>
        <v>0.49000000000000005</v>
      </c>
      <c r="I100" s="6" t="s">
        <v>43</v>
      </c>
      <c r="J100" s="6" t="s">
        <v>2</v>
      </c>
      <c r="K100" s="6" t="s">
        <v>15</v>
      </c>
    </row>
    <row r="101" spans="1:11" ht="15.75">
      <c r="A101" s="7" t="s">
        <v>33</v>
      </c>
      <c r="B101" s="8">
        <v>1100</v>
      </c>
      <c r="C101" s="6">
        <v>6119</v>
      </c>
      <c r="D101" s="6" t="s">
        <v>27</v>
      </c>
      <c r="E101" s="11">
        <v>9</v>
      </c>
      <c r="F101" s="11">
        <v>14</v>
      </c>
      <c r="G101" s="11">
        <f t="shared" si="6"/>
        <v>5</v>
      </c>
      <c r="H101" s="11">
        <f t="shared" si="7"/>
        <v>0.5</v>
      </c>
      <c r="I101" s="6" t="s">
        <v>39</v>
      </c>
      <c r="J101" s="6" t="s">
        <v>40</v>
      </c>
      <c r="K101" s="6" t="s">
        <v>26</v>
      </c>
    </row>
    <row r="102" spans="1:11" ht="15.75">
      <c r="A102" s="7" t="s">
        <v>33</v>
      </c>
      <c r="B102" s="8">
        <v>1101</v>
      </c>
      <c r="C102" s="6">
        <v>2499</v>
      </c>
      <c r="D102" s="6" t="s">
        <v>16</v>
      </c>
      <c r="E102" s="11">
        <v>6.2</v>
      </c>
      <c r="F102" s="11">
        <v>9.1999999999999993</v>
      </c>
      <c r="G102" s="11">
        <f t="shared" si="6"/>
        <v>2.9999999999999991</v>
      </c>
      <c r="H102" s="11">
        <f t="shared" si="7"/>
        <v>0.29999999999999993</v>
      </c>
      <c r="I102" s="6" t="s">
        <v>43</v>
      </c>
      <c r="J102" s="6" t="s">
        <v>2</v>
      </c>
      <c r="K102" s="6" t="s">
        <v>15</v>
      </c>
    </row>
    <row r="103" spans="1:11" ht="15.75">
      <c r="A103" s="7" t="s">
        <v>33</v>
      </c>
      <c r="B103" s="8">
        <v>1102</v>
      </c>
      <c r="C103" s="6">
        <v>2242</v>
      </c>
      <c r="D103" s="6" t="s">
        <v>24</v>
      </c>
      <c r="E103" s="11">
        <v>60</v>
      </c>
      <c r="F103" s="11">
        <v>124</v>
      </c>
      <c r="G103" s="11">
        <f t="shared" si="6"/>
        <v>64</v>
      </c>
      <c r="H103" s="11">
        <f t="shared" si="7"/>
        <v>12.8</v>
      </c>
      <c r="I103" s="6" t="s">
        <v>41</v>
      </c>
      <c r="J103" s="6" t="s">
        <v>42</v>
      </c>
      <c r="K103" s="6" t="s">
        <v>25</v>
      </c>
    </row>
    <row r="104" spans="1:11" ht="15.75">
      <c r="A104" s="7" t="s">
        <v>33</v>
      </c>
      <c r="B104" s="8">
        <v>1103</v>
      </c>
      <c r="C104" s="6">
        <v>2877</v>
      </c>
      <c r="D104" s="6" t="s">
        <v>14</v>
      </c>
      <c r="E104" s="11">
        <v>11.4</v>
      </c>
      <c r="F104" s="11">
        <v>16.3</v>
      </c>
      <c r="G104" s="11">
        <f t="shared" si="6"/>
        <v>4.9000000000000004</v>
      </c>
      <c r="H104" s="11">
        <f t="shared" si="7"/>
        <v>0.49000000000000005</v>
      </c>
      <c r="I104" s="6" t="s">
        <v>41</v>
      </c>
      <c r="J104" s="6" t="s">
        <v>42</v>
      </c>
      <c r="K104" s="6" t="s">
        <v>17</v>
      </c>
    </row>
    <row r="105" spans="1:11" ht="15.75">
      <c r="A105" s="7" t="s">
        <v>33</v>
      </c>
      <c r="B105" s="8">
        <v>1104</v>
      </c>
      <c r="C105" s="6">
        <v>2877</v>
      </c>
      <c r="D105" s="6" t="s">
        <v>14</v>
      </c>
      <c r="E105" s="11">
        <v>11.4</v>
      </c>
      <c r="F105" s="11">
        <v>16.3</v>
      </c>
      <c r="G105" s="11">
        <f t="shared" si="6"/>
        <v>4.9000000000000004</v>
      </c>
      <c r="H105" s="11">
        <f t="shared" si="7"/>
        <v>0.49000000000000005</v>
      </c>
      <c r="I105" s="6" t="s">
        <v>43</v>
      </c>
      <c r="J105" s="6" t="s">
        <v>2</v>
      </c>
      <c r="K105" s="6" t="s">
        <v>25</v>
      </c>
    </row>
    <row r="106" spans="1:11" ht="15.75">
      <c r="A106" s="7" t="s">
        <v>33</v>
      </c>
      <c r="B106" s="8">
        <v>1105</v>
      </c>
      <c r="C106" s="6">
        <v>2499</v>
      </c>
      <c r="D106" s="6" t="s">
        <v>16</v>
      </c>
      <c r="E106" s="11">
        <v>6.2</v>
      </c>
      <c r="F106" s="11">
        <v>9.1999999999999993</v>
      </c>
      <c r="G106" s="11">
        <f t="shared" si="6"/>
        <v>2.9999999999999991</v>
      </c>
      <c r="H106" s="11">
        <f t="shared" si="7"/>
        <v>0.29999999999999993</v>
      </c>
      <c r="I106" s="6" t="s">
        <v>41</v>
      </c>
      <c r="J106" s="6" t="s">
        <v>42</v>
      </c>
      <c r="K106" s="6" t="s">
        <v>17</v>
      </c>
    </row>
    <row r="107" spans="1:11" ht="15.75">
      <c r="A107" s="7" t="s">
        <v>33</v>
      </c>
      <c r="B107" s="8">
        <v>1106</v>
      </c>
      <c r="C107" s="6">
        <v>9822</v>
      </c>
      <c r="D107" s="6" t="s">
        <v>12</v>
      </c>
      <c r="E107" s="11">
        <v>58.3</v>
      </c>
      <c r="F107" s="11">
        <v>98.4</v>
      </c>
      <c r="G107" s="11">
        <f t="shared" si="6"/>
        <v>40.100000000000009</v>
      </c>
      <c r="H107" s="11">
        <f t="shared" si="7"/>
        <v>8.0200000000000014</v>
      </c>
      <c r="I107" s="6" t="s">
        <v>41</v>
      </c>
      <c r="J107" s="6" t="s">
        <v>42</v>
      </c>
      <c r="K107" s="6" t="s">
        <v>15</v>
      </c>
    </row>
    <row r="108" spans="1:11" ht="15.75">
      <c r="A108" s="7" t="s">
        <v>33</v>
      </c>
      <c r="B108" s="8">
        <v>1107</v>
      </c>
      <c r="C108" s="6">
        <v>1109</v>
      </c>
      <c r="D108" s="6" t="s">
        <v>19</v>
      </c>
      <c r="E108" s="11">
        <v>3</v>
      </c>
      <c r="F108" s="11">
        <v>8</v>
      </c>
      <c r="G108" s="11">
        <f t="shared" si="6"/>
        <v>5</v>
      </c>
      <c r="H108" s="11">
        <f t="shared" si="7"/>
        <v>0.5</v>
      </c>
      <c r="I108" s="6" t="s">
        <v>44</v>
      </c>
      <c r="J108" s="6" t="s">
        <v>45</v>
      </c>
      <c r="K108" s="6" t="s">
        <v>13</v>
      </c>
    </row>
    <row r="109" spans="1:11" ht="15.75">
      <c r="A109" s="7" t="s">
        <v>33</v>
      </c>
      <c r="B109" s="8">
        <v>1108</v>
      </c>
      <c r="C109" s="6">
        <v>9822</v>
      </c>
      <c r="D109" s="6" t="s">
        <v>12</v>
      </c>
      <c r="E109" s="11">
        <v>58.3</v>
      </c>
      <c r="F109" s="11">
        <v>98.4</v>
      </c>
      <c r="G109" s="11">
        <f t="shared" si="6"/>
        <v>40.100000000000009</v>
      </c>
      <c r="H109" s="11">
        <f t="shared" si="7"/>
        <v>8.0200000000000014</v>
      </c>
      <c r="I109" s="6" t="s">
        <v>43</v>
      </c>
      <c r="J109" s="6" t="s">
        <v>2</v>
      </c>
      <c r="K109" s="6" t="s">
        <v>25</v>
      </c>
    </row>
    <row r="110" spans="1:11" ht="15.75">
      <c r="A110" s="7" t="s">
        <v>33</v>
      </c>
      <c r="B110" s="8">
        <v>1109</v>
      </c>
      <c r="C110" s="6">
        <v>8722</v>
      </c>
      <c r="D110" s="6" t="s">
        <v>18</v>
      </c>
      <c r="E110" s="11">
        <v>344</v>
      </c>
      <c r="F110" s="11">
        <v>502</v>
      </c>
      <c r="G110" s="11">
        <f t="shared" si="6"/>
        <v>158</v>
      </c>
      <c r="H110" s="11">
        <f t="shared" si="7"/>
        <v>31.6</v>
      </c>
      <c r="I110" s="6" t="s">
        <v>41</v>
      </c>
      <c r="J110" s="6" t="s">
        <v>42</v>
      </c>
      <c r="K110" s="6" t="s">
        <v>15</v>
      </c>
    </row>
    <row r="111" spans="1:11" ht="15.75">
      <c r="A111" s="7" t="s">
        <v>33</v>
      </c>
      <c r="B111" s="8">
        <v>1110</v>
      </c>
      <c r="C111" s="6">
        <v>8722</v>
      </c>
      <c r="D111" s="6" t="s">
        <v>18</v>
      </c>
      <c r="E111" s="11">
        <v>344</v>
      </c>
      <c r="F111" s="11">
        <v>502</v>
      </c>
      <c r="G111" s="11">
        <f t="shared" si="6"/>
        <v>158</v>
      </c>
      <c r="H111" s="11">
        <f t="shared" si="7"/>
        <v>31.6</v>
      </c>
      <c r="I111" s="6" t="s">
        <v>44</v>
      </c>
      <c r="J111" s="6" t="s">
        <v>45</v>
      </c>
      <c r="K111" s="6" t="s">
        <v>25</v>
      </c>
    </row>
    <row r="112" spans="1:11" ht="15.75">
      <c r="A112" s="7" t="s">
        <v>33</v>
      </c>
      <c r="B112" s="8">
        <v>1111</v>
      </c>
      <c r="C112" s="6">
        <v>6622</v>
      </c>
      <c r="D112" s="6" t="s">
        <v>29</v>
      </c>
      <c r="E112" s="11">
        <v>42</v>
      </c>
      <c r="F112" s="11">
        <v>77</v>
      </c>
      <c r="G112" s="11">
        <f t="shared" si="6"/>
        <v>35</v>
      </c>
      <c r="H112" s="11">
        <f t="shared" si="7"/>
        <v>7</v>
      </c>
      <c r="I112" s="6" t="s">
        <v>44</v>
      </c>
      <c r="J112" s="6" t="s">
        <v>45</v>
      </c>
      <c r="K112" s="6" t="s">
        <v>15</v>
      </c>
    </row>
    <row r="113" spans="1:11" ht="15.75">
      <c r="A113" s="7" t="s">
        <v>33</v>
      </c>
      <c r="B113" s="8">
        <v>1112</v>
      </c>
      <c r="C113" s="6">
        <v>6622</v>
      </c>
      <c r="D113" s="6" t="s">
        <v>29</v>
      </c>
      <c r="E113" s="11">
        <v>42</v>
      </c>
      <c r="F113" s="11">
        <v>77</v>
      </c>
      <c r="G113" s="11">
        <f t="shared" si="6"/>
        <v>35</v>
      </c>
      <c r="H113" s="11">
        <f t="shared" si="7"/>
        <v>7</v>
      </c>
      <c r="I113" s="6" t="s">
        <v>43</v>
      </c>
      <c r="J113" s="6" t="s">
        <v>2</v>
      </c>
      <c r="K113" s="6" t="s">
        <v>17</v>
      </c>
    </row>
    <row r="114" spans="1:11" ht="15.75">
      <c r="A114" s="7" t="s">
        <v>33</v>
      </c>
      <c r="B114" s="8">
        <v>1113</v>
      </c>
      <c r="C114" s="6">
        <v>9822</v>
      </c>
      <c r="D114" s="6" t="s">
        <v>12</v>
      </c>
      <c r="E114" s="11">
        <v>58.3</v>
      </c>
      <c r="F114" s="11">
        <v>98.4</v>
      </c>
      <c r="G114" s="11">
        <f t="shared" si="6"/>
        <v>40.100000000000009</v>
      </c>
      <c r="H114" s="11">
        <f t="shared" si="7"/>
        <v>8.0200000000000014</v>
      </c>
      <c r="I114" s="6" t="s">
        <v>39</v>
      </c>
      <c r="J114" s="6" t="s">
        <v>40</v>
      </c>
      <c r="K114" s="6" t="s">
        <v>15</v>
      </c>
    </row>
    <row r="115" spans="1:11" ht="15.75">
      <c r="A115" s="7" t="s">
        <v>33</v>
      </c>
      <c r="B115" s="8">
        <v>1114</v>
      </c>
      <c r="C115" s="6">
        <v>2242</v>
      </c>
      <c r="D115" s="6" t="s">
        <v>24</v>
      </c>
      <c r="E115" s="11">
        <v>60</v>
      </c>
      <c r="F115" s="11">
        <v>124</v>
      </c>
      <c r="G115" s="11">
        <f t="shared" si="6"/>
        <v>64</v>
      </c>
      <c r="H115" s="11">
        <f t="shared" si="7"/>
        <v>12.8</v>
      </c>
      <c r="I115" s="6" t="s">
        <v>41</v>
      </c>
      <c r="J115" s="6" t="s">
        <v>42</v>
      </c>
      <c r="K115" s="6" t="s">
        <v>17</v>
      </c>
    </row>
    <row r="116" spans="1:11" ht="15.75">
      <c r="A116" s="7" t="s">
        <v>33</v>
      </c>
      <c r="B116" s="8">
        <v>1115</v>
      </c>
      <c r="C116" s="6">
        <v>8722</v>
      </c>
      <c r="D116" s="6" t="s">
        <v>18</v>
      </c>
      <c r="E116" s="11">
        <v>344</v>
      </c>
      <c r="F116" s="11">
        <v>502</v>
      </c>
      <c r="G116" s="11">
        <f t="shared" si="6"/>
        <v>158</v>
      </c>
      <c r="H116" s="11">
        <f t="shared" si="7"/>
        <v>31.6</v>
      </c>
      <c r="I116" s="6" t="s">
        <v>39</v>
      </c>
      <c r="J116" s="6" t="s">
        <v>40</v>
      </c>
      <c r="K116" s="6" t="s">
        <v>17</v>
      </c>
    </row>
    <row r="117" spans="1:11" ht="15.75">
      <c r="A117" s="7" t="s">
        <v>33</v>
      </c>
      <c r="B117" s="8">
        <v>1116</v>
      </c>
      <c r="C117" s="6">
        <v>6622</v>
      </c>
      <c r="D117" s="6" t="s">
        <v>29</v>
      </c>
      <c r="E117" s="11">
        <v>42</v>
      </c>
      <c r="F117" s="11">
        <v>77</v>
      </c>
      <c r="G117" s="11">
        <f t="shared" si="6"/>
        <v>35</v>
      </c>
      <c r="H117" s="11">
        <f t="shared" si="7"/>
        <v>7</v>
      </c>
      <c r="I117" s="6" t="s">
        <v>43</v>
      </c>
      <c r="J117" s="6" t="s">
        <v>2</v>
      </c>
      <c r="K117" s="6" t="s">
        <v>25</v>
      </c>
    </row>
    <row r="118" spans="1:11" ht="15.75">
      <c r="A118" s="7" t="s">
        <v>33</v>
      </c>
      <c r="B118" s="8">
        <v>1117</v>
      </c>
      <c r="C118" s="6">
        <v>8722</v>
      </c>
      <c r="D118" s="6" t="s">
        <v>18</v>
      </c>
      <c r="E118" s="11">
        <v>344</v>
      </c>
      <c r="F118" s="11">
        <v>502</v>
      </c>
      <c r="G118" s="11">
        <f t="shared" si="6"/>
        <v>158</v>
      </c>
      <c r="H118" s="11">
        <f t="shared" si="7"/>
        <v>31.6</v>
      </c>
      <c r="I118" s="6" t="s">
        <v>44</v>
      </c>
      <c r="J118" s="6" t="s">
        <v>45</v>
      </c>
      <c r="K118" s="6" t="s">
        <v>13</v>
      </c>
    </row>
    <row r="119" spans="1:11" ht="15.75">
      <c r="A119" s="7" t="s">
        <v>33</v>
      </c>
      <c r="B119" s="8">
        <v>1118</v>
      </c>
      <c r="C119" s="6">
        <v>9822</v>
      </c>
      <c r="D119" s="6" t="s">
        <v>12</v>
      </c>
      <c r="E119" s="11">
        <v>58.3</v>
      </c>
      <c r="F119" s="11">
        <v>98.4</v>
      </c>
      <c r="G119" s="11">
        <f t="shared" si="6"/>
        <v>40.100000000000009</v>
      </c>
      <c r="H119" s="11">
        <f t="shared" si="7"/>
        <v>8.0200000000000014</v>
      </c>
      <c r="I119" s="6" t="s">
        <v>41</v>
      </c>
      <c r="J119" s="6" t="s">
        <v>42</v>
      </c>
      <c r="K119" s="6" t="s">
        <v>15</v>
      </c>
    </row>
    <row r="120" spans="1:11" ht="15.75">
      <c r="A120" s="7" t="s">
        <v>33</v>
      </c>
      <c r="B120" s="8">
        <v>1119</v>
      </c>
      <c r="C120" s="6">
        <v>2242</v>
      </c>
      <c r="D120" s="6" t="s">
        <v>24</v>
      </c>
      <c r="E120" s="11">
        <v>60</v>
      </c>
      <c r="F120" s="11">
        <v>124</v>
      </c>
      <c r="G120" s="11">
        <f t="shared" si="6"/>
        <v>64</v>
      </c>
      <c r="H120" s="11">
        <f t="shared" si="7"/>
        <v>12.8</v>
      </c>
      <c r="I120" s="6" t="s">
        <v>39</v>
      </c>
      <c r="J120" s="6" t="s">
        <v>40</v>
      </c>
      <c r="K120" s="6" t="s">
        <v>26</v>
      </c>
    </row>
    <row r="121" spans="1:11" ht="15.75">
      <c r="A121" s="7" t="s">
        <v>33</v>
      </c>
      <c r="B121" s="8">
        <v>1120</v>
      </c>
      <c r="C121" s="6">
        <v>2242</v>
      </c>
      <c r="D121" s="6" t="s">
        <v>24</v>
      </c>
      <c r="E121" s="11">
        <v>60</v>
      </c>
      <c r="F121" s="11">
        <v>124</v>
      </c>
      <c r="G121" s="11">
        <f t="shared" si="6"/>
        <v>64</v>
      </c>
      <c r="H121" s="11">
        <f t="shared" si="7"/>
        <v>12.8</v>
      </c>
      <c r="I121" s="6" t="s">
        <v>43</v>
      </c>
      <c r="J121" s="6" t="s">
        <v>2</v>
      </c>
      <c r="K121" s="6" t="s">
        <v>15</v>
      </c>
    </row>
    <row r="122" spans="1:11" ht="15.75">
      <c r="A122" s="7" t="s">
        <v>33</v>
      </c>
      <c r="B122" s="8">
        <v>1121</v>
      </c>
      <c r="C122" s="6">
        <v>4421</v>
      </c>
      <c r="D122" s="6" t="s">
        <v>21</v>
      </c>
      <c r="E122" s="11">
        <v>45</v>
      </c>
      <c r="F122" s="11">
        <v>87</v>
      </c>
      <c r="G122" s="11">
        <f t="shared" si="6"/>
        <v>42</v>
      </c>
      <c r="H122" s="11">
        <f t="shared" si="7"/>
        <v>8.4</v>
      </c>
      <c r="I122" s="6" t="s">
        <v>43</v>
      </c>
      <c r="J122" s="6" t="s">
        <v>2</v>
      </c>
      <c r="K122" s="6" t="s">
        <v>25</v>
      </c>
    </row>
    <row r="123" spans="1:11" ht="15.75">
      <c r="A123" s="7" t="s">
        <v>33</v>
      </c>
      <c r="B123" s="8">
        <v>1122</v>
      </c>
      <c r="C123" s="6">
        <v>8722</v>
      </c>
      <c r="D123" s="6" t="s">
        <v>18</v>
      </c>
      <c r="E123" s="11">
        <v>344</v>
      </c>
      <c r="F123" s="11">
        <v>502</v>
      </c>
      <c r="G123" s="11">
        <f t="shared" si="6"/>
        <v>158</v>
      </c>
      <c r="H123" s="11">
        <f t="shared" si="7"/>
        <v>31.6</v>
      </c>
      <c r="I123" s="6" t="s">
        <v>43</v>
      </c>
      <c r="J123" s="6" t="s">
        <v>2</v>
      </c>
      <c r="K123" s="6" t="s">
        <v>17</v>
      </c>
    </row>
    <row r="124" spans="1:11" ht="15.75">
      <c r="A124" s="7" t="s">
        <v>33</v>
      </c>
      <c r="B124" s="8">
        <v>1123</v>
      </c>
      <c r="C124" s="6">
        <v>9822</v>
      </c>
      <c r="D124" s="6" t="s">
        <v>12</v>
      </c>
      <c r="E124" s="11">
        <v>58.3</v>
      </c>
      <c r="F124" s="11">
        <v>98.4</v>
      </c>
      <c r="G124" s="11">
        <f t="shared" si="6"/>
        <v>40.100000000000009</v>
      </c>
      <c r="H124" s="11">
        <f t="shared" si="7"/>
        <v>8.0200000000000014</v>
      </c>
      <c r="I124" s="6" t="s">
        <v>43</v>
      </c>
      <c r="J124" s="6" t="s">
        <v>2</v>
      </c>
      <c r="K124" s="6" t="s">
        <v>25</v>
      </c>
    </row>
    <row r="125" spans="1:11" ht="15.75">
      <c r="A125" s="7" t="s">
        <v>33</v>
      </c>
      <c r="B125" s="8">
        <v>1124</v>
      </c>
      <c r="C125" s="6">
        <v>4421</v>
      </c>
      <c r="D125" s="6" t="s">
        <v>21</v>
      </c>
      <c r="E125" s="11">
        <v>45</v>
      </c>
      <c r="F125" s="11">
        <v>87</v>
      </c>
      <c r="G125" s="11">
        <f t="shared" si="6"/>
        <v>42</v>
      </c>
      <c r="H125" s="11">
        <f t="shared" si="7"/>
        <v>8.4</v>
      </c>
      <c r="I125" s="6" t="s">
        <v>43</v>
      </c>
      <c r="J125" s="6" t="s">
        <v>2</v>
      </c>
      <c r="K125" s="6" t="s">
        <v>17</v>
      </c>
    </row>
    <row r="126" spans="1:11" ht="15.75">
      <c r="A126" s="7" t="s">
        <v>34</v>
      </c>
      <c r="B126" s="8">
        <v>1125</v>
      </c>
      <c r="C126" s="6">
        <v>2242</v>
      </c>
      <c r="D126" s="6" t="s">
        <v>24</v>
      </c>
      <c r="E126" s="11">
        <v>60</v>
      </c>
      <c r="F126" s="11">
        <v>124</v>
      </c>
      <c r="G126" s="11">
        <f t="shared" si="6"/>
        <v>64</v>
      </c>
      <c r="H126" s="11">
        <f t="shared" si="7"/>
        <v>12.8</v>
      </c>
      <c r="I126" s="6" t="s">
        <v>43</v>
      </c>
      <c r="J126" s="6" t="s">
        <v>2</v>
      </c>
      <c r="K126" s="6" t="s">
        <v>15</v>
      </c>
    </row>
    <row r="127" spans="1:11" ht="15.75">
      <c r="A127" s="7" t="s">
        <v>34</v>
      </c>
      <c r="B127" s="8">
        <v>1126</v>
      </c>
      <c r="C127" s="6">
        <v>9212</v>
      </c>
      <c r="D127" s="6" t="s">
        <v>22</v>
      </c>
      <c r="E127" s="11">
        <v>4</v>
      </c>
      <c r="F127" s="11">
        <v>7</v>
      </c>
      <c r="G127" s="11">
        <f t="shared" si="6"/>
        <v>3</v>
      </c>
      <c r="H127" s="11">
        <f t="shared" si="7"/>
        <v>0.30000000000000004</v>
      </c>
      <c r="I127" s="6" t="s">
        <v>43</v>
      </c>
      <c r="J127" s="6" t="s">
        <v>2</v>
      </c>
      <c r="K127" s="6" t="s">
        <v>13</v>
      </c>
    </row>
    <row r="128" spans="1:11" ht="15.75">
      <c r="A128" s="7" t="s">
        <v>34</v>
      </c>
      <c r="B128" s="8">
        <v>1127</v>
      </c>
      <c r="C128" s="6">
        <v>8722</v>
      </c>
      <c r="D128" s="6" t="s">
        <v>18</v>
      </c>
      <c r="E128" s="11">
        <v>344</v>
      </c>
      <c r="F128" s="11">
        <v>502</v>
      </c>
      <c r="G128" s="11">
        <f t="shared" si="6"/>
        <v>158</v>
      </c>
      <c r="H128" s="11">
        <f t="shared" si="7"/>
        <v>31.6</v>
      </c>
      <c r="I128" s="6" t="s">
        <v>39</v>
      </c>
      <c r="J128" s="6" t="s">
        <v>40</v>
      </c>
      <c r="K128" s="6" t="s">
        <v>25</v>
      </c>
    </row>
    <row r="129" spans="1:11" ht="15.75">
      <c r="A129" s="7" t="s">
        <v>34</v>
      </c>
      <c r="B129" s="8">
        <v>1128</v>
      </c>
      <c r="C129" s="6">
        <v>6622</v>
      </c>
      <c r="D129" s="6" t="s">
        <v>29</v>
      </c>
      <c r="E129" s="11">
        <v>42</v>
      </c>
      <c r="F129" s="11">
        <v>77</v>
      </c>
      <c r="G129" s="11">
        <f t="shared" si="6"/>
        <v>35</v>
      </c>
      <c r="H129" s="11">
        <f t="shared" si="7"/>
        <v>7</v>
      </c>
      <c r="I129" s="6" t="s">
        <v>41</v>
      </c>
      <c r="J129" s="6" t="s">
        <v>42</v>
      </c>
      <c r="K129" s="6" t="s">
        <v>15</v>
      </c>
    </row>
    <row r="130" spans="1:11" ht="15.75">
      <c r="A130" s="7" t="s">
        <v>34</v>
      </c>
      <c r="B130" s="8">
        <v>1129</v>
      </c>
      <c r="C130" s="6">
        <v>9822</v>
      </c>
      <c r="D130" s="6" t="s">
        <v>12</v>
      </c>
      <c r="E130" s="11">
        <v>58.3</v>
      </c>
      <c r="F130" s="11">
        <v>98.4</v>
      </c>
      <c r="G130" s="11">
        <f t="shared" ref="G130:G161" si="8">F130-E130</f>
        <v>40.100000000000009</v>
      </c>
      <c r="H130" s="11">
        <f t="shared" ref="H130:H161" si="9">IF(F130&gt;50,G130*0.2,G130*0.1)</f>
        <v>8.0200000000000014</v>
      </c>
      <c r="I130" s="6" t="s">
        <v>44</v>
      </c>
      <c r="J130" s="6" t="s">
        <v>45</v>
      </c>
      <c r="K130" s="6" t="s">
        <v>25</v>
      </c>
    </row>
    <row r="131" spans="1:11" ht="15.75">
      <c r="A131" s="7" t="s">
        <v>34</v>
      </c>
      <c r="B131" s="8">
        <v>1130</v>
      </c>
      <c r="C131" s="6">
        <v>4421</v>
      </c>
      <c r="D131" s="6" t="s">
        <v>21</v>
      </c>
      <c r="E131" s="11">
        <v>45</v>
      </c>
      <c r="F131" s="11">
        <v>87</v>
      </c>
      <c r="G131" s="11">
        <f t="shared" si="8"/>
        <v>42</v>
      </c>
      <c r="H131" s="11">
        <f t="shared" si="9"/>
        <v>8.4</v>
      </c>
      <c r="I131" s="6" t="s">
        <v>44</v>
      </c>
      <c r="J131" s="6" t="s">
        <v>45</v>
      </c>
      <c r="K131" s="6" t="s">
        <v>15</v>
      </c>
    </row>
    <row r="132" spans="1:11" ht="15.75">
      <c r="A132" s="7" t="s">
        <v>34</v>
      </c>
      <c r="B132" s="8">
        <v>1131</v>
      </c>
      <c r="C132" s="6">
        <v>9212</v>
      </c>
      <c r="D132" s="6" t="s">
        <v>22</v>
      </c>
      <c r="E132" s="11">
        <v>4</v>
      </c>
      <c r="F132" s="11">
        <v>7</v>
      </c>
      <c r="G132" s="11">
        <f t="shared" si="8"/>
        <v>3</v>
      </c>
      <c r="H132" s="11">
        <f t="shared" si="9"/>
        <v>0.30000000000000004</v>
      </c>
      <c r="I132" s="6" t="s">
        <v>44</v>
      </c>
      <c r="J132" s="6" t="s">
        <v>45</v>
      </c>
      <c r="K132" s="6" t="s">
        <v>17</v>
      </c>
    </row>
    <row r="133" spans="1:11" ht="15.75">
      <c r="A133" s="7" t="s">
        <v>34</v>
      </c>
      <c r="B133" s="8">
        <v>1132</v>
      </c>
      <c r="C133" s="6">
        <v>9212</v>
      </c>
      <c r="D133" s="6" t="s">
        <v>22</v>
      </c>
      <c r="E133" s="11">
        <v>4</v>
      </c>
      <c r="F133" s="11">
        <v>7</v>
      </c>
      <c r="G133" s="11">
        <f t="shared" si="8"/>
        <v>3</v>
      </c>
      <c r="H133" s="11">
        <f t="shared" si="9"/>
        <v>0.30000000000000004</v>
      </c>
      <c r="I133" s="6" t="s">
        <v>44</v>
      </c>
      <c r="J133" s="6" t="s">
        <v>45</v>
      </c>
      <c r="K133" s="6" t="s">
        <v>15</v>
      </c>
    </row>
    <row r="134" spans="1:11" ht="15.75">
      <c r="A134" s="7" t="s">
        <v>34</v>
      </c>
      <c r="B134" s="8">
        <v>1133</v>
      </c>
      <c r="C134" s="6">
        <v>9822</v>
      </c>
      <c r="D134" s="6" t="s">
        <v>12</v>
      </c>
      <c r="E134" s="11">
        <v>58.3</v>
      </c>
      <c r="F134" s="11">
        <v>98.4</v>
      </c>
      <c r="G134" s="11">
        <f t="shared" si="8"/>
        <v>40.100000000000009</v>
      </c>
      <c r="H134" s="11">
        <f t="shared" si="9"/>
        <v>8.0200000000000014</v>
      </c>
      <c r="I134" s="6" t="s">
        <v>39</v>
      </c>
      <c r="J134" s="6" t="s">
        <v>40</v>
      </c>
      <c r="K134" s="6" t="s">
        <v>17</v>
      </c>
    </row>
    <row r="135" spans="1:11" ht="15.75">
      <c r="A135" s="7" t="s">
        <v>34</v>
      </c>
      <c r="B135" s="8">
        <v>1134</v>
      </c>
      <c r="C135" s="6">
        <v>9822</v>
      </c>
      <c r="D135" s="6" t="s">
        <v>12</v>
      </c>
      <c r="E135" s="11">
        <v>58.3</v>
      </c>
      <c r="F135" s="11">
        <v>98.4</v>
      </c>
      <c r="G135" s="11">
        <f t="shared" si="8"/>
        <v>40.100000000000009</v>
      </c>
      <c r="H135" s="11">
        <f t="shared" si="9"/>
        <v>8.0200000000000014</v>
      </c>
      <c r="I135" s="6" t="s">
        <v>43</v>
      </c>
      <c r="J135" s="6" t="s">
        <v>2</v>
      </c>
      <c r="K135" s="6" t="s">
        <v>17</v>
      </c>
    </row>
    <row r="136" spans="1:11" ht="15.75">
      <c r="A136" s="7" t="s">
        <v>34</v>
      </c>
      <c r="B136" s="8">
        <v>1135</v>
      </c>
      <c r="C136" s="6">
        <v>8722</v>
      </c>
      <c r="D136" s="6" t="s">
        <v>18</v>
      </c>
      <c r="E136" s="11">
        <v>344</v>
      </c>
      <c r="F136" s="11">
        <v>502</v>
      </c>
      <c r="G136" s="11">
        <f t="shared" si="8"/>
        <v>158</v>
      </c>
      <c r="H136" s="11">
        <f t="shared" si="9"/>
        <v>31.6</v>
      </c>
      <c r="I136" s="6" t="s">
        <v>39</v>
      </c>
      <c r="J136" s="6" t="s">
        <v>40</v>
      </c>
      <c r="K136" s="6" t="s">
        <v>25</v>
      </c>
    </row>
    <row r="137" spans="1:11" ht="15.75">
      <c r="A137" s="7" t="s">
        <v>34</v>
      </c>
      <c r="B137" s="8">
        <v>1136</v>
      </c>
      <c r="C137" s="6">
        <v>2242</v>
      </c>
      <c r="D137" s="6" t="s">
        <v>24</v>
      </c>
      <c r="E137" s="11">
        <v>60</v>
      </c>
      <c r="F137" s="11">
        <v>124</v>
      </c>
      <c r="G137" s="11">
        <f t="shared" si="8"/>
        <v>64</v>
      </c>
      <c r="H137" s="11">
        <f t="shared" si="9"/>
        <v>12.8</v>
      </c>
      <c r="I137" s="6" t="s">
        <v>43</v>
      </c>
      <c r="J137" s="6" t="s">
        <v>2</v>
      </c>
      <c r="K137" s="6" t="s">
        <v>13</v>
      </c>
    </row>
    <row r="138" spans="1:11" ht="15.75">
      <c r="A138" s="7" t="s">
        <v>34</v>
      </c>
      <c r="B138" s="8">
        <v>1137</v>
      </c>
      <c r="C138" s="6">
        <v>9822</v>
      </c>
      <c r="D138" s="6" t="s">
        <v>12</v>
      </c>
      <c r="E138" s="11">
        <v>58.3</v>
      </c>
      <c r="F138" s="11">
        <v>98.4</v>
      </c>
      <c r="G138" s="11">
        <f t="shared" si="8"/>
        <v>40.100000000000009</v>
      </c>
      <c r="H138" s="11">
        <f t="shared" si="9"/>
        <v>8.0200000000000014</v>
      </c>
      <c r="I138" s="6" t="s">
        <v>41</v>
      </c>
      <c r="J138" s="6" t="s">
        <v>42</v>
      </c>
      <c r="K138" s="6" t="s">
        <v>15</v>
      </c>
    </row>
    <row r="139" spans="1:11" ht="15.75">
      <c r="A139" s="7" t="s">
        <v>34</v>
      </c>
      <c r="B139" s="8">
        <v>1138</v>
      </c>
      <c r="C139" s="6">
        <v>8722</v>
      </c>
      <c r="D139" s="6" t="s">
        <v>18</v>
      </c>
      <c r="E139" s="11">
        <v>344</v>
      </c>
      <c r="F139" s="11">
        <v>502</v>
      </c>
      <c r="G139" s="11">
        <f t="shared" si="8"/>
        <v>158</v>
      </c>
      <c r="H139" s="11">
        <f t="shared" si="9"/>
        <v>31.6</v>
      </c>
      <c r="I139" s="6" t="s">
        <v>39</v>
      </c>
      <c r="J139" s="6" t="s">
        <v>40</v>
      </c>
      <c r="K139" s="6" t="s">
        <v>26</v>
      </c>
    </row>
    <row r="140" spans="1:11" ht="15.75">
      <c r="A140" s="7" t="s">
        <v>34</v>
      </c>
      <c r="B140" s="8">
        <v>1139</v>
      </c>
      <c r="C140" s="6">
        <v>4421</v>
      </c>
      <c r="D140" s="6" t="s">
        <v>21</v>
      </c>
      <c r="E140" s="11">
        <v>45</v>
      </c>
      <c r="F140" s="11">
        <v>87</v>
      </c>
      <c r="G140" s="11">
        <f t="shared" si="8"/>
        <v>42</v>
      </c>
      <c r="H140" s="11">
        <f t="shared" si="9"/>
        <v>8.4</v>
      </c>
      <c r="I140" s="6" t="s">
        <v>43</v>
      </c>
      <c r="J140" s="6" t="s">
        <v>2</v>
      </c>
      <c r="K140" s="6" t="s">
        <v>15</v>
      </c>
    </row>
    <row r="141" spans="1:11" ht="15.75">
      <c r="A141" s="7" t="s">
        <v>34</v>
      </c>
      <c r="B141" s="8">
        <v>1140</v>
      </c>
      <c r="C141" s="6">
        <v>4421</v>
      </c>
      <c r="D141" s="6" t="s">
        <v>21</v>
      </c>
      <c r="E141" s="11">
        <v>45</v>
      </c>
      <c r="F141" s="11">
        <v>87</v>
      </c>
      <c r="G141" s="11">
        <f t="shared" si="8"/>
        <v>42</v>
      </c>
      <c r="H141" s="11">
        <f t="shared" si="9"/>
        <v>8.4</v>
      </c>
      <c r="I141" s="6" t="s">
        <v>41</v>
      </c>
      <c r="J141" s="6" t="s">
        <v>42</v>
      </c>
      <c r="K141" s="6" t="s">
        <v>25</v>
      </c>
    </row>
    <row r="142" spans="1:11" ht="15.75">
      <c r="A142" s="7" t="s">
        <v>34</v>
      </c>
      <c r="B142" s="8">
        <v>1141</v>
      </c>
      <c r="C142" s="6">
        <v>9212</v>
      </c>
      <c r="D142" s="6" t="s">
        <v>22</v>
      </c>
      <c r="E142" s="11">
        <v>4</v>
      </c>
      <c r="F142" s="11">
        <v>7</v>
      </c>
      <c r="G142" s="11">
        <f t="shared" si="8"/>
        <v>3</v>
      </c>
      <c r="H142" s="11">
        <f t="shared" si="9"/>
        <v>0.30000000000000004</v>
      </c>
      <c r="I142" s="6" t="s">
        <v>41</v>
      </c>
      <c r="J142" s="6" t="s">
        <v>42</v>
      </c>
      <c r="K142" s="6" t="s">
        <v>17</v>
      </c>
    </row>
    <row r="143" spans="1:11" ht="15.75">
      <c r="A143" s="7" t="s">
        <v>35</v>
      </c>
      <c r="B143" s="8">
        <v>1142</v>
      </c>
      <c r="C143" s="6">
        <v>2242</v>
      </c>
      <c r="D143" s="6" t="s">
        <v>24</v>
      </c>
      <c r="E143" s="11">
        <v>60</v>
      </c>
      <c r="F143" s="11">
        <v>124</v>
      </c>
      <c r="G143" s="11">
        <f t="shared" si="8"/>
        <v>64</v>
      </c>
      <c r="H143" s="11">
        <f t="shared" si="9"/>
        <v>12.8</v>
      </c>
      <c r="I143" s="6" t="s">
        <v>41</v>
      </c>
      <c r="J143" s="6" t="s">
        <v>42</v>
      </c>
      <c r="K143" s="6" t="s">
        <v>25</v>
      </c>
    </row>
    <row r="144" spans="1:11" ht="15.75">
      <c r="A144" s="7" t="s">
        <v>35</v>
      </c>
      <c r="B144" s="8">
        <v>1143</v>
      </c>
      <c r="C144" s="6">
        <v>9822</v>
      </c>
      <c r="D144" s="6" t="s">
        <v>12</v>
      </c>
      <c r="E144" s="11">
        <v>58.3</v>
      </c>
      <c r="F144" s="11">
        <v>98.4</v>
      </c>
      <c r="G144" s="11">
        <f t="shared" si="8"/>
        <v>40.100000000000009</v>
      </c>
      <c r="H144" s="11">
        <f t="shared" si="9"/>
        <v>8.0200000000000014</v>
      </c>
      <c r="I144" s="6" t="s">
        <v>44</v>
      </c>
      <c r="J144" s="6" t="s">
        <v>45</v>
      </c>
      <c r="K144" s="6" t="s">
        <v>17</v>
      </c>
    </row>
    <row r="145" spans="1:11" ht="15.75">
      <c r="A145" s="7" t="s">
        <v>35</v>
      </c>
      <c r="B145" s="8">
        <v>1144</v>
      </c>
      <c r="C145" s="6">
        <v>2242</v>
      </c>
      <c r="D145" s="6" t="s">
        <v>24</v>
      </c>
      <c r="E145" s="11">
        <v>60</v>
      </c>
      <c r="F145" s="11">
        <v>124</v>
      </c>
      <c r="G145" s="11">
        <f t="shared" si="8"/>
        <v>64</v>
      </c>
      <c r="H145" s="11">
        <f t="shared" si="9"/>
        <v>12.8</v>
      </c>
      <c r="I145" s="6" t="s">
        <v>44</v>
      </c>
      <c r="J145" s="6" t="s">
        <v>45</v>
      </c>
      <c r="K145" s="6" t="s">
        <v>15</v>
      </c>
    </row>
    <row r="146" spans="1:11" ht="15.75">
      <c r="A146" s="7" t="s">
        <v>35</v>
      </c>
      <c r="B146" s="8">
        <v>1145</v>
      </c>
      <c r="C146" s="6">
        <v>4421</v>
      </c>
      <c r="D146" s="6" t="s">
        <v>21</v>
      </c>
      <c r="E146" s="11">
        <v>45</v>
      </c>
      <c r="F146" s="11">
        <v>87</v>
      </c>
      <c r="G146" s="11">
        <f t="shared" si="8"/>
        <v>42</v>
      </c>
      <c r="H146" s="11">
        <f t="shared" si="9"/>
        <v>8.4</v>
      </c>
      <c r="I146" s="6" t="s">
        <v>44</v>
      </c>
      <c r="J146" s="6" t="s">
        <v>45</v>
      </c>
      <c r="K146" s="6" t="s">
        <v>13</v>
      </c>
    </row>
    <row r="147" spans="1:11" ht="15.75">
      <c r="A147" s="7" t="s">
        <v>35</v>
      </c>
      <c r="B147" s="8">
        <v>1146</v>
      </c>
      <c r="C147" s="6">
        <v>8722</v>
      </c>
      <c r="D147" s="6" t="s">
        <v>18</v>
      </c>
      <c r="E147" s="11">
        <v>344</v>
      </c>
      <c r="F147" s="11">
        <v>502</v>
      </c>
      <c r="G147" s="11">
        <f t="shared" si="8"/>
        <v>158</v>
      </c>
      <c r="H147" s="11">
        <f t="shared" si="9"/>
        <v>31.6</v>
      </c>
      <c r="I147" s="6" t="s">
        <v>44</v>
      </c>
      <c r="J147" s="6" t="s">
        <v>45</v>
      </c>
      <c r="K147" s="6" t="s">
        <v>25</v>
      </c>
    </row>
    <row r="148" spans="1:11" ht="15.75">
      <c r="A148" s="7" t="s">
        <v>35</v>
      </c>
      <c r="B148" s="8">
        <v>1147</v>
      </c>
      <c r="C148" s="6">
        <v>9822</v>
      </c>
      <c r="D148" s="6" t="s">
        <v>12</v>
      </c>
      <c r="E148" s="11">
        <v>58.3</v>
      </c>
      <c r="F148" s="11">
        <v>98.4</v>
      </c>
      <c r="G148" s="11">
        <f t="shared" si="8"/>
        <v>40.100000000000009</v>
      </c>
      <c r="H148" s="11">
        <f t="shared" si="9"/>
        <v>8.0200000000000014</v>
      </c>
      <c r="I148" s="6" t="s">
        <v>39</v>
      </c>
      <c r="J148" s="6" t="s">
        <v>40</v>
      </c>
      <c r="K148" s="6" t="s">
        <v>15</v>
      </c>
    </row>
    <row r="149" spans="1:11" ht="15.75">
      <c r="A149" s="7" t="s">
        <v>35</v>
      </c>
      <c r="B149" s="8">
        <v>1148</v>
      </c>
      <c r="C149" s="6">
        <v>9212</v>
      </c>
      <c r="D149" s="6" t="s">
        <v>22</v>
      </c>
      <c r="E149" s="11">
        <v>4</v>
      </c>
      <c r="F149" s="11">
        <v>7</v>
      </c>
      <c r="G149" s="11">
        <f t="shared" si="8"/>
        <v>3</v>
      </c>
      <c r="H149" s="11">
        <f t="shared" si="9"/>
        <v>0.30000000000000004</v>
      </c>
      <c r="I149" s="6" t="s">
        <v>43</v>
      </c>
      <c r="J149" s="6" t="s">
        <v>2</v>
      </c>
      <c r="K149" s="6" t="s">
        <v>17</v>
      </c>
    </row>
    <row r="150" spans="1:11" ht="15.75">
      <c r="A150" s="7" t="s">
        <v>35</v>
      </c>
      <c r="B150" s="8">
        <v>1149</v>
      </c>
      <c r="C150" s="6">
        <v>8722</v>
      </c>
      <c r="D150" s="6" t="s">
        <v>18</v>
      </c>
      <c r="E150" s="11">
        <v>344</v>
      </c>
      <c r="F150" s="11">
        <v>502</v>
      </c>
      <c r="G150" s="11">
        <f t="shared" si="8"/>
        <v>158</v>
      </c>
      <c r="H150" s="11">
        <f t="shared" si="9"/>
        <v>31.6</v>
      </c>
      <c r="I150" s="6" t="s">
        <v>39</v>
      </c>
      <c r="J150" s="6" t="s">
        <v>40</v>
      </c>
      <c r="K150" s="6" t="s">
        <v>17</v>
      </c>
    </row>
    <row r="151" spans="1:11" ht="15.75">
      <c r="A151" s="7" t="s">
        <v>36</v>
      </c>
      <c r="B151" s="8">
        <v>1150</v>
      </c>
      <c r="C151" s="6">
        <v>2242</v>
      </c>
      <c r="D151" s="6" t="s">
        <v>24</v>
      </c>
      <c r="E151" s="11">
        <v>60</v>
      </c>
      <c r="F151" s="11">
        <v>124</v>
      </c>
      <c r="G151" s="11">
        <f t="shared" si="8"/>
        <v>64</v>
      </c>
      <c r="H151" s="11">
        <f t="shared" si="9"/>
        <v>12.8</v>
      </c>
      <c r="I151" s="6" t="s">
        <v>43</v>
      </c>
      <c r="J151" s="6" t="s">
        <v>2</v>
      </c>
      <c r="K151" s="6" t="s">
        <v>26</v>
      </c>
    </row>
    <row r="152" spans="1:11" ht="15.75">
      <c r="A152" s="7" t="s">
        <v>36</v>
      </c>
      <c r="B152" s="8">
        <v>1151</v>
      </c>
      <c r="C152" s="6">
        <v>2242</v>
      </c>
      <c r="D152" s="6" t="s">
        <v>24</v>
      </c>
      <c r="E152" s="11">
        <v>60</v>
      </c>
      <c r="F152" s="11">
        <v>124</v>
      </c>
      <c r="G152" s="11">
        <f t="shared" si="8"/>
        <v>64</v>
      </c>
      <c r="H152" s="11">
        <f t="shared" si="9"/>
        <v>12.8</v>
      </c>
      <c r="I152" s="6" t="s">
        <v>41</v>
      </c>
      <c r="J152" s="6" t="s">
        <v>42</v>
      </c>
      <c r="K152" s="6" t="s">
        <v>15</v>
      </c>
    </row>
    <row r="153" spans="1:11" ht="15.75">
      <c r="A153" s="7" t="s">
        <v>36</v>
      </c>
      <c r="B153" s="8">
        <v>1152</v>
      </c>
      <c r="C153" s="6">
        <v>4421</v>
      </c>
      <c r="D153" s="6" t="s">
        <v>21</v>
      </c>
      <c r="E153" s="11">
        <v>45</v>
      </c>
      <c r="F153" s="11">
        <v>87</v>
      </c>
      <c r="G153" s="11">
        <f t="shared" si="8"/>
        <v>42</v>
      </c>
      <c r="H153" s="11">
        <f t="shared" si="9"/>
        <v>8.4</v>
      </c>
      <c r="I153" s="6" t="s">
        <v>39</v>
      </c>
      <c r="J153" s="6" t="s">
        <v>40</v>
      </c>
      <c r="K153" s="6" t="s">
        <v>25</v>
      </c>
    </row>
    <row r="154" spans="1:11" ht="15.75">
      <c r="A154" s="7" t="s">
        <v>36</v>
      </c>
      <c r="B154" s="8">
        <v>1153</v>
      </c>
      <c r="C154" s="6">
        <v>8722</v>
      </c>
      <c r="D154" s="6" t="s">
        <v>18</v>
      </c>
      <c r="E154" s="11">
        <v>344</v>
      </c>
      <c r="F154" s="11">
        <v>502</v>
      </c>
      <c r="G154" s="11">
        <f t="shared" si="8"/>
        <v>158</v>
      </c>
      <c r="H154" s="11">
        <f t="shared" si="9"/>
        <v>31.6</v>
      </c>
      <c r="I154" s="6" t="s">
        <v>43</v>
      </c>
      <c r="J154" s="6" t="s">
        <v>2</v>
      </c>
      <c r="K154" s="6" t="s">
        <v>17</v>
      </c>
    </row>
    <row r="155" spans="1:11" ht="15.75">
      <c r="A155" s="7" t="s">
        <v>36</v>
      </c>
      <c r="B155" s="8">
        <v>1154</v>
      </c>
      <c r="C155" s="6">
        <v>9822</v>
      </c>
      <c r="D155" s="6" t="s">
        <v>12</v>
      </c>
      <c r="E155" s="11">
        <v>58.3</v>
      </c>
      <c r="F155" s="11">
        <v>98.4</v>
      </c>
      <c r="G155" s="11">
        <f t="shared" si="8"/>
        <v>40.100000000000009</v>
      </c>
      <c r="H155" s="11">
        <f t="shared" si="9"/>
        <v>8.0200000000000014</v>
      </c>
      <c r="I155" s="6" t="s">
        <v>41</v>
      </c>
      <c r="J155" s="6" t="s">
        <v>42</v>
      </c>
      <c r="K155" s="6" t="s">
        <v>25</v>
      </c>
    </row>
    <row r="156" spans="1:11" ht="15.75">
      <c r="A156" s="7" t="s">
        <v>36</v>
      </c>
      <c r="B156" s="8">
        <v>1155</v>
      </c>
      <c r="C156" s="6">
        <v>4421</v>
      </c>
      <c r="D156" s="6" t="s">
        <v>21</v>
      </c>
      <c r="E156" s="11">
        <v>45</v>
      </c>
      <c r="F156" s="11">
        <v>87</v>
      </c>
      <c r="G156" s="11">
        <f t="shared" si="8"/>
        <v>42</v>
      </c>
      <c r="H156" s="11">
        <f t="shared" si="9"/>
        <v>8.4</v>
      </c>
      <c r="I156" s="6" t="s">
        <v>43</v>
      </c>
      <c r="J156" s="6" t="s">
        <v>2</v>
      </c>
      <c r="K156" s="6" t="s">
        <v>17</v>
      </c>
    </row>
    <row r="157" spans="1:11" ht="15.75">
      <c r="A157" s="7" t="s">
        <v>36</v>
      </c>
      <c r="B157" s="8">
        <v>1156</v>
      </c>
      <c r="C157" s="6">
        <v>2242</v>
      </c>
      <c r="D157" s="6" t="s">
        <v>24</v>
      </c>
      <c r="E157" s="11">
        <v>60</v>
      </c>
      <c r="F157" s="11">
        <v>124</v>
      </c>
      <c r="G157" s="11">
        <f t="shared" si="8"/>
        <v>64</v>
      </c>
      <c r="H157" s="11">
        <f t="shared" si="9"/>
        <v>12.8</v>
      </c>
      <c r="I157" s="6" t="s">
        <v>43</v>
      </c>
      <c r="J157" s="6" t="s">
        <v>2</v>
      </c>
      <c r="K157" s="6" t="s">
        <v>15</v>
      </c>
    </row>
    <row r="158" spans="1:11" ht="15.75">
      <c r="A158" s="7" t="s">
        <v>36</v>
      </c>
      <c r="B158" s="8">
        <v>1157</v>
      </c>
      <c r="C158" s="6">
        <v>9212</v>
      </c>
      <c r="D158" s="6" t="s">
        <v>22</v>
      </c>
      <c r="E158" s="11">
        <v>4</v>
      </c>
      <c r="F158" s="11">
        <v>7</v>
      </c>
      <c r="G158" s="11">
        <f t="shared" si="8"/>
        <v>3</v>
      </c>
      <c r="H158" s="11">
        <f t="shared" si="9"/>
        <v>0.30000000000000004</v>
      </c>
      <c r="I158" s="6" t="s">
        <v>43</v>
      </c>
      <c r="J158" s="6" t="s">
        <v>2</v>
      </c>
      <c r="K158" s="6" t="s">
        <v>13</v>
      </c>
    </row>
    <row r="159" spans="1:11" ht="15.75">
      <c r="A159" s="7" t="s">
        <v>37</v>
      </c>
      <c r="B159" s="8">
        <v>1158</v>
      </c>
      <c r="C159" s="6">
        <v>8722</v>
      </c>
      <c r="D159" s="6" t="s">
        <v>18</v>
      </c>
      <c r="E159" s="11">
        <v>344</v>
      </c>
      <c r="F159" s="11">
        <v>502</v>
      </c>
      <c r="G159" s="11">
        <f t="shared" si="8"/>
        <v>158</v>
      </c>
      <c r="H159" s="11">
        <f t="shared" si="9"/>
        <v>31.6</v>
      </c>
      <c r="I159" s="6" t="s">
        <v>39</v>
      </c>
      <c r="J159" s="6" t="s">
        <v>40</v>
      </c>
      <c r="K159" s="6" t="s">
        <v>25</v>
      </c>
    </row>
    <row r="160" spans="1:11" ht="15.75">
      <c r="A160" s="7" t="s">
        <v>37</v>
      </c>
      <c r="B160" s="8">
        <v>1159</v>
      </c>
      <c r="C160" s="6">
        <v>6622</v>
      </c>
      <c r="D160" s="6" t="s">
        <v>29</v>
      </c>
      <c r="E160" s="11">
        <v>42</v>
      </c>
      <c r="F160" s="11">
        <v>77</v>
      </c>
      <c r="G160" s="11">
        <f t="shared" si="8"/>
        <v>35</v>
      </c>
      <c r="H160" s="11">
        <f t="shared" si="9"/>
        <v>7</v>
      </c>
      <c r="I160" s="6" t="s">
        <v>43</v>
      </c>
      <c r="J160" s="6" t="s">
        <v>2</v>
      </c>
      <c r="K160" s="6" t="s">
        <v>15</v>
      </c>
    </row>
    <row r="161" spans="1:11" ht="15.75">
      <c r="A161" s="7" t="s">
        <v>37</v>
      </c>
      <c r="B161" s="8">
        <v>1160</v>
      </c>
      <c r="C161" s="6">
        <v>9822</v>
      </c>
      <c r="D161" s="6" t="s">
        <v>12</v>
      </c>
      <c r="E161" s="11">
        <v>58.3</v>
      </c>
      <c r="F161" s="11">
        <v>98.4</v>
      </c>
      <c r="G161" s="11">
        <f t="shared" si="8"/>
        <v>40.100000000000009</v>
      </c>
      <c r="H161" s="11">
        <f t="shared" si="9"/>
        <v>8.0200000000000014</v>
      </c>
      <c r="I161" s="6" t="s">
        <v>44</v>
      </c>
      <c r="J161" s="6" t="s">
        <v>45</v>
      </c>
      <c r="K161" s="6" t="s">
        <v>25</v>
      </c>
    </row>
    <row r="162" spans="1:11" ht="15.75">
      <c r="A162" s="7" t="s">
        <v>37</v>
      </c>
      <c r="B162" s="8">
        <v>1161</v>
      </c>
      <c r="C162" s="6">
        <v>4421</v>
      </c>
      <c r="D162" s="6" t="s">
        <v>21</v>
      </c>
      <c r="E162" s="11">
        <v>45</v>
      </c>
      <c r="F162" s="11">
        <v>87</v>
      </c>
      <c r="G162" s="11">
        <f t="shared" ref="G162:G172" si="10">F162-E162</f>
        <v>42</v>
      </c>
      <c r="H162" s="11">
        <f t="shared" ref="H162:H172" si="11">IF(F162&gt;50,G162*0.2,G162*0.1)</f>
        <v>8.4</v>
      </c>
      <c r="I162" s="6" t="s">
        <v>41</v>
      </c>
      <c r="J162" s="6" t="s">
        <v>42</v>
      </c>
      <c r="K162" s="6" t="s">
        <v>15</v>
      </c>
    </row>
    <row r="163" spans="1:11" ht="15.75">
      <c r="A163" s="7" t="s">
        <v>37</v>
      </c>
      <c r="B163" s="8">
        <v>1162</v>
      </c>
      <c r="C163" s="6">
        <v>9212</v>
      </c>
      <c r="D163" s="6" t="s">
        <v>22</v>
      </c>
      <c r="E163" s="11">
        <v>4</v>
      </c>
      <c r="F163" s="11">
        <v>7</v>
      </c>
      <c r="G163" s="11">
        <f t="shared" si="10"/>
        <v>3</v>
      </c>
      <c r="H163" s="11">
        <f t="shared" si="11"/>
        <v>0.30000000000000004</v>
      </c>
      <c r="I163" s="6" t="s">
        <v>39</v>
      </c>
      <c r="J163" s="6" t="s">
        <v>40</v>
      </c>
      <c r="K163" s="6" t="s">
        <v>17</v>
      </c>
    </row>
    <row r="164" spans="1:11" ht="15.75">
      <c r="A164" s="7" t="s">
        <v>37</v>
      </c>
      <c r="B164" s="8">
        <v>1163</v>
      </c>
      <c r="C164" s="6">
        <v>9212</v>
      </c>
      <c r="D164" s="6" t="s">
        <v>22</v>
      </c>
      <c r="E164" s="11">
        <v>4</v>
      </c>
      <c r="F164" s="11">
        <v>7</v>
      </c>
      <c r="G164" s="11">
        <f t="shared" si="10"/>
        <v>3</v>
      </c>
      <c r="H164" s="11">
        <f t="shared" si="11"/>
        <v>0.30000000000000004</v>
      </c>
      <c r="I164" s="6" t="s">
        <v>43</v>
      </c>
      <c r="J164" s="6" t="s">
        <v>2</v>
      </c>
      <c r="K164" s="6" t="s">
        <v>15</v>
      </c>
    </row>
    <row r="165" spans="1:11" ht="15.75">
      <c r="A165" s="7" t="s">
        <v>37</v>
      </c>
      <c r="B165" s="8">
        <v>1164</v>
      </c>
      <c r="C165" s="6">
        <v>9822</v>
      </c>
      <c r="D165" s="6" t="s">
        <v>12</v>
      </c>
      <c r="E165" s="11">
        <v>58.3</v>
      </c>
      <c r="F165" s="11">
        <v>98.4</v>
      </c>
      <c r="G165" s="11">
        <f t="shared" si="10"/>
        <v>40.100000000000009</v>
      </c>
      <c r="H165" s="11">
        <f t="shared" si="11"/>
        <v>8.0200000000000014</v>
      </c>
      <c r="I165" s="6" t="s">
        <v>43</v>
      </c>
      <c r="J165" s="6" t="s">
        <v>2</v>
      </c>
      <c r="K165" s="6" t="s">
        <v>17</v>
      </c>
    </row>
    <row r="166" spans="1:11" ht="15.75">
      <c r="A166" s="7" t="s">
        <v>37</v>
      </c>
      <c r="B166" s="8">
        <v>1165</v>
      </c>
      <c r="C166" s="6">
        <v>9822</v>
      </c>
      <c r="D166" s="6" t="s">
        <v>12</v>
      </c>
      <c r="E166" s="11">
        <v>58.3</v>
      </c>
      <c r="F166" s="11">
        <v>98.4</v>
      </c>
      <c r="G166" s="11">
        <f t="shared" si="10"/>
        <v>40.100000000000009</v>
      </c>
      <c r="H166" s="11">
        <f t="shared" si="11"/>
        <v>8.0200000000000014</v>
      </c>
      <c r="I166" s="6" t="s">
        <v>43</v>
      </c>
      <c r="J166" s="6" t="s">
        <v>2</v>
      </c>
      <c r="K166" s="6" t="s">
        <v>17</v>
      </c>
    </row>
    <row r="167" spans="1:11" ht="15.75">
      <c r="A167" s="7" t="s">
        <v>37</v>
      </c>
      <c r="B167" s="8">
        <v>1166</v>
      </c>
      <c r="C167" s="6">
        <v>8722</v>
      </c>
      <c r="D167" s="6" t="s">
        <v>18</v>
      </c>
      <c r="E167" s="11">
        <v>344</v>
      </c>
      <c r="F167" s="11">
        <v>502</v>
      </c>
      <c r="G167" s="11">
        <f t="shared" si="10"/>
        <v>158</v>
      </c>
      <c r="H167" s="11">
        <f t="shared" si="11"/>
        <v>31.6</v>
      </c>
      <c r="I167" s="6" t="s">
        <v>43</v>
      </c>
      <c r="J167" s="6" t="s">
        <v>2</v>
      </c>
      <c r="K167" s="6" t="s">
        <v>25</v>
      </c>
    </row>
    <row r="168" spans="1:11" ht="15.75">
      <c r="A168" s="7" t="s">
        <v>38</v>
      </c>
      <c r="B168" s="8">
        <v>1167</v>
      </c>
      <c r="C168" s="6">
        <v>2242</v>
      </c>
      <c r="D168" s="6" t="s">
        <v>24</v>
      </c>
      <c r="E168" s="11">
        <v>60</v>
      </c>
      <c r="F168" s="11">
        <v>124</v>
      </c>
      <c r="G168" s="11">
        <f t="shared" si="10"/>
        <v>64</v>
      </c>
      <c r="H168" s="11">
        <f t="shared" si="11"/>
        <v>12.8</v>
      </c>
      <c r="I168" s="6" t="s">
        <v>43</v>
      </c>
      <c r="J168" s="6" t="s">
        <v>2</v>
      </c>
      <c r="K168" s="6" t="s">
        <v>13</v>
      </c>
    </row>
    <row r="169" spans="1:11" ht="15.75">
      <c r="A169" s="7" t="s">
        <v>38</v>
      </c>
      <c r="B169" s="8">
        <v>1168</v>
      </c>
      <c r="C169" s="6">
        <v>9822</v>
      </c>
      <c r="D169" s="6" t="s">
        <v>12</v>
      </c>
      <c r="E169" s="11">
        <v>58.3</v>
      </c>
      <c r="F169" s="11">
        <v>98.4</v>
      </c>
      <c r="G169" s="11">
        <f t="shared" si="10"/>
        <v>40.100000000000009</v>
      </c>
      <c r="H169" s="11">
        <f t="shared" si="11"/>
        <v>8.0200000000000014</v>
      </c>
      <c r="I169" s="6" t="s">
        <v>43</v>
      </c>
      <c r="J169" s="6" t="s">
        <v>2</v>
      </c>
      <c r="K169" s="6" t="s">
        <v>15</v>
      </c>
    </row>
    <row r="170" spans="1:11" ht="15.75">
      <c r="A170" s="7" t="s">
        <v>38</v>
      </c>
      <c r="B170" s="8">
        <v>1169</v>
      </c>
      <c r="C170" s="6">
        <v>8722</v>
      </c>
      <c r="D170" s="6" t="s">
        <v>18</v>
      </c>
      <c r="E170" s="11">
        <v>344</v>
      </c>
      <c r="F170" s="11">
        <v>502</v>
      </c>
      <c r="G170" s="11">
        <f t="shared" si="10"/>
        <v>158</v>
      </c>
      <c r="H170" s="11">
        <f t="shared" si="11"/>
        <v>31.6</v>
      </c>
      <c r="I170" s="6" t="s">
        <v>43</v>
      </c>
      <c r="J170" s="6" t="s">
        <v>2</v>
      </c>
      <c r="K170" s="6" t="s">
        <v>26</v>
      </c>
    </row>
    <row r="171" spans="1:11" ht="15.75">
      <c r="A171" s="7" t="s">
        <v>38</v>
      </c>
      <c r="B171" s="8">
        <v>1170</v>
      </c>
      <c r="C171" s="6">
        <v>4421</v>
      </c>
      <c r="D171" s="6" t="s">
        <v>21</v>
      </c>
      <c r="E171" s="11">
        <v>45</v>
      </c>
      <c r="F171" s="11">
        <v>87</v>
      </c>
      <c r="G171" s="11">
        <f t="shared" si="10"/>
        <v>42</v>
      </c>
      <c r="H171" s="11">
        <f t="shared" si="11"/>
        <v>8.4</v>
      </c>
      <c r="I171" s="6" t="s">
        <v>39</v>
      </c>
      <c r="J171" s="6" t="s">
        <v>40</v>
      </c>
      <c r="K171" s="6" t="s">
        <v>15</v>
      </c>
    </row>
    <row r="172" spans="1:11" ht="15.75">
      <c r="A172" s="7" t="s">
        <v>38</v>
      </c>
      <c r="B172" s="8">
        <v>1171</v>
      </c>
      <c r="C172" s="6">
        <v>4421</v>
      </c>
      <c r="D172" s="6" t="s">
        <v>21</v>
      </c>
      <c r="E172" s="11">
        <v>45</v>
      </c>
      <c r="F172" s="11">
        <v>87</v>
      </c>
      <c r="G172" s="11">
        <f t="shared" si="10"/>
        <v>42</v>
      </c>
      <c r="H172" s="11">
        <f t="shared" si="11"/>
        <v>8.4</v>
      </c>
      <c r="I172" s="6" t="s">
        <v>41</v>
      </c>
      <c r="J172" s="6" t="s">
        <v>42</v>
      </c>
      <c r="K172" s="6" t="s">
        <v>25</v>
      </c>
    </row>
    <row r="174" spans="1:11" ht="15.75">
      <c r="A174" s="7" t="s">
        <v>47</v>
      </c>
      <c r="F174" s="12">
        <f>SUM(F2:F172)</f>
        <v>17110.599999999995</v>
      </c>
    </row>
    <row r="175" spans="1:11" ht="15.75">
      <c r="A175" s="7" t="s">
        <v>49</v>
      </c>
      <c r="F175" s="12">
        <f>SUMIF(F2:F172,"&gt;50")</f>
        <v>16088.399999999994</v>
      </c>
    </row>
    <row r="176" spans="1:11" ht="15.75">
      <c r="A176" s="7" t="s">
        <v>48</v>
      </c>
      <c r="F176" s="12">
        <f>SUMIF(F3:F173,"&lt;=50")</f>
        <v>1022.1999999999997</v>
      </c>
    </row>
  </sheetData>
  <autoFilter ref="A1:K172"/>
  <sortState ref="A2:L176">
    <sortCondition ref="B2:B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6" workbookViewId="0">
      <selection activeCell="C18" sqref="C18"/>
    </sheetView>
  </sheetViews>
  <sheetFormatPr defaultRowHeight="15"/>
  <cols>
    <col min="1" max="1" width="13.140625" bestFit="1" customWidth="1"/>
    <col min="2" max="2" width="70.28515625" bestFit="1" customWidth="1"/>
    <col min="3" max="3" width="12.5703125" bestFit="1" customWidth="1"/>
  </cols>
  <sheetData>
    <row r="1" spans="1:3" s="9" customFormat="1"/>
    <row r="2" spans="1:3" s="9" customFormat="1"/>
    <row r="3" spans="1:3" s="9" customFormat="1"/>
    <row r="4" spans="1:3">
      <c r="A4" s="3" t="s">
        <v>50</v>
      </c>
      <c r="B4" s="9" t="s">
        <v>52</v>
      </c>
      <c r="C4" s="9" t="s">
        <v>53</v>
      </c>
    </row>
    <row r="5" spans="1:3">
      <c r="A5" s="2" t="s">
        <v>17</v>
      </c>
      <c r="B5" s="1">
        <v>5659.9999999999982</v>
      </c>
      <c r="C5" s="1">
        <v>1979.0999999999995</v>
      </c>
    </row>
    <row r="6" spans="1:3">
      <c r="A6" s="2" t="s">
        <v>15</v>
      </c>
      <c r="B6" s="1">
        <v>3537.6000000000004</v>
      </c>
      <c r="C6" s="1">
        <v>1485.0999999999997</v>
      </c>
    </row>
    <row r="7" spans="1:3">
      <c r="A7" s="2" t="s">
        <v>20</v>
      </c>
      <c r="B7" s="1">
        <v>66</v>
      </c>
      <c r="C7" s="1">
        <v>23.799999999999997</v>
      </c>
    </row>
    <row r="8" spans="1:3">
      <c r="A8" s="2" t="s">
        <v>13</v>
      </c>
      <c r="B8" s="1">
        <v>1776.9</v>
      </c>
      <c r="C8" s="1">
        <v>681.8</v>
      </c>
    </row>
    <row r="9" spans="1:3">
      <c r="A9" s="2" t="s">
        <v>25</v>
      </c>
      <c r="B9" s="1">
        <v>4722.5</v>
      </c>
      <c r="C9" s="1">
        <v>1710.1</v>
      </c>
    </row>
    <row r="10" spans="1:3">
      <c r="A10" s="2" t="s">
        <v>26</v>
      </c>
      <c r="B10" s="1">
        <v>1347.6</v>
      </c>
      <c r="C10" s="1">
        <v>476.8</v>
      </c>
    </row>
    <row r="11" spans="1:3">
      <c r="A11" s="2" t="s">
        <v>51</v>
      </c>
      <c r="B11" s="1">
        <v>17110.599999999999</v>
      </c>
      <c r="C11" s="1">
        <v>6356.7</v>
      </c>
    </row>
    <row r="19" spans="1:2">
      <c r="A19" s="3" t="s">
        <v>50</v>
      </c>
      <c r="B19" t="s">
        <v>54</v>
      </c>
    </row>
    <row r="20" spans="1:2">
      <c r="A20" s="2" t="s">
        <v>40</v>
      </c>
      <c r="B20" s="1">
        <v>396.75000000000011</v>
      </c>
    </row>
    <row r="21" spans="1:2">
      <c r="A21" s="2" t="s">
        <v>42</v>
      </c>
      <c r="B21" s="1">
        <v>193.81000000000009</v>
      </c>
    </row>
    <row r="22" spans="1:2">
      <c r="A22" s="2" t="s">
        <v>45</v>
      </c>
      <c r="B22" s="1">
        <v>209.45000000000007</v>
      </c>
    </row>
    <row r="23" spans="1:2">
      <c r="A23" s="2" t="s">
        <v>2</v>
      </c>
      <c r="B23" s="1">
        <v>432.7700000000001</v>
      </c>
    </row>
    <row r="24" spans="1:2">
      <c r="A24" s="2" t="s">
        <v>51</v>
      </c>
      <c r="B24" s="1">
        <v>1232.7800000000002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GridLines="0" topLeftCell="A2" workbookViewId="0">
      <selection activeCell="G6" sqref="G6"/>
    </sheetView>
  </sheetViews>
  <sheetFormatPr defaultRowHeight="15"/>
  <sheetData>
    <row r="1" spans="1:16" ht="15" customHeight="1">
      <c r="A1" s="13"/>
      <c r="B1" s="15" t="s">
        <v>55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4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>
      <c r="A3" s="14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>
      <c r="A4" s="14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</sheetData>
  <mergeCells count="1">
    <mergeCell ref="B1:P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 Pivot Table</vt:lpstr>
      <vt:lpstr>Dashboad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Boinelo Teteme</dc:creator>
  <cp:lastModifiedBy>Boinelo Teteme</cp:lastModifiedBy>
  <cp:lastPrinted>2024-06-13T12:33:28Z</cp:lastPrinted>
  <dcterms:created xsi:type="dcterms:W3CDTF">2024-06-13T09:45:42Z</dcterms:created>
  <dcterms:modified xsi:type="dcterms:W3CDTF">2024-06-20T10:39:47Z</dcterms:modified>
</cp:coreProperties>
</file>