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" documentId="6_{AA5B9487-A7ED-4C02-9FDC-10F45FBE8F60}" xr6:coauthVersionLast="47" xr6:coauthVersionMax="47" xr10:uidLastSave="{C494568C-0EC4-4007-B42C-44A6F6B2163F}"/>
  <bookViews>
    <workbookView xWindow="3690" yWindow="3330" windowWidth="18915" windowHeight="10200" xr2:uid="{368B135D-14A8-4707-A4A9-8B692AD8CD57}"/>
  </bookViews>
  <sheets>
    <sheet name="Digital signal 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1" l="1"/>
  <c r="R17" i="1"/>
  <c r="Q17" i="1"/>
  <c r="O18" i="1"/>
  <c r="I19" i="1"/>
  <c r="I20" i="1" s="1"/>
  <c r="I21" i="1" s="1"/>
  <c r="I22" i="1" s="1"/>
  <c r="I23" i="1" s="1"/>
  <c r="I24" i="1" s="1"/>
  <c r="I25" i="1" s="1"/>
  <c r="I26" i="1" s="1"/>
  <c r="I27" i="1" s="1"/>
  <c r="O27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O22" i="1" l="1"/>
  <c r="O26" i="1"/>
  <c r="O19" i="1"/>
  <c r="O23" i="1"/>
  <c r="O20" i="1"/>
  <c r="O24" i="1"/>
  <c r="O21" i="1"/>
  <c r="O25" i="1"/>
  <c r="I28" i="1"/>
  <c r="O28" i="1" s="1"/>
  <c r="I29" i="1" l="1"/>
  <c r="O29" i="1" s="1"/>
  <c r="I30" i="1" l="1"/>
  <c r="O30" i="1" s="1"/>
  <c r="I31" i="1" l="1"/>
  <c r="O31" i="1" s="1"/>
  <c r="I32" i="1" l="1"/>
  <c r="O32" i="1" s="1"/>
  <c r="I33" i="1" l="1"/>
  <c r="O33" i="1" s="1"/>
  <c r="N32" i="1"/>
  <c r="I34" i="1" l="1"/>
  <c r="O34" i="1" s="1"/>
  <c r="N33" i="1"/>
  <c r="I35" i="1" l="1"/>
  <c r="O35" i="1" s="1"/>
  <c r="N34" i="1"/>
  <c r="I36" i="1" l="1"/>
  <c r="O36" i="1" s="1"/>
  <c r="N35" i="1"/>
  <c r="I37" i="1" l="1"/>
  <c r="O37" i="1" s="1"/>
  <c r="N36" i="1"/>
  <c r="M36" i="1"/>
  <c r="I38" i="1" l="1"/>
  <c r="O38" i="1" s="1"/>
  <c r="M37" i="1"/>
  <c r="N37" i="1"/>
  <c r="I39" i="1" l="1"/>
  <c r="O39" i="1" s="1"/>
  <c r="M38" i="1"/>
  <c r="N38" i="1"/>
  <c r="I40" i="1" l="1"/>
  <c r="O40" i="1" s="1"/>
  <c r="M39" i="1"/>
  <c r="N39" i="1"/>
  <c r="I41" i="1" l="1"/>
  <c r="O41" i="1" s="1"/>
  <c r="N40" i="1"/>
  <c r="L40" i="1"/>
  <c r="M40" i="1"/>
  <c r="I42" i="1" l="1"/>
  <c r="O42" i="1" s="1"/>
  <c r="L41" i="1"/>
  <c r="M41" i="1"/>
  <c r="N41" i="1"/>
  <c r="I43" i="1" l="1"/>
  <c r="O43" i="1" s="1"/>
  <c r="L42" i="1"/>
  <c r="M42" i="1"/>
  <c r="N42" i="1"/>
  <c r="I44" i="1" l="1"/>
  <c r="O44" i="1" s="1"/>
  <c r="N43" i="1"/>
  <c r="M43" i="1"/>
  <c r="L43" i="1"/>
  <c r="I45" i="1" l="1"/>
  <c r="O45" i="1" s="1"/>
  <c r="N44" i="1"/>
  <c r="L44" i="1"/>
  <c r="M44" i="1"/>
  <c r="I46" i="1" l="1"/>
  <c r="O46" i="1" s="1"/>
  <c r="L45" i="1"/>
  <c r="M45" i="1"/>
  <c r="N45" i="1"/>
  <c r="I47" i="1" l="1"/>
  <c r="O47" i="1" s="1"/>
  <c r="M46" i="1"/>
  <c r="L46" i="1"/>
  <c r="N46" i="1"/>
  <c r="I48" i="1" l="1"/>
  <c r="O48" i="1" s="1"/>
  <c r="M47" i="1"/>
  <c r="N47" i="1"/>
  <c r="L47" i="1"/>
  <c r="I49" i="1" l="1"/>
  <c r="O49" i="1" s="1"/>
  <c r="N48" i="1"/>
  <c r="L48" i="1"/>
  <c r="M48" i="1"/>
  <c r="I50" i="1" l="1"/>
  <c r="O50" i="1" s="1"/>
  <c r="L49" i="1"/>
  <c r="N49" i="1"/>
  <c r="M49" i="1"/>
  <c r="I51" i="1" l="1"/>
  <c r="O51" i="1" s="1"/>
  <c r="L50" i="1"/>
  <c r="M50" i="1"/>
  <c r="N50" i="1"/>
  <c r="I52" i="1" l="1"/>
  <c r="O52" i="1" s="1"/>
  <c r="N51" i="1"/>
  <c r="M51" i="1"/>
  <c r="L51" i="1"/>
  <c r="I53" i="1" l="1"/>
  <c r="O53" i="1" s="1"/>
  <c r="N52" i="1"/>
  <c r="L52" i="1"/>
  <c r="M52" i="1"/>
  <c r="I54" i="1" l="1"/>
  <c r="O54" i="1" s="1"/>
  <c r="L53" i="1"/>
  <c r="M53" i="1"/>
  <c r="N53" i="1"/>
  <c r="I55" i="1" l="1"/>
  <c r="O55" i="1" s="1"/>
  <c r="M54" i="1"/>
  <c r="L54" i="1"/>
  <c r="N54" i="1"/>
  <c r="I56" i="1" l="1"/>
  <c r="O56" i="1" s="1"/>
  <c r="M55" i="1"/>
  <c r="N55" i="1"/>
  <c r="L55" i="1"/>
  <c r="I57" i="1" l="1"/>
  <c r="O57" i="1" s="1"/>
  <c r="N56" i="1"/>
  <c r="L56" i="1"/>
  <c r="M56" i="1"/>
  <c r="I58" i="1" l="1"/>
  <c r="O58" i="1" s="1"/>
  <c r="L57" i="1"/>
  <c r="M57" i="1"/>
  <c r="N57" i="1"/>
  <c r="I59" i="1" l="1"/>
  <c r="O59" i="1" s="1"/>
  <c r="L58" i="1"/>
  <c r="M58" i="1"/>
  <c r="N58" i="1"/>
  <c r="I60" i="1" l="1"/>
  <c r="O60" i="1" s="1"/>
  <c r="N59" i="1"/>
  <c r="M59" i="1"/>
  <c r="L59" i="1"/>
  <c r="I61" i="1" l="1"/>
  <c r="O61" i="1" s="1"/>
  <c r="N60" i="1"/>
  <c r="L60" i="1"/>
  <c r="M60" i="1"/>
  <c r="I62" i="1" l="1"/>
  <c r="O62" i="1" s="1"/>
  <c r="L61" i="1"/>
  <c r="M61" i="1"/>
  <c r="N61" i="1"/>
  <c r="I63" i="1" l="1"/>
  <c r="O63" i="1" s="1"/>
  <c r="M62" i="1"/>
  <c r="L62" i="1"/>
  <c r="N62" i="1"/>
  <c r="I64" i="1" l="1"/>
  <c r="O64" i="1" s="1"/>
  <c r="M63" i="1"/>
  <c r="N63" i="1"/>
  <c r="L63" i="1"/>
  <c r="I65" i="1" l="1"/>
  <c r="O65" i="1" s="1"/>
  <c r="N64" i="1"/>
  <c r="L64" i="1"/>
  <c r="M64" i="1"/>
  <c r="I66" i="1" l="1"/>
  <c r="O66" i="1" s="1"/>
  <c r="L65" i="1"/>
  <c r="M65" i="1"/>
  <c r="N65" i="1"/>
  <c r="I67" i="1" l="1"/>
  <c r="O67" i="1" s="1"/>
  <c r="L66" i="1"/>
  <c r="M66" i="1"/>
  <c r="N66" i="1"/>
  <c r="I68" i="1" l="1"/>
  <c r="O68" i="1" s="1"/>
  <c r="N67" i="1"/>
  <c r="M67" i="1"/>
  <c r="L67" i="1"/>
  <c r="I69" i="1" l="1"/>
  <c r="O69" i="1" s="1"/>
  <c r="N68" i="1"/>
  <c r="L68" i="1"/>
  <c r="M68" i="1"/>
  <c r="I70" i="1" l="1"/>
  <c r="O70" i="1" s="1"/>
  <c r="L69" i="1"/>
  <c r="M69" i="1"/>
  <c r="N69" i="1"/>
  <c r="I71" i="1" l="1"/>
  <c r="O71" i="1" s="1"/>
  <c r="M70" i="1"/>
  <c r="L70" i="1"/>
  <c r="N70" i="1"/>
  <c r="I72" i="1" l="1"/>
  <c r="O72" i="1" s="1"/>
  <c r="M71" i="1"/>
  <c r="N71" i="1"/>
  <c r="L71" i="1"/>
  <c r="I73" i="1" l="1"/>
  <c r="O73" i="1" s="1"/>
  <c r="N72" i="1"/>
  <c r="L72" i="1"/>
  <c r="M72" i="1"/>
  <c r="I74" i="1" l="1"/>
  <c r="O74" i="1" s="1"/>
  <c r="L73" i="1"/>
  <c r="M73" i="1"/>
  <c r="N73" i="1"/>
  <c r="I75" i="1" l="1"/>
  <c r="O75" i="1" s="1"/>
  <c r="L74" i="1"/>
  <c r="M74" i="1"/>
  <c r="N74" i="1"/>
  <c r="I76" i="1" l="1"/>
  <c r="O76" i="1" s="1"/>
  <c r="N75" i="1"/>
  <c r="M75" i="1"/>
  <c r="L75" i="1"/>
  <c r="I77" i="1" l="1"/>
  <c r="O77" i="1" s="1"/>
  <c r="N76" i="1"/>
  <c r="L76" i="1"/>
  <c r="M76" i="1"/>
  <c r="I78" i="1" l="1"/>
  <c r="O78" i="1" s="1"/>
  <c r="L77" i="1"/>
  <c r="M77" i="1"/>
  <c r="N77" i="1"/>
  <c r="I79" i="1" l="1"/>
  <c r="O79" i="1" s="1"/>
  <c r="M78" i="1"/>
  <c r="L78" i="1"/>
  <c r="N78" i="1"/>
  <c r="I80" i="1" l="1"/>
  <c r="O80" i="1" s="1"/>
  <c r="M79" i="1"/>
  <c r="N79" i="1"/>
  <c r="L79" i="1"/>
  <c r="I81" i="1" l="1"/>
  <c r="O81" i="1" s="1"/>
  <c r="N80" i="1"/>
  <c r="L80" i="1"/>
  <c r="M80" i="1"/>
  <c r="I82" i="1" l="1"/>
  <c r="O82" i="1" s="1"/>
  <c r="L81" i="1"/>
  <c r="M81" i="1"/>
  <c r="N81" i="1"/>
  <c r="I83" i="1" l="1"/>
  <c r="O83" i="1" s="1"/>
  <c r="L82" i="1"/>
  <c r="M82" i="1"/>
  <c r="N82" i="1"/>
  <c r="I84" i="1" l="1"/>
  <c r="O84" i="1" s="1"/>
  <c r="N83" i="1"/>
  <c r="M83" i="1"/>
  <c r="L83" i="1"/>
  <c r="I85" i="1" l="1"/>
  <c r="O85" i="1" s="1"/>
  <c r="N84" i="1"/>
  <c r="L84" i="1"/>
  <c r="M84" i="1"/>
  <c r="I86" i="1" l="1"/>
  <c r="O86" i="1" s="1"/>
  <c r="L85" i="1"/>
  <c r="M85" i="1"/>
  <c r="N85" i="1"/>
  <c r="I87" i="1" l="1"/>
  <c r="O87" i="1" s="1"/>
  <c r="M86" i="1"/>
  <c r="L86" i="1"/>
  <c r="N86" i="1"/>
  <c r="I88" i="1" l="1"/>
  <c r="O88" i="1" s="1"/>
  <c r="M87" i="1"/>
  <c r="N87" i="1"/>
  <c r="L87" i="1"/>
  <c r="I89" i="1" l="1"/>
  <c r="O89" i="1" s="1"/>
  <c r="N88" i="1"/>
  <c r="L88" i="1"/>
  <c r="M88" i="1"/>
  <c r="I90" i="1" l="1"/>
  <c r="O90" i="1" s="1"/>
  <c r="L89" i="1"/>
  <c r="M89" i="1"/>
  <c r="N89" i="1"/>
  <c r="I91" i="1" l="1"/>
  <c r="O91" i="1" s="1"/>
  <c r="L90" i="1"/>
  <c r="M90" i="1"/>
  <c r="N90" i="1"/>
  <c r="I92" i="1" l="1"/>
  <c r="O92" i="1" s="1"/>
  <c r="M91" i="1"/>
  <c r="N91" i="1"/>
  <c r="L91" i="1"/>
  <c r="I93" i="1" l="1"/>
  <c r="O93" i="1" s="1"/>
  <c r="N92" i="1"/>
  <c r="M92" i="1"/>
  <c r="L92" i="1"/>
  <c r="I94" i="1" l="1"/>
  <c r="O94" i="1" s="1"/>
  <c r="L93" i="1"/>
  <c r="M93" i="1"/>
  <c r="N93" i="1"/>
  <c r="I95" i="1" l="1"/>
  <c r="O95" i="1" s="1"/>
  <c r="L94" i="1"/>
  <c r="M94" i="1"/>
  <c r="N94" i="1"/>
  <c r="I96" i="1" l="1"/>
  <c r="O96" i="1" s="1"/>
  <c r="N95" i="1"/>
  <c r="M95" i="1"/>
  <c r="L95" i="1"/>
  <c r="I97" i="1" l="1"/>
  <c r="O97" i="1" s="1"/>
  <c r="N96" i="1"/>
  <c r="L96" i="1"/>
  <c r="M96" i="1"/>
  <c r="I98" i="1" l="1"/>
  <c r="O98" i="1" s="1"/>
  <c r="L97" i="1"/>
  <c r="M97" i="1"/>
  <c r="N97" i="1"/>
  <c r="I99" i="1" l="1"/>
  <c r="O99" i="1" s="1"/>
  <c r="M98" i="1"/>
  <c r="L98" i="1"/>
  <c r="N98" i="1"/>
  <c r="I100" i="1" l="1"/>
  <c r="O100" i="1" s="1"/>
  <c r="M99" i="1"/>
  <c r="N99" i="1"/>
  <c r="L99" i="1"/>
  <c r="I101" i="1" l="1"/>
  <c r="O101" i="1" s="1"/>
  <c r="N100" i="1"/>
  <c r="L100" i="1"/>
  <c r="M100" i="1"/>
  <c r="I102" i="1" l="1"/>
  <c r="O102" i="1" s="1"/>
  <c r="L101" i="1"/>
  <c r="M101" i="1"/>
  <c r="N101" i="1"/>
  <c r="I103" i="1" l="1"/>
  <c r="O103" i="1" s="1"/>
  <c r="L102" i="1"/>
  <c r="M102" i="1"/>
  <c r="N102" i="1"/>
  <c r="I104" i="1" l="1"/>
  <c r="O104" i="1" s="1"/>
  <c r="N103" i="1"/>
  <c r="M103" i="1"/>
  <c r="L103" i="1"/>
  <c r="I105" i="1" l="1"/>
  <c r="O105" i="1" s="1"/>
  <c r="N104" i="1"/>
  <c r="L104" i="1"/>
  <c r="M104" i="1"/>
  <c r="I106" i="1" l="1"/>
  <c r="O106" i="1" s="1"/>
  <c r="L105" i="1"/>
  <c r="M105" i="1"/>
  <c r="N105" i="1"/>
  <c r="I107" i="1" l="1"/>
  <c r="O107" i="1" s="1"/>
  <c r="M106" i="1"/>
  <c r="L106" i="1"/>
  <c r="N106" i="1"/>
  <c r="I108" i="1" l="1"/>
  <c r="O108" i="1" s="1"/>
  <c r="M107" i="1"/>
  <c r="N107" i="1"/>
  <c r="L107" i="1"/>
  <c r="I109" i="1" l="1"/>
  <c r="O109" i="1" s="1"/>
  <c r="N108" i="1"/>
  <c r="L108" i="1"/>
  <c r="M108" i="1"/>
  <c r="I110" i="1" l="1"/>
  <c r="O110" i="1" s="1"/>
  <c r="L109" i="1"/>
  <c r="M109" i="1"/>
  <c r="N109" i="1"/>
  <c r="I111" i="1" l="1"/>
  <c r="O111" i="1" s="1"/>
  <c r="L110" i="1"/>
  <c r="M110" i="1"/>
  <c r="N110" i="1"/>
  <c r="I112" i="1" l="1"/>
  <c r="O112" i="1" s="1"/>
  <c r="M111" i="1"/>
  <c r="N111" i="1"/>
  <c r="L111" i="1"/>
  <c r="I113" i="1" l="1"/>
  <c r="O113" i="1" s="1"/>
  <c r="N112" i="1"/>
  <c r="L112" i="1"/>
  <c r="M112" i="1"/>
  <c r="I114" i="1" l="1"/>
  <c r="O114" i="1" s="1"/>
  <c r="L113" i="1"/>
  <c r="N113" i="1"/>
  <c r="M113" i="1"/>
  <c r="I115" i="1" l="1"/>
  <c r="O115" i="1" s="1"/>
  <c r="L114" i="1"/>
  <c r="N114" i="1"/>
  <c r="M114" i="1"/>
  <c r="I116" i="1" l="1"/>
  <c r="O116" i="1" s="1"/>
  <c r="M115" i="1"/>
  <c r="L115" i="1"/>
  <c r="N115" i="1"/>
  <c r="I117" i="1" l="1"/>
  <c r="O117" i="1" s="1"/>
  <c r="N116" i="1"/>
  <c r="L116" i="1"/>
  <c r="M116" i="1"/>
  <c r="M117" i="1" l="1"/>
  <c r="L117" i="1"/>
  <c r="N117" i="1"/>
  <c r="H17" i="1"/>
  <c r="J117" i="1" s="1" a="1"/>
  <c r="J117" i="1" s="1"/>
  <c r="J19" i="1" l="1" a="1"/>
  <c r="J19" i="1" s="1"/>
  <c r="J26" i="1" a="1"/>
  <c r="J26" i="1" s="1"/>
  <c r="N26" i="1" s="1"/>
  <c r="J23" i="1" a="1"/>
  <c r="J23" i="1" s="1"/>
  <c r="J20" i="1" a="1"/>
  <c r="J20" i="1" s="1"/>
  <c r="J22" i="1" a="1"/>
  <c r="J22" i="1" s="1"/>
  <c r="J27" i="1" a="1"/>
  <c r="J27" i="1" s="1"/>
  <c r="N27" i="1" s="1"/>
  <c r="J24" i="1" a="1"/>
  <c r="J24" i="1" s="1"/>
  <c r="J21" i="1" a="1"/>
  <c r="J21" i="1" s="1"/>
  <c r="J25" i="1" a="1"/>
  <c r="J25" i="1" s="1"/>
  <c r="J18" i="1" a="1"/>
  <c r="J18" i="1" s="1"/>
  <c r="J28" i="1" a="1"/>
  <c r="J28" i="1" s="1"/>
  <c r="N28" i="1" s="1"/>
  <c r="J29" i="1" a="1"/>
  <c r="J29" i="1" s="1"/>
  <c r="N29" i="1" s="1"/>
  <c r="J30" i="1" a="1"/>
  <c r="J30" i="1" s="1"/>
  <c r="N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L36" i="1" s="1"/>
  <c r="J37" i="1" a="1"/>
  <c r="J37" i="1" s="1"/>
  <c r="L37" i="1" s="1"/>
  <c r="J38" i="1" a="1"/>
  <c r="J38" i="1" s="1"/>
  <c r="L38" i="1" s="1"/>
  <c r="J39" i="1" a="1"/>
  <c r="J39" i="1" s="1"/>
  <c r="L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L33" i="1" l="1"/>
  <c r="M33" i="1"/>
  <c r="L32" i="1"/>
  <c r="M32" i="1"/>
  <c r="L35" i="1"/>
  <c r="M35" i="1"/>
  <c r="L31" i="1"/>
  <c r="N31" i="1"/>
  <c r="M31" i="1"/>
  <c r="L34" i="1"/>
  <c r="M34" i="1"/>
  <c r="L29" i="1"/>
  <c r="M29" i="1"/>
  <c r="N20" i="1"/>
  <c r="M20" i="1"/>
  <c r="L20" i="1"/>
  <c r="N24" i="1"/>
  <c r="M24" i="1"/>
  <c r="L24" i="1"/>
  <c r="P117" i="1" a="1"/>
  <c r="P117" i="1" s="1"/>
  <c r="P113" i="1" a="1"/>
  <c r="P113" i="1" s="1"/>
  <c r="P109" i="1" a="1"/>
  <c r="P109" i="1" s="1"/>
  <c r="P105" i="1" a="1"/>
  <c r="P105" i="1" s="1"/>
  <c r="P101" i="1" a="1"/>
  <c r="P101" i="1" s="1"/>
  <c r="P97" i="1" a="1"/>
  <c r="P97" i="1" s="1"/>
  <c r="P93" i="1" a="1"/>
  <c r="P93" i="1" s="1"/>
  <c r="P89" i="1" a="1"/>
  <c r="P89" i="1" s="1"/>
  <c r="P85" i="1" a="1"/>
  <c r="P85" i="1" s="1"/>
  <c r="P81" i="1" a="1"/>
  <c r="P81" i="1" s="1"/>
  <c r="P77" i="1" a="1"/>
  <c r="P77" i="1" s="1"/>
  <c r="P73" i="1" a="1"/>
  <c r="P73" i="1" s="1"/>
  <c r="P69" i="1" a="1"/>
  <c r="P69" i="1" s="1"/>
  <c r="P65" i="1" a="1"/>
  <c r="P65" i="1" s="1"/>
  <c r="P61" i="1" a="1"/>
  <c r="P61" i="1" s="1"/>
  <c r="P57" i="1" a="1"/>
  <c r="P57" i="1" s="1"/>
  <c r="P53" i="1" a="1"/>
  <c r="P53" i="1" s="1"/>
  <c r="P49" i="1" a="1"/>
  <c r="P49" i="1" s="1"/>
  <c r="P45" i="1" a="1"/>
  <c r="P45" i="1" s="1"/>
  <c r="P41" i="1" a="1"/>
  <c r="P41" i="1" s="1"/>
  <c r="P37" i="1" a="1"/>
  <c r="P37" i="1" s="1"/>
  <c r="P33" i="1" a="1"/>
  <c r="P33" i="1" s="1"/>
  <c r="P29" i="1" a="1"/>
  <c r="P29" i="1" s="1"/>
  <c r="P25" i="1" a="1"/>
  <c r="P25" i="1" s="1"/>
  <c r="P21" i="1" a="1"/>
  <c r="P21" i="1" s="1"/>
  <c r="P116" i="1" a="1"/>
  <c r="P116" i="1" s="1"/>
  <c r="P112" i="1" a="1"/>
  <c r="P112" i="1" s="1"/>
  <c r="P108" i="1" a="1"/>
  <c r="P108" i="1" s="1"/>
  <c r="P104" i="1" a="1"/>
  <c r="P104" i="1" s="1"/>
  <c r="P100" i="1" a="1"/>
  <c r="P100" i="1" s="1"/>
  <c r="P96" i="1" a="1"/>
  <c r="P96" i="1" s="1"/>
  <c r="P92" i="1" a="1"/>
  <c r="P92" i="1" s="1"/>
  <c r="P88" i="1" a="1"/>
  <c r="P88" i="1" s="1"/>
  <c r="P84" i="1" a="1"/>
  <c r="P84" i="1" s="1"/>
  <c r="P80" i="1" a="1"/>
  <c r="P80" i="1" s="1"/>
  <c r="P76" i="1" a="1"/>
  <c r="P76" i="1" s="1"/>
  <c r="P72" i="1" a="1"/>
  <c r="P72" i="1" s="1"/>
  <c r="P68" i="1" a="1"/>
  <c r="P68" i="1" s="1"/>
  <c r="P64" i="1" a="1"/>
  <c r="P64" i="1" s="1"/>
  <c r="P60" i="1" a="1"/>
  <c r="P60" i="1" s="1"/>
  <c r="P56" i="1" a="1"/>
  <c r="P56" i="1" s="1"/>
  <c r="P52" i="1" a="1"/>
  <c r="P52" i="1" s="1"/>
  <c r="P48" i="1" a="1"/>
  <c r="P48" i="1" s="1"/>
  <c r="P44" i="1" a="1"/>
  <c r="P44" i="1" s="1"/>
  <c r="P40" i="1" a="1"/>
  <c r="P40" i="1" s="1"/>
  <c r="P36" i="1" a="1"/>
  <c r="P36" i="1" s="1"/>
  <c r="P32" i="1" a="1"/>
  <c r="P32" i="1" s="1"/>
  <c r="P28" i="1" a="1"/>
  <c r="P28" i="1" s="1"/>
  <c r="P24" i="1" a="1"/>
  <c r="P24" i="1" s="1"/>
  <c r="P20" i="1" a="1"/>
  <c r="P20" i="1" s="1"/>
  <c r="P115" i="1" a="1"/>
  <c r="P115" i="1" s="1"/>
  <c r="P111" i="1" a="1"/>
  <c r="P111" i="1" s="1"/>
  <c r="P107" i="1" a="1"/>
  <c r="P107" i="1" s="1"/>
  <c r="P103" i="1" a="1"/>
  <c r="P103" i="1" s="1"/>
  <c r="P99" i="1" a="1"/>
  <c r="P99" i="1" s="1"/>
  <c r="P95" i="1" a="1"/>
  <c r="P95" i="1" s="1"/>
  <c r="P91" i="1" a="1"/>
  <c r="P91" i="1" s="1"/>
  <c r="P87" i="1" a="1"/>
  <c r="P87" i="1" s="1"/>
  <c r="P83" i="1" a="1"/>
  <c r="P83" i="1" s="1"/>
  <c r="P79" i="1" a="1"/>
  <c r="P79" i="1" s="1"/>
  <c r="P75" i="1" a="1"/>
  <c r="P75" i="1" s="1"/>
  <c r="P71" i="1" a="1"/>
  <c r="P71" i="1" s="1"/>
  <c r="P67" i="1" a="1"/>
  <c r="P67" i="1" s="1"/>
  <c r="P63" i="1" a="1"/>
  <c r="P63" i="1" s="1"/>
  <c r="P59" i="1" a="1"/>
  <c r="P59" i="1" s="1"/>
  <c r="P55" i="1" a="1"/>
  <c r="P55" i="1" s="1"/>
  <c r="P51" i="1" a="1"/>
  <c r="P51" i="1" s="1"/>
  <c r="P47" i="1" a="1"/>
  <c r="P47" i="1" s="1"/>
  <c r="P43" i="1" a="1"/>
  <c r="P43" i="1" s="1"/>
  <c r="P39" i="1" a="1"/>
  <c r="P39" i="1" s="1"/>
  <c r="P35" i="1" a="1"/>
  <c r="P35" i="1" s="1"/>
  <c r="P31" i="1" a="1"/>
  <c r="P31" i="1" s="1"/>
  <c r="P27" i="1" a="1"/>
  <c r="P27" i="1" s="1"/>
  <c r="P23" i="1" a="1"/>
  <c r="P23" i="1" s="1"/>
  <c r="P19" i="1" a="1"/>
  <c r="P19" i="1" s="1"/>
  <c r="P114" i="1" a="1"/>
  <c r="P114" i="1" s="1"/>
  <c r="P110" i="1" a="1"/>
  <c r="P110" i="1" s="1"/>
  <c r="P106" i="1" a="1"/>
  <c r="P106" i="1" s="1"/>
  <c r="P102" i="1" a="1"/>
  <c r="P102" i="1" s="1"/>
  <c r="P98" i="1" a="1"/>
  <c r="P98" i="1" s="1"/>
  <c r="P94" i="1" a="1"/>
  <c r="P94" i="1" s="1"/>
  <c r="P90" i="1" a="1"/>
  <c r="P90" i="1" s="1"/>
  <c r="P86" i="1" a="1"/>
  <c r="P86" i="1" s="1"/>
  <c r="P82" i="1" a="1"/>
  <c r="P82" i="1" s="1"/>
  <c r="P78" i="1" a="1"/>
  <c r="P78" i="1" s="1"/>
  <c r="P74" i="1" a="1"/>
  <c r="P74" i="1" s="1"/>
  <c r="P70" i="1" a="1"/>
  <c r="P70" i="1" s="1"/>
  <c r="P66" i="1" a="1"/>
  <c r="P66" i="1" s="1"/>
  <c r="P62" i="1" a="1"/>
  <c r="P62" i="1" s="1"/>
  <c r="P58" i="1" a="1"/>
  <c r="P58" i="1" s="1"/>
  <c r="P54" i="1" a="1"/>
  <c r="P54" i="1" s="1"/>
  <c r="P50" i="1" a="1"/>
  <c r="P50" i="1" s="1"/>
  <c r="P46" i="1" a="1"/>
  <c r="P46" i="1" s="1"/>
  <c r="P42" i="1" a="1"/>
  <c r="P42" i="1" s="1"/>
  <c r="P38" i="1" a="1"/>
  <c r="P38" i="1" s="1"/>
  <c r="P34" i="1" a="1"/>
  <c r="P34" i="1" s="1"/>
  <c r="P30" i="1" a="1"/>
  <c r="P30" i="1" s="1"/>
  <c r="P26" i="1" a="1"/>
  <c r="P26" i="1" s="1"/>
  <c r="P22" i="1" a="1"/>
  <c r="P22" i="1" s="1"/>
  <c r="P18" i="1" a="1"/>
  <c r="P18" i="1" s="1"/>
  <c r="L18" i="1"/>
  <c r="M18" i="1"/>
  <c r="N18" i="1"/>
  <c r="M27" i="1"/>
  <c r="L27" i="1"/>
  <c r="M26" i="1"/>
  <c r="L26" i="1"/>
  <c r="L21" i="1"/>
  <c r="M21" i="1"/>
  <c r="N21" i="1"/>
  <c r="M28" i="1"/>
  <c r="L28" i="1"/>
  <c r="L23" i="1"/>
  <c r="M23" i="1"/>
  <c r="N23" i="1"/>
  <c r="M30" i="1"/>
  <c r="L30" i="1"/>
  <c r="L25" i="1"/>
  <c r="N25" i="1"/>
  <c r="M25" i="1"/>
  <c r="N22" i="1"/>
  <c r="M22" i="1"/>
  <c r="L22" i="1"/>
  <c r="L19" i="1"/>
  <c r="N19" i="1"/>
  <c r="M19" i="1"/>
  <c r="S50" i="1" l="1" a="1"/>
  <c r="S50" i="1" s="1"/>
  <c r="S71" i="1" a="1"/>
  <c r="S71" i="1" s="1"/>
  <c r="S106" i="1" a="1"/>
  <c r="S106" i="1" s="1"/>
  <c r="S79" i="1" a="1"/>
  <c r="S79" i="1" s="1"/>
  <c r="S111" i="1" a="1"/>
  <c r="S111" i="1" s="1"/>
  <c r="S94" i="1" a="1"/>
  <c r="S94" i="1" s="1"/>
  <c r="R93" i="1" a="1"/>
  <c r="R93" i="1" s="1"/>
  <c r="S27" i="1" a="1"/>
  <c r="S27" i="1" s="1"/>
  <c r="S29" i="1" a="1"/>
  <c r="S29" i="1" s="1"/>
  <c r="S20" i="1" a="1"/>
  <c r="S20" i="1" s="1"/>
  <c r="S91" i="1" a="1"/>
  <c r="S91" i="1" s="1"/>
  <c r="S54" i="1" a="1"/>
  <c r="S54" i="1" s="1"/>
  <c r="S97" i="1" a="1"/>
  <c r="S97" i="1" s="1"/>
  <c r="S88" i="1" a="1"/>
  <c r="S88" i="1" s="1"/>
  <c r="S81" i="1" a="1"/>
  <c r="S81" i="1" s="1"/>
  <c r="S25" i="1" a="1"/>
  <c r="S25" i="1" s="1"/>
  <c r="S23" i="1" a="1"/>
  <c r="S23" i="1" s="1"/>
  <c r="S60" i="1" a="1"/>
  <c r="S60" i="1" s="1"/>
  <c r="S103" i="1" a="1"/>
  <c r="S103" i="1" s="1"/>
  <c r="S117" i="1" a="1"/>
  <c r="S117" i="1" s="1"/>
  <c r="S93" i="1" a="1"/>
  <c r="S93" i="1" s="1"/>
  <c r="S59" i="1" a="1"/>
  <c r="S59" i="1" s="1"/>
  <c r="S41" i="1" a="1"/>
  <c r="S41" i="1" s="1"/>
  <c r="S58" i="1" a="1"/>
  <c r="S58" i="1" s="1"/>
  <c r="S65" i="1" a="1"/>
  <c r="S65" i="1" s="1"/>
  <c r="S34" i="1" a="1"/>
  <c r="S34" i="1" s="1"/>
  <c r="R35" i="1" a="1"/>
  <c r="R35" i="1" s="1"/>
  <c r="R64" i="1" a="1"/>
  <c r="R64" i="1" s="1"/>
  <c r="R39" i="1" a="1"/>
  <c r="R39" i="1" s="1"/>
  <c r="R72" i="1" a="1"/>
  <c r="R72" i="1" s="1"/>
  <c r="R108" i="1" a="1"/>
  <c r="R108" i="1" s="1"/>
  <c r="R114" i="1" a="1"/>
  <c r="R114" i="1" s="1"/>
  <c r="R59" i="1" a="1"/>
  <c r="R59" i="1" s="1"/>
  <c r="Q78" i="1" a="1"/>
  <c r="Q78" i="1" s="1"/>
  <c r="Q63" i="1" a="1"/>
  <c r="Q63" i="1" s="1"/>
  <c r="Q103" i="1" a="1"/>
  <c r="Q103" i="1" s="1"/>
  <c r="Q101" i="1" a="1"/>
  <c r="Q101" i="1" s="1"/>
  <c r="Q44" i="1" a="1"/>
  <c r="Q44" i="1" s="1"/>
  <c r="Q84" i="1" a="1"/>
  <c r="Q84" i="1" s="1"/>
  <c r="Q115" i="1" a="1"/>
  <c r="Q115" i="1" s="1"/>
  <c r="Q87" i="1" a="1"/>
  <c r="Q87" i="1" s="1"/>
  <c r="Q26" i="1" a="1"/>
  <c r="Q26" i="1" s="1"/>
  <c r="Q81" i="1" a="1"/>
  <c r="Q81" i="1" s="1"/>
  <c r="Q56" i="1" a="1"/>
  <c r="Q56" i="1" s="1"/>
  <c r="R31" i="1" a="1"/>
  <c r="R31" i="1" s="1"/>
  <c r="R70" i="1" a="1"/>
  <c r="R70" i="1" s="1"/>
  <c r="Q113" i="1" a="1"/>
  <c r="Q113" i="1" s="1"/>
  <c r="Q36" i="1" a="1"/>
  <c r="Q36" i="1" s="1"/>
  <c r="Q76" i="1" a="1"/>
  <c r="Q76" i="1" s="1"/>
  <c r="Q48" i="1" a="1"/>
  <c r="Q48" i="1" s="1"/>
  <c r="R90" i="1" a="1"/>
  <c r="R90" i="1" s="1"/>
  <c r="R49" i="1" a="1"/>
  <c r="R49" i="1" s="1"/>
  <c r="Q93" i="1" a="1"/>
  <c r="Q93" i="1" s="1"/>
  <c r="Q40" i="1" a="1"/>
  <c r="Q40" i="1" s="1"/>
  <c r="Q62" i="1" a="1"/>
  <c r="Q62" i="1" s="1"/>
  <c r="Q104" i="1" a="1"/>
  <c r="Q104" i="1" s="1"/>
  <c r="Q98" i="1" a="1"/>
  <c r="Q98" i="1" s="1"/>
  <c r="Q72" i="1" a="1"/>
  <c r="Q72" i="1" s="1"/>
  <c r="Q66" i="1" a="1"/>
  <c r="Q66" i="1" s="1"/>
  <c r="Q61" i="1" a="1"/>
  <c r="Q61" i="1" s="1"/>
  <c r="Q55" i="1" a="1"/>
  <c r="Q55" i="1" s="1"/>
  <c r="Q39" i="1" a="1"/>
  <c r="Q39" i="1" s="1"/>
  <c r="Q23" i="1" a="1"/>
  <c r="Q23" i="1" s="1"/>
  <c r="Q92" i="1" a="1"/>
  <c r="Q92" i="1" s="1"/>
  <c r="Q86" i="1" a="1"/>
  <c r="Q86" i="1" s="1"/>
  <c r="Q59" i="1" a="1"/>
  <c r="Q59" i="1" s="1"/>
  <c r="Q43" i="1" a="1"/>
  <c r="Q43" i="1" s="1"/>
  <c r="Q100" i="1" a="1"/>
  <c r="Q100" i="1" s="1"/>
  <c r="Q88" i="1" a="1"/>
  <c r="Q88" i="1" s="1"/>
  <c r="Q46" i="1" a="1"/>
  <c r="Q46" i="1" s="1"/>
  <c r="Q32" i="1" a="1"/>
  <c r="Q32" i="1" s="1"/>
  <c r="Q83" i="1" a="1"/>
  <c r="Q83" i="1" s="1"/>
  <c r="Q71" i="1" a="1"/>
  <c r="Q71" i="1" s="1"/>
  <c r="Q50" i="1" a="1"/>
  <c r="Q50" i="1" s="1"/>
  <c r="Q68" i="1" a="1"/>
  <c r="Q68" i="1" s="1"/>
  <c r="Q47" i="1" a="1"/>
  <c r="Q47" i="1" s="1"/>
  <c r="Q30" i="1" a="1"/>
  <c r="Q30" i="1" s="1"/>
  <c r="Q70" i="1" a="1"/>
  <c r="Q70" i="1" s="1"/>
  <c r="Q49" i="1" a="1"/>
  <c r="Q49" i="1" s="1"/>
  <c r="Q34" i="1" a="1"/>
  <c r="Q34" i="1" s="1"/>
  <c r="Q28" i="1" a="1"/>
  <c r="Q28" i="1" s="1"/>
  <c r="Q33" i="1" a="1"/>
  <c r="Q33" i="1" s="1"/>
  <c r="Q96" i="1" a="1"/>
  <c r="Q96" i="1" s="1"/>
  <c r="Q97" i="1" a="1"/>
  <c r="Q97" i="1" s="1"/>
  <c r="Q91" i="1" a="1"/>
  <c r="Q91" i="1" s="1"/>
  <c r="Q65" i="1" a="1"/>
  <c r="Q65" i="1" s="1"/>
  <c r="Q60" i="1" a="1"/>
  <c r="Q60" i="1" s="1"/>
  <c r="Q54" i="1" a="1"/>
  <c r="Q54" i="1" s="1"/>
  <c r="Q38" i="1" a="1"/>
  <c r="Q38" i="1" s="1"/>
  <c r="Q112" i="1" a="1"/>
  <c r="Q112" i="1" s="1"/>
  <c r="Q106" i="1" a="1"/>
  <c r="Q106" i="1" s="1"/>
  <c r="Q80" i="1" a="1"/>
  <c r="Q80" i="1" s="1"/>
  <c r="Q74" i="1" a="1"/>
  <c r="Q74" i="1" s="1"/>
  <c r="Q58" i="1" a="1"/>
  <c r="Q58" i="1" s="1"/>
  <c r="Q107" i="1" a="1"/>
  <c r="Q107" i="1" s="1"/>
  <c r="Q95" i="1" a="1"/>
  <c r="Q95" i="1" s="1"/>
  <c r="Q42" i="1" a="1"/>
  <c r="Q42" i="1" s="1"/>
  <c r="Q20" i="1" a="1"/>
  <c r="Q20" i="1" s="1"/>
  <c r="Q102" i="1" a="1"/>
  <c r="Q102" i="1" s="1"/>
  <c r="Q90" i="1" a="1"/>
  <c r="Q90" i="1" s="1"/>
  <c r="Q29" i="1" a="1"/>
  <c r="Q29" i="1" s="1"/>
  <c r="Q75" i="1" a="1"/>
  <c r="Q75" i="1" s="1"/>
  <c r="Q45" i="1" a="1"/>
  <c r="Q45" i="1" s="1"/>
  <c r="Q89" i="1" a="1"/>
  <c r="Q89" i="1" s="1"/>
  <c r="Q77" i="1" a="1"/>
  <c r="Q77" i="1" s="1"/>
  <c r="Q105" i="1" a="1"/>
  <c r="Q105" i="1" s="1"/>
  <c r="Q73" i="1" a="1"/>
  <c r="Q73" i="1" s="1"/>
  <c r="Q114" i="1" a="1"/>
  <c r="Q114" i="1" s="1"/>
  <c r="Q25" i="1" a="1"/>
  <c r="Q25" i="1" s="1"/>
  <c r="Q109" i="1" a="1"/>
  <c r="Q109" i="1" s="1"/>
  <c r="Q22" i="1" a="1"/>
  <c r="Q22" i="1" s="1"/>
  <c r="Q82" i="1" a="1"/>
  <c r="Q82" i="1" s="1"/>
  <c r="Q27" i="1" a="1"/>
  <c r="Q27" i="1" s="1"/>
  <c r="Q116" i="1" a="1"/>
  <c r="Q116" i="1" s="1"/>
  <c r="Q117" i="1" a="1"/>
  <c r="Q117" i="1" s="1"/>
  <c r="Q111" i="1" a="1"/>
  <c r="Q111" i="1" s="1"/>
  <c r="Q85" i="1" a="1"/>
  <c r="Q85" i="1" s="1"/>
  <c r="Q79" i="1" a="1"/>
  <c r="Q79" i="1" s="1"/>
  <c r="Q64" i="1" a="1"/>
  <c r="Q64" i="1" s="1"/>
  <c r="Q53" i="1" a="1"/>
  <c r="Q53" i="1" s="1"/>
  <c r="Q37" i="1" a="1"/>
  <c r="Q37" i="1" s="1"/>
  <c r="Q99" i="1" a="1"/>
  <c r="Q99" i="1" s="1"/>
  <c r="Q67" i="1" a="1"/>
  <c r="Q67" i="1" s="1"/>
  <c r="Q57" i="1" a="1"/>
  <c r="Q57" i="1" s="1"/>
  <c r="Q35" i="1" a="1"/>
  <c r="Q35" i="1" s="1"/>
  <c r="Q19" i="1" a="1"/>
  <c r="Q19" i="1" s="1"/>
  <c r="Q94" i="1" a="1"/>
  <c r="Q94" i="1" s="1"/>
  <c r="Q108" i="1" a="1"/>
  <c r="Q108" i="1" s="1"/>
  <c r="Q31" i="1" a="1"/>
  <c r="Q31" i="1" s="1"/>
  <c r="Q18" i="1" a="1"/>
  <c r="Q18" i="1" s="1"/>
  <c r="Q110" i="1" a="1"/>
  <c r="Q110" i="1" s="1"/>
  <c r="R105" i="1" a="1"/>
  <c r="R105" i="1" s="1"/>
  <c r="R99" i="1" a="1"/>
  <c r="R99" i="1" s="1"/>
  <c r="R41" i="1" a="1"/>
  <c r="R41" i="1" s="1"/>
  <c r="R85" i="1" a="1"/>
  <c r="R85" i="1" s="1"/>
  <c r="R102" i="1" a="1"/>
  <c r="R102" i="1" s="1"/>
  <c r="R76" i="1" a="1"/>
  <c r="R76" i="1" s="1"/>
  <c r="Q24" i="1" a="1"/>
  <c r="Q24" i="1" s="1"/>
  <c r="R45" i="1" a="1"/>
  <c r="R45" i="1" s="1"/>
  <c r="R67" i="1" a="1"/>
  <c r="R67" i="1" s="1"/>
  <c r="Q41" i="1" a="1"/>
  <c r="Q41" i="1" s="1"/>
  <c r="R21" i="1" a="1"/>
  <c r="R21" i="1" s="1"/>
  <c r="Q51" i="1" a="1"/>
  <c r="Q51" i="1" s="1"/>
  <c r="R51" i="1" a="1"/>
  <c r="R51" i="1" s="1"/>
  <c r="Q21" i="1" a="1"/>
  <c r="Q21" i="1" s="1"/>
  <c r="Q52" i="1" a="1"/>
  <c r="Q52" i="1" s="1"/>
  <c r="R97" i="1" a="1"/>
  <c r="R97" i="1" s="1"/>
  <c r="R33" i="1" a="1"/>
  <c r="R33" i="1" s="1"/>
  <c r="Q69" i="1" a="1"/>
  <c r="Q69" i="1" s="1"/>
  <c r="R82" i="1" a="1"/>
  <c r="R82" i="1" s="1"/>
  <c r="R29" i="1" a="1"/>
  <c r="R29" i="1" s="1"/>
  <c r="R73" i="1" a="1"/>
  <c r="R73" i="1" s="1"/>
  <c r="S44" i="1" a="1"/>
  <c r="S44" i="1" s="1"/>
  <c r="S74" i="1" a="1"/>
  <c r="S74" i="1" s="1"/>
  <c r="S21" i="1" a="1"/>
  <c r="S21" i="1" s="1"/>
  <c r="S42" i="1" a="1"/>
  <c r="S42" i="1" s="1"/>
  <c r="R61" i="1" a="1"/>
  <c r="R61" i="1" s="1"/>
  <c r="R78" i="1" a="1"/>
  <c r="R78" i="1" s="1"/>
  <c r="S99" i="1" a="1"/>
  <c r="S99" i="1" s="1"/>
  <c r="R50" i="1" a="1"/>
  <c r="R50" i="1" s="1"/>
  <c r="R83" i="1" a="1"/>
  <c r="R83" i="1" s="1"/>
  <c r="S104" i="1" a="1"/>
  <c r="S104" i="1" s="1"/>
  <c r="R46" i="1" a="1"/>
  <c r="R46" i="1" s="1"/>
  <c r="S77" i="1" a="1"/>
  <c r="S77" i="1" s="1"/>
  <c r="S83" i="1" a="1"/>
  <c r="S83" i="1" s="1"/>
  <c r="R94" i="1" a="1"/>
  <c r="R94" i="1" s="1"/>
  <c r="S109" i="1" a="1"/>
  <c r="S109" i="1" s="1"/>
  <c r="S115" i="1" a="1"/>
  <c r="S115" i="1" s="1"/>
  <c r="R26" i="1" a="1"/>
  <c r="R26" i="1" s="1"/>
  <c r="S31" i="1" a="1"/>
  <c r="S31" i="1" s="1"/>
  <c r="R42" i="1" a="1"/>
  <c r="R42" i="1" s="1"/>
  <c r="S47" i="1" a="1"/>
  <c r="S47" i="1" s="1"/>
  <c r="R58" i="1" a="1"/>
  <c r="R58" i="1" s="1"/>
  <c r="R68" i="1" a="1"/>
  <c r="R68" i="1" s="1"/>
  <c r="R74" i="1" a="1"/>
  <c r="R74" i="1" s="1"/>
  <c r="S89" i="1" a="1"/>
  <c r="S89" i="1" s="1"/>
  <c r="S95" i="1" a="1"/>
  <c r="S95" i="1" s="1"/>
  <c r="R100" i="1" a="1"/>
  <c r="R100" i="1" s="1"/>
  <c r="R106" i="1" a="1"/>
  <c r="R106" i="1" s="1"/>
  <c r="R25" i="1" a="1"/>
  <c r="R25" i="1" s="1"/>
  <c r="R55" i="1" a="1"/>
  <c r="R55" i="1" s="1"/>
  <c r="S86" i="1" a="1"/>
  <c r="S86" i="1" s="1"/>
  <c r="R53" i="1" a="1"/>
  <c r="R53" i="1" s="1"/>
  <c r="R103" i="1" a="1"/>
  <c r="R103" i="1" s="1"/>
  <c r="R37" i="1" a="1"/>
  <c r="R37" i="1" s="1"/>
  <c r="S43" i="1" a="1"/>
  <c r="S43" i="1" s="1"/>
  <c r="R54" i="1" a="1"/>
  <c r="R54" i="1" s="1"/>
  <c r="S87" i="1" a="1"/>
  <c r="S87" i="1" s="1"/>
  <c r="S40" i="1" a="1"/>
  <c r="S40" i="1" s="1"/>
  <c r="R62" i="1" a="1"/>
  <c r="R62" i="1" s="1"/>
  <c r="R71" i="1" a="1"/>
  <c r="R71" i="1" s="1"/>
  <c r="S92" i="1" a="1"/>
  <c r="S92" i="1" s="1"/>
  <c r="S51" i="1" a="1"/>
  <c r="S51" i="1" s="1"/>
  <c r="S61" i="1" a="1"/>
  <c r="S61" i="1" s="1"/>
  <c r="R88" i="1" a="1"/>
  <c r="R88" i="1" s="1"/>
  <c r="R19" i="1" a="1"/>
  <c r="R19" i="1" s="1"/>
  <c r="S26" i="1" a="1"/>
  <c r="S26" i="1" s="1"/>
  <c r="R32" i="1" a="1"/>
  <c r="R32" i="1" s="1"/>
  <c r="R38" i="1" a="1"/>
  <c r="R38" i="1" s="1"/>
  <c r="S46" i="1" a="1"/>
  <c r="S46" i="1" s="1"/>
  <c r="R57" i="1" a="1"/>
  <c r="R57" i="1" s="1"/>
  <c r="S67" i="1" a="1"/>
  <c r="S67" i="1" s="1"/>
  <c r="R98" i="1" a="1"/>
  <c r="R98" i="1" s="1"/>
  <c r="R110" i="1" a="1"/>
  <c r="R110" i="1" s="1"/>
  <c r="R18" i="1" a="1"/>
  <c r="R18" i="1" s="1"/>
  <c r="S22" i="1" a="1"/>
  <c r="S22" i="1" s="1"/>
  <c r="S28" i="1" a="1"/>
  <c r="S28" i="1" s="1"/>
  <c r="R34" i="1" a="1"/>
  <c r="R34" i="1" s="1"/>
  <c r="S55" i="1" a="1"/>
  <c r="S55" i="1" s="1"/>
  <c r="R63" i="1" a="1"/>
  <c r="R63" i="1" s="1"/>
  <c r="R84" i="1" a="1"/>
  <c r="R84" i="1" s="1"/>
  <c r="R96" i="1" a="1"/>
  <c r="R96" i="1" s="1"/>
  <c r="S105" i="1" a="1"/>
  <c r="S105" i="1" s="1"/>
  <c r="R23" i="1" a="1"/>
  <c r="R23" i="1" s="1"/>
  <c r="S38" i="1" a="1"/>
  <c r="S38" i="1" s="1"/>
  <c r="S45" i="1" a="1"/>
  <c r="S45" i="1" s="1"/>
  <c r="R56" i="1" a="1"/>
  <c r="R56" i="1" s="1"/>
  <c r="S68" i="1" a="1"/>
  <c r="S68" i="1" s="1"/>
  <c r="S80" i="1" a="1"/>
  <c r="S80" i="1" s="1"/>
  <c r="R111" i="1" a="1"/>
  <c r="R111" i="1" s="1"/>
  <c r="S30" i="1" a="1"/>
  <c r="S30" i="1" s="1"/>
  <c r="R36" i="1" a="1"/>
  <c r="R36" i="1" s="1"/>
  <c r="R52" i="1" a="1"/>
  <c r="R52" i="1" s="1"/>
  <c r="S64" i="1" a="1"/>
  <c r="S64" i="1" s="1"/>
  <c r="S73" i="1" a="1"/>
  <c r="S73" i="1" s="1"/>
  <c r="S85" i="1" a="1"/>
  <c r="S85" i="1" s="1"/>
  <c r="R116" i="1" a="1"/>
  <c r="R116" i="1" s="1"/>
  <c r="R47" i="1" a="1"/>
  <c r="R47" i="1" s="1"/>
  <c r="S52" i="1" a="1"/>
  <c r="S52" i="1" s="1"/>
  <c r="S62" i="1" a="1"/>
  <c r="S62" i="1" s="1"/>
  <c r="R69" i="1" a="1"/>
  <c r="R69" i="1" s="1"/>
  <c r="S84" i="1" a="1"/>
  <c r="S84" i="1" s="1"/>
  <c r="S90" i="1" a="1"/>
  <c r="S90" i="1" s="1"/>
  <c r="R95" i="1" a="1"/>
  <c r="R95" i="1" s="1"/>
  <c r="R101" i="1" a="1"/>
  <c r="R101" i="1" s="1"/>
  <c r="S116" i="1" a="1"/>
  <c r="S116" i="1" s="1"/>
  <c r="R27" i="1" a="1"/>
  <c r="R27" i="1" s="1"/>
  <c r="S32" i="1" a="1"/>
  <c r="S32" i="1" s="1"/>
  <c r="R43" i="1" a="1"/>
  <c r="R43" i="1" s="1"/>
  <c r="S48" i="1" a="1"/>
  <c r="S48" i="1" s="1"/>
  <c r="S69" i="1" a="1"/>
  <c r="S69" i="1" s="1"/>
  <c r="S75" i="1" a="1"/>
  <c r="S75" i="1" s="1"/>
  <c r="R80" i="1" a="1"/>
  <c r="R80" i="1" s="1"/>
  <c r="R86" i="1" a="1"/>
  <c r="R86" i="1" s="1"/>
  <c r="S101" i="1" a="1"/>
  <c r="S101" i="1" s="1"/>
  <c r="S107" i="1" a="1"/>
  <c r="S107" i="1" s="1"/>
  <c r="R112" i="1" a="1"/>
  <c r="R112" i="1" s="1"/>
  <c r="R117" i="1" a="1"/>
  <c r="R117" i="1" s="1"/>
  <c r="S36" i="1" a="1"/>
  <c r="S36" i="1" s="1"/>
  <c r="R65" i="1" a="1"/>
  <c r="R65" i="1" s="1"/>
  <c r="S72" i="1" a="1"/>
  <c r="S72" i="1" s="1"/>
  <c r="R115" i="1" a="1"/>
  <c r="R115" i="1" s="1"/>
  <c r="R66" i="1" a="1"/>
  <c r="R66" i="1" s="1"/>
  <c r="R20" i="1" a="1"/>
  <c r="R20" i="1" s="1"/>
  <c r="S39" i="1" a="1"/>
  <c r="S39" i="1" s="1"/>
  <c r="R79" i="1" a="1"/>
  <c r="R79" i="1" s="1"/>
  <c r="R91" i="1" a="1"/>
  <c r="R91" i="1" s="1"/>
  <c r="S100" i="1" a="1"/>
  <c r="S100" i="1" s="1"/>
  <c r="S112" i="1" a="1"/>
  <c r="S112" i="1" s="1"/>
  <c r="S19" i="1" a="1"/>
  <c r="S19" i="1" s="1"/>
  <c r="R24" i="1" a="1"/>
  <c r="R24" i="1" s="1"/>
  <c r="S35" i="1" a="1"/>
  <c r="S35" i="1" s="1"/>
  <c r="S57" i="1" a="1"/>
  <c r="S57" i="1" s="1"/>
  <c r="R77" i="1" a="1"/>
  <c r="R77" i="1" s="1"/>
  <c r="R89" i="1" a="1"/>
  <c r="R89" i="1" s="1"/>
  <c r="S98" i="1" a="1"/>
  <c r="S98" i="1" s="1"/>
  <c r="S110" i="1" a="1"/>
  <c r="S110" i="1" s="1"/>
  <c r="S18" i="1" a="1"/>
  <c r="S18" i="1" s="1"/>
  <c r="S24" i="1" a="1"/>
  <c r="S24" i="1" s="1"/>
  <c r="R30" i="1" a="1"/>
  <c r="R30" i="1" s="1"/>
  <c r="R40" i="1" a="1"/>
  <c r="R40" i="1" s="1"/>
  <c r="R60" i="1" a="1"/>
  <c r="R60" i="1" s="1"/>
  <c r="R92" i="1" a="1"/>
  <c r="R92" i="1" s="1"/>
  <c r="R104" i="1" a="1"/>
  <c r="R104" i="1" s="1"/>
  <c r="S113" i="1" a="1"/>
  <c r="S113" i="1" s="1"/>
  <c r="R22" i="1" a="1"/>
  <c r="R22" i="1" s="1"/>
  <c r="S37" i="1" a="1"/>
  <c r="S37" i="1" s="1"/>
  <c r="S56" i="1" a="1"/>
  <c r="S56" i="1" s="1"/>
  <c r="S66" i="1" a="1"/>
  <c r="S66" i="1" s="1"/>
  <c r="S78" i="1" a="1"/>
  <c r="S78" i="1" s="1"/>
  <c r="R109" i="1" a="1"/>
  <c r="R109" i="1" s="1"/>
  <c r="R48" i="1" a="1"/>
  <c r="R48" i="1" s="1"/>
  <c r="S53" i="1" a="1"/>
  <c r="S53" i="1" s="1"/>
  <c r="S63" i="1" a="1"/>
  <c r="S63" i="1" s="1"/>
  <c r="S70" i="1" a="1"/>
  <c r="S70" i="1" s="1"/>
  <c r="R75" i="1" a="1"/>
  <c r="R75" i="1" s="1"/>
  <c r="R81" i="1" a="1"/>
  <c r="R81" i="1" s="1"/>
  <c r="S96" i="1" a="1"/>
  <c r="S96" i="1" s="1"/>
  <c r="S102" i="1" a="1"/>
  <c r="S102" i="1" s="1"/>
  <c r="R107" i="1" a="1"/>
  <c r="R107" i="1" s="1"/>
  <c r="R113" i="1" a="1"/>
  <c r="R113" i="1" s="1"/>
  <c r="R28" i="1" a="1"/>
  <c r="R28" i="1" s="1"/>
  <c r="S33" i="1" a="1"/>
  <c r="S33" i="1" s="1"/>
  <c r="R44" i="1" a="1"/>
  <c r="R44" i="1" s="1"/>
  <c r="S49" i="1" a="1"/>
  <c r="S49" i="1" s="1"/>
  <c r="S76" i="1" a="1"/>
  <c r="S76" i="1" s="1"/>
  <c r="S82" i="1" a="1"/>
  <c r="S82" i="1" s="1"/>
  <c r="R87" i="1" a="1"/>
  <c r="R87" i="1" s="1"/>
  <c r="S108" i="1" a="1"/>
  <c r="S108" i="1" s="1"/>
  <c r="S114" i="1" a="1"/>
  <c r="S1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<sst xmlns="http://schemas.openxmlformats.org/spreadsheetml/2006/main" count="17" uniqueCount="14">
  <si>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DCT-II</t>
  </si>
  <si>
    <t>iDCT-II</t>
  </si>
  <si>
    <t>Sample</t>
  </si>
  <si>
    <t>Voltage</t>
  </si>
  <si>
    <t xml:space="preserve">N = </t>
  </si>
  <si>
    <t>k, n</t>
  </si>
  <si>
    <r>
      <t xml:space="preserve">This file is part of Calculate discrete cosine transform (DCT) with Excel: </t>
    </r>
    <r>
      <rPr>
        <sz val="11"/>
        <color rgb="FF0070C0"/>
        <rFont val="Calibri"/>
        <family val="2"/>
        <charset val="238"/>
        <scheme val="minor"/>
      </rPr>
      <t>https://github.com/BojanJurca/Calculate-discrete-cosine-transform-DCT-with-ExcelClap-Recognition-System</t>
    </r>
  </si>
  <si>
    <t>The input (signal)</t>
  </si>
  <si>
    <r>
      <rPr>
        <sz val="8"/>
        <color theme="9"/>
        <rFont val="Calibri"/>
        <family val="2"/>
        <charset val="238"/>
        <scheme val="minor"/>
      </rPr>
      <t>// C++: Discrete cosine transform (DCT-II with scaling)</t>
    </r>
    <r>
      <rPr>
        <sz val="8"/>
        <color theme="1"/>
        <rFont val="Calibri"/>
        <family val="2"/>
        <charset val="238"/>
        <scheme val="minor"/>
      </rPr>
      <t xml:space="preserve">
vector&lt;double&gt; dct (const vector&lt;double&gt;&amp; input) {
    int N = input.size ();
    vector&lt;double&gt; result (N);
    for (int k = 0; k &lt; N; k ++) {
        double sum = 0.0;
        for (int n = 0; n &lt; N; n ++)
            sum += input [n] * cos (PI * k * (2 * n + 1) / (2.0 * N));
       result [k] = sum * sqrt (2.0 / N);
        if (k == 0)
            result [k] *= 1.0 / sqrt (2); </t>
    </r>
    <r>
      <rPr>
        <sz val="8"/>
        <color theme="9"/>
        <rFont val="Calibri"/>
        <family val="2"/>
        <charset val="238"/>
        <scheme val="minor"/>
      </rPr>
      <t>// scaling</t>
    </r>
    <r>
      <rPr>
        <sz val="8"/>
        <color theme="1"/>
        <rFont val="Calibri"/>
        <family val="2"/>
        <charset val="238"/>
        <scheme val="minor"/>
      </rPr>
      <t xml:space="preserve">
    }
    return result;
}</t>
    </r>
  </si>
  <si>
    <t>Discrete cosine transform coeficients</t>
  </si>
  <si>
    <t>Use fewer DCT coeficients to restore the sigal (zero high frequency coeficients)</t>
  </si>
  <si>
    <r>
      <rPr>
        <sz val="8"/>
        <color theme="9"/>
        <rFont val="Calibri"/>
        <family val="2"/>
        <charset val="238"/>
        <scheme val="minor"/>
      </rPr>
      <t>// C++: Inverse DCT-II = DCT-III (with scaling)</t>
    </r>
    <r>
      <rPr>
        <sz val="8"/>
        <color theme="1"/>
        <rFont val="Calibri"/>
        <family val="2"/>
        <charset val="238"/>
        <scheme val="minor"/>
      </rPr>
      <t xml:space="preserve">
vector&lt;double&gt; idct (const vector&lt;double&gt;&amp; input) {
    int N = input.size ();
    std::vector&lt;double&gt; result (N);
    for (int n = 0; n &lt; N; n ++) {
        double sum = input [0] / sqrt (2.0);
        for (int k = 1; k &lt; N; k ++)
            sum += input [k] * cos (PI * k * (n + 0.5) / N);
        result [n] = sum * sqrt (2.0 / N);
    }
    return result;
}</t>
    </r>
  </si>
  <si>
    <t>↓</t>
  </si>
  <si>
    <t>Choose only the first M coeficients: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</si>
</sst>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8"/>
      <color theme="9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4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4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applyFont="1" applyAlignment="1">
      <alignment vertical="top" wrapText="1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'Digital signal processing'!$C$17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processing'!$B$18:$B$117</c:f>
              <c:numCache>
                <c:formatCode>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processing'!$C$18:$C$117</c:f>
              <c:numCache>
                <c:formatCode>General</c:formatCode>
                <c:ptCount val="100"/>
                <c:pt idx="0" formatCode="0">
                  <c:v>500</c:v>
                </c:pt>
                <c:pt idx="1">
                  <c:v>404</c:v>
                </c:pt>
                <c:pt idx="2">
                  <c:v>249</c:v>
                </c:pt>
                <c:pt idx="3">
                  <c:v>121</c:v>
                </c:pt>
                <c:pt idx="4">
                  <c:v>-38</c:v>
                </c:pt>
                <c:pt idx="5">
                  <c:v>-158</c:v>
                </c:pt>
                <c:pt idx="6">
                  <c:v>-211</c:v>
                </c:pt>
                <c:pt idx="7">
                  <c:v>-267</c:v>
                </c:pt>
                <c:pt idx="8">
                  <c:v>-305</c:v>
                </c:pt>
                <c:pt idx="9">
                  <c:v>-332</c:v>
                </c:pt>
                <c:pt idx="10">
                  <c:v>-355</c:v>
                </c:pt>
                <c:pt idx="11">
                  <c:v>-299</c:v>
                </c:pt>
                <c:pt idx="12">
                  <c:v>-171</c:v>
                </c:pt>
                <c:pt idx="13">
                  <c:v>-19</c:v>
                </c:pt>
                <c:pt idx="14">
                  <c:v>144</c:v>
                </c:pt>
                <c:pt idx="15">
                  <c:v>290</c:v>
                </c:pt>
                <c:pt idx="16">
                  <c:v>372</c:v>
                </c:pt>
                <c:pt idx="17">
                  <c:v>410</c:v>
                </c:pt>
                <c:pt idx="18">
                  <c:v>327</c:v>
                </c:pt>
                <c:pt idx="19">
                  <c:v>132</c:v>
                </c:pt>
                <c:pt idx="20">
                  <c:v>-54</c:v>
                </c:pt>
                <c:pt idx="21">
                  <c:v>-180</c:v>
                </c:pt>
                <c:pt idx="22">
                  <c:v>-252</c:v>
                </c:pt>
                <c:pt idx="23">
                  <c:v>-213</c:v>
                </c:pt>
                <c:pt idx="24">
                  <c:v>-110</c:v>
                </c:pt>
                <c:pt idx="25">
                  <c:v>-14</c:v>
                </c:pt>
                <c:pt idx="26">
                  <c:v>-5</c:v>
                </c:pt>
                <c:pt idx="27">
                  <c:v>-103</c:v>
                </c:pt>
                <c:pt idx="28">
                  <c:v>-238</c:v>
                </c:pt>
                <c:pt idx="29">
                  <c:v>-361</c:v>
                </c:pt>
                <c:pt idx="30">
                  <c:v>-399</c:v>
                </c:pt>
                <c:pt idx="31">
                  <c:v>-335</c:v>
                </c:pt>
                <c:pt idx="32">
                  <c:v>-164</c:v>
                </c:pt>
                <c:pt idx="33">
                  <c:v>39</c:v>
                </c:pt>
                <c:pt idx="34">
                  <c:v>249</c:v>
                </c:pt>
                <c:pt idx="35">
                  <c:v>431</c:v>
                </c:pt>
                <c:pt idx="36">
                  <c:v>506</c:v>
                </c:pt>
                <c:pt idx="37">
                  <c:v>495</c:v>
                </c:pt>
                <c:pt idx="38">
                  <c:v>403</c:v>
                </c:pt>
                <c:pt idx="39">
                  <c:v>165</c:v>
                </c:pt>
                <c:pt idx="40">
                  <c:v>-88</c:v>
                </c:pt>
                <c:pt idx="41">
                  <c:v>-306</c:v>
                </c:pt>
                <c:pt idx="42">
                  <c:v>-423</c:v>
                </c:pt>
                <c:pt idx="43">
                  <c:v>-379</c:v>
                </c:pt>
                <c:pt idx="44">
                  <c:v>-149</c:v>
                </c:pt>
                <c:pt idx="45">
                  <c:v>90</c:v>
                </c:pt>
                <c:pt idx="46">
                  <c:v>208</c:v>
                </c:pt>
                <c:pt idx="47">
                  <c:v>278</c:v>
                </c:pt>
                <c:pt idx="48">
                  <c:v>246</c:v>
                </c:pt>
                <c:pt idx="49">
                  <c:v>128</c:v>
                </c:pt>
                <c:pt idx="50">
                  <c:v>-60</c:v>
                </c:pt>
                <c:pt idx="51">
                  <c:v>-168</c:v>
                </c:pt>
                <c:pt idx="52">
                  <c:v>-208</c:v>
                </c:pt>
                <c:pt idx="53">
                  <c:v>-179</c:v>
                </c:pt>
                <c:pt idx="54">
                  <c:v>-192</c:v>
                </c:pt>
                <c:pt idx="55">
                  <c:v>-105</c:v>
                </c:pt>
                <c:pt idx="56">
                  <c:v>4</c:v>
                </c:pt>
                <c:pt idx="57">
                  <c:v>121</c:v>
                </c:pt>
                <c:pt idx="58">
                  <c:v>234</c:v>
                </c:pt>
                <c:pt idx="59">
                  <c:v>378</c:v>
                </c:pt>
                <c:pt idx="60">
                  <c:v>493</c:v>
                </c:pt>
                <c:pt idx="61">
                  <c:v>502</c:v>
                </c:pt>
                <c:pt idx="62">
                  <c:v>458</c:v>
                </c:pt>
                <c:pt idx="63">
                  <c:v>334</c:v>
                </c:pt>
                <c:pt idx="64">
                  <c:v>135</c:v>
                </c:pt>
                <c:pt idx="65">
                  <c:v>-104</c:v>
                </c:pt>
                <c:pt idx="66">
                  <c:v>-319</c:v>
                </c:pt>
                <c:pt idx="67">
                  <c:v>-433</c:v>
                </c:pt>
                <c:pt idx="68">
                  <c:v>-452</c:v>
                </c:pt>
                <c:pt idx="69">
                  <c:v>-426</c:v>
                </c:pt>
                <c:pt idx="70">
                  <c:v>-379</c:v>
                </c:pt>
                <c:pt idx="71">
                  <c:v>-296</c:v>
                </c:pt>
                <c:pt idx="72">
                  <c:v>-183</c:v>
                </c:pt>
                <c:pt idx="73">
                  <c:v>-64</c:v>
                </c:pt>
                <c:pt idx="74">
                  <c:v>60</c:v>
                </c:pt>
                <c:pt idx="75">
                  <c:v>117</c:v>
                </c:pt>
                <c:pt idx="76">
                  <c:v>174</c:v>
                </c:pt>
                <c:pt idx="77">
                  <c:v>234</c:v>
                </c:pt>
                <c:pt idx="78">
                  <c:v>281</c:v>
                </c:pt>
                <c:pt idx="79">
                  <c:v>279</c:v>
                </c:pt>
                <c:pt idx="80">
                  <c:v>222</c:v>
                </c:pt>
                <c:pt idx="81">
                  <c:v>121</c:v>
                </c:pt>
                <c:pt idx="82">
                  <c:v>-23</c:v>
                </c:pt>
                <c:pt idx="83">
                  <c:v>-160</c:v>
                </c:pt>
                <c:pt idx="84">
                  <c:v>-243</c:v>
                </c:pt>
                <c:pt idx="85">
                  <c:v>-275</c:v>
                </c:pt>
                <c:pt idx="86">
                  <c:v>-239</c:v>
                </c:pt>
                <c:pt idx="87">
                  <c:v>-152</c:v>
                </c:pt>
                <c:pt idx="88">
                  <c:v>-56</c:v>
                </c:pt>
                <c:pt idx="89">
                  <c:v>35</c:v>
                </c:pt>
                <c:pt idx="90">
                  <c:v>86</c:v>
                </c:pt>
                <c:pt idx="91">
                  <c:v>97</c:v>
                </c:pt>
                <c:pt idx="92">
                  <c:v>90</c:v>
                </c:pt>
                <c:pt idx="93">
                  <c:v>46</c:v>
                </c:pt>
                <c:pt idx="94">
                  <c:v>-1</c:v>
                </c:pt>
                <c:pt idx="95">
                  <c:v>-35</c:v>
                </c:pt>
                <c:pt idx="96">
                  <c:v>-88</c:v>
                </c:pt>
                <c:pt idx="97">
                  <c:v>-85</c:v>
                </c:pt>
                <c:pt idx="98">
                  <c:v>-71</c:v>
                </c:pt>
                <c:pt idx="99">
                  <c:v>-42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AD-4677-BEE2-EB4F44C44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934816"/>
        <c:axId val="820935776"/>
      </c:scatterChart>
      <c:valAx>
        <c:axId val="8209348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0935776"/>
        <c:crosses val="autoZero"/>
        <c:crossBetween val="midCat"/>
      </c:valAx>
      <c:valAx>
        <c:axId val="8209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093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Smoothing the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'Digital signal processing'!$P$17</c:f>
              <c:strCache>
                <c:ptCount val="1"/>
                <c:pt idx="0">
                  <c:v>iDCT-II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processing'!$P$18:$P$117</c:f>
              <c:numCache>
                <c:formatCode>#,##0.00</c:formatCode>
                <c:ptCount val="100"/>
                <c:pt idx="0">
                  <c:v>499.99999999999955</c:v>
                </c:pt>
                <c:pt idx="1">
                  <c:v>404.00000000000051</c:v>
                </c:pt>
                <c:pt idx="2">
                  <c:v>248.99999999999818</c:v>
                </c:pt>
                <c:pt idx="3">
                  <c:v>121.00000000000001</c:v>
                </c:pt>
                <c:pt idx="4">
                  <c:v>-37.999999999999396</c:v>
                </c:pt>
                <c:pt idx="5">
                  <c:v>-158.0000000000006</c:v>
                </c:pt>
                <c:pt idx="6">
                  <c:v>-210.99999999999758</c:v>
                </c:pt>
                <c:pt idx="7">
                  <c:v>-266.99999999999892</c:v>
                </c:pt>
                <c:pt idx="8">
                  <c:v>-305.00000000000108</c:v>
                </c:pt>
                <c:pt idx="9">
                  <c:v>-331.99999999999869</c:v>
                </c:pt>
                <c:pt idx="10">
                  <c:v>-355.00000000000028</c:v>
                </c:pt>
                <c:pt idx="11">
                  <c:v>-299.00000000000017</c:v>
                </c:pt>
                <c:pt idx="12">
                  <c:v>-171.00000000000125</c:v>
                </c:pt>
                <c:pt idx="13">
                  <c:v>-19.000000000000629</c:v>
                </c:pt>
                <c:pt idx="14">
                  <c:v>144.00000000000074</c:v>
                </c:pt>
                <c:pt idx="15">
                  <c:v>290.00000000000051</c:v>
                </c:pt>
                <c:pt idx="16">
                  <c:v>372.00000000000011</c:v>
                </c:pt>
                <c:pt idx="17">
                  <c:v>409.99999999999778</c:v>
                </c:pt>
                <c:pt idx="18">
                  <c:v>327.00000000000182</c:v>
                </c:pt>
                <c:pt idx="19">
                  <c:v>132.00000000000057</c:v>
                </c:pt>
                <c:pt idx="20">
                  <c:v>-53.999999999998408</c:v>
                </c:pt>
                <c:pt idx="21">
                  <c:v>-179.99999999999898</c:v>
                </c:pt>
                <c:pt idx="22">
                  <c:v>-252.00000000000287</c:v>
                </c:pt>
                <c:pt idx="23">
                  <c:v>-212.9999999999996</c:v>
                </c:pt>
                <c:pt idx="24">
                  <c:v>-110.0000000000005</c:v>
                </c:pt>
                <c:pt idx="25">
                  <c:v>-14.000000000000012</c:v>
                </c:pt>
                <c:pt idx="26">
                  <c:v>-5.0000000000003357</c:v>
                </c:pt>
                <c:pt idx="27">
                  <c:v>-102.99999999999902</c:v>
                </c:pt>
                <c:pt idx="28">
                  <c:v>-238.00000000000034</c:v>
                </c:pt>
                <c:pt idx="29">
                  <c:v>-360.99999999999983</c:v>
                </c:pt>
                <c:pt idx="30">
                  <c:v>-399.0000000000008</c:v>
                </c:pt>
                <c:pt idx="31">
                  <c:v>-334.99999999999943</c:v>
                </c:pt>
                <c:pt idx="32">
                  <c:v>-164.00000000000233</c:v>
                </c:pt>
                <c:pt idx="33">
                  <c:v>39.00000000000184</c:v>
                </c:pt>
                <c:pt idx="34">
                  <c:v>248.99999999999807</c:v>
                </c:pt>
                <c:pt idx="35">
                  <c:v>431.0000000000008</c:v>
                </c:pt>
                <c:pt idx="36">
                  <c:v>506.00000000000267</c:v>
                </c:pt>
                <c:pt idx="37">
                  <c:v>494.99999999999972</c:v>
                </c:pt>
                <c:pt idx="38">
                  <c:v>402.99999999999932</c:v>
                </c:pt>
                <c:pt idx="39">
                  <c:v>165.00000000000176</c:v>
                </c:pt>
                <c:pt idx="40">
                  <c:v>-87.999999999998792</c:v>
                </c:pt>
                <c:pt idx="41">
                  <c:v>-306.00000000000023</c:v>
                </c:pt>
                <c:pt idx="42">
                  <c:v>-423.00000000000222</c:v>
                </c:pt>
                <c:pt idx="43">
                  <c:v>-379.00000000000034</c:v>
                </c:pt>
                <c:pt idx="44">
                  <c:v>-149.00000000000091</c:v>
                </c:pt>
                <c:pt idx="45">
                  <c:v>90.000000000000995</c:v>
                </c:pt>
                <c:pt idx="46">
                  <c:v>208.00000000000145</c:v>
                </c:pt>
                <c:pt idx="47">
                  <c:v>277.99999999999886</c:v>
                </c:pt>
                <c:pt idx="48">
                  <c:v>246.00000000000108</c:v>
                </c:pt>
                <c:pt idx="49">
                  <c:v>128.0000000000004</c:v>
                </c:pt>
                <c:pt idx="50">
                  <c:v>-60.000000000000412</c:v>
                </c:pt>
                <c:pt idx="51">
                  <c:v>-168.00000000000134</c:v>
                </c:pt>
                <c:pt idx="52">
                  <c:v>-207.99999999999906</c:v>
                </c:pt>
                <c:pt idx="53">
                  <c:v>-179.0000000000002</c:v>
                </c:pt>
                <c:pt idx="54">
                  <c:v>-191.9999999999971</c:v>
                </c:pt>
                <c:pt idx="55">
                  <c:v>-105.00000000000207</c:v>
                </c:pt>
                <c:pt idx="56">
                  <c:v>4.000000000002518</c:v>
                </c:pt>
                <c:pt idx="57">
                  <c:v>120.99999999999876</c:v>
                </c:pt>
                <c:pt idx="58">
                  <c:v>234.0000000000025</c:v>
                </c:pt>
                <c:pt idx="59">
                  <c:v>377.99999999999972</c:v>
                </c:pt>
                <c:pt idx="60">
                  <c:v>493.00000000000165</c:v>
                </c:pt>
                <c:pt idx="61">
                  <c:v>501.99999999999721</c:v>
                </c:pt>
                <c:pt idx="62">
                  <c:v>458.00000000000097</c:v>
                </c:pt>
                <c:pt idx="63">
                  <c:v>333.99999999999795</c:v>
                </c:pt>
                <c:pt idx="64">
                  <c:v>134.9999999999996</c:v>
                </c:pt>
                <c:pt idx="65">
                  <c:v>-104.00000000000061</c:v>
                </c:pt>
                <c:pt idx="66">
                  <c:v>-319.00000000000108</c:v>
                </c:pt>
                <c:pt idx="67">
                  <c:v>-433.00000000000165</c:v>
                </c:pt>
                <c:pt idx="68">
                  <c:v>-451.99999999999875</c:v>
                </c:pt>
                <c:pt idx="69">
                  <c:v>-426.00000000000244</c:v>
                </c:pt>
                <c:pt idx="70">
                  <c:v>-378.9999999999992</c:v>
                </c:pt>
                <c:pt idx="71">
                  <c:v>-296.00000000000063</c:v>
                </c:pt>
                <c:pt idx="72">
                  <c:v>-182.99999999999963</c:v>
                </c:pt>
                <c:pt idx="73">
                  <c:v>-63.999999999996206</c:v>
                </c:pt>
                <c:pt idx="74">
                  <c:v>60.000000000000973</c:v>
                </c:pt>
                <c:pt idx="75">
                  <c:v>117.00000000000068</c:v>
                </c:pt>
                <c:pt idx="76">
                  <c:v>173.99999999999767</c:v>
                </c:pt>
                <c:pt idx="77">
                  <c:v>233.99999999999923</c:v>
                </c:pt>
                <c:pt idx="78">
                  <c:v>281.00000000000205</c:v>
                </c:pt>
                <c:pt idx="79">
                  <c:v>278.99999999999727</c:v>
                </c:pt>
                <c:pt idx="80">
                  <c:v>222.00000000000159</c:v>
                </c:pt>
                <c:pt idx="81">
                  <c:v>120.99999999999919</c:v>
                </c:pt>
                <c:pt idx="82">
                  <c:v>-23.000000000001183</c:v>
                </c:pt>
                <c:pt idx="83">
                  <c:v>-159.99999999999878</c:v>
                </c:pt>
                <c:pt idx="84">
                  <c:v>-243.00000000000102</c:v>
                </c:pt>
                <c:pt idx="85">
                  <c:v>-274.9999999999979</c:v>
                </c:pt>
                <c:pt idx="86">
                  <c:v>-239.00000000000219</c:v>
                </c:pt>
                <c:pt idx="87">
                  <c:v>-151.99999999999949</c:v>
                </c:pt>
                <c:pt idx="88">
                  <c:v>-55.999999999999176</c:v>
                </c:pt>
                <c:pt idx="89">
                  <c:v>35.000000000000547</c:v>
                </c:pt>
                <c:pt idx="90">
                  <c:v>85.999999999999844</c:v>
                </c:pt>
                <c:pt idx="91">
                  <c:v>96.99999999999882</c:v>
                </c:pt>
                <c:pt idx="92">
                  <c:v>90.00000000000378</c:v>
                </c:pt>
                <c:pt idx="93">
                  <c:v>45.999999999999524</c:v>
                </c:pt>
                <c:pt idx="94">
                  <c:v>-0.99999999999854905</c:v>
                </c:pt>
                <c:pt idx="95">
                  <c:v>-35.000000000000711</c:v>
                </c:pt>
                <c:pt idx="96">
                  <c:v>-88.000000000000924</c:v>
                </c:pt>
                <c:pt idx="97">
                  <c:v>-85.000000000000739</c:v>
                </c:pt>
                <c:pt idx="98">
                  <c:v>-71.000000000002217</c:v>
                </c:pt>
                <c:pt idx="99">
                  <c:v>-41.999999999999069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22-4544-A510-065E2C5F7506}"/>
            </c:ext>
          </c:extLst>
        </c:ser>
        <c:ser>
          <c:idx val="1"/>
          <c:order val="1"/>
          <c:tx>
            <c:strRef>
              <c:f>'Digital signal processing'!$Q$17</c:f>
              <c:strCache>
                <c:ptCount val="1"/>
                <c:pt idx="0">
                  <c:v>20 c.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processing'!$Q$18:$Q$117</c:f>
              <c:numCache>
                <c:formatCode>#,##0.00</c:formatCode>
                <c:ptCount val="100"/>
                <c:pt idx="0">
                  <c:v>361.76778316921724</c:v>
                </c:pt>
                <c:pt idx="1">
                  <c:v>340.08582152691429</c:v>
                </c:pt>
                <c:pt idx="2">
                  <c:v>292.03699588859774</c:v>
                </c:pt>
                <c:pt idx="3">
                  <c:v>211.58381478397439</c:v>
                </c:pt>
                <c:pt idx="4">
                  <c:v>96.577453329791624</c:v>
                </c:pt>
                <c:pt idx="5">
                  <c:v>-46.39924172620897</c:v>
                </c:pt>
                <c:pt idx="6">
                  <c:v>-199.89432254735505</c:v>
                </c:pt>
                <c:pt idx="7">
                  <c:v>-337.55608277017586</c:v>
                </c:pt>
                <c:pt idx="8">
                  <c:v>-430.10890649887864</c:v>
                </c:pt>
                <c:pt idx="9">
                  <c:v>-453.67572052918206</c:v>
                </c:pt>
                <c:pt idx="10">
                  <c:v>-397.7432594081792</c:v>
                </c:pt>
                <c:pt idx="11">
                  <c:v>-269.94344423013086</c:v>
                </c:pt>
                <c:pt idx="12">
                  <c:v>-95.709726473921165</c:v>
                </c:pt>
                <c:pt idx="13">
                  <c:v>87.508277216934445</c:v>
                </c:pt>
                <c:pt idx="14">
                  <c:v>239.96567371317806</c:v>
                </c:pt>
                <c:pt idx="15">
                  <c:v>330.37967316853025</c:v>
                </c:pt>
                <c:pt idx="16">
                  <c:v>344.36001608057711</c:v>
                </c:pt>
                <c:pt idx="17">
                  <c:v>287.80435862877317</c:v>
                </c:pt>
                <c:pt idx="18">
                  <c:v>184.13583098884368</c:v>
                </c:pt>
                <c:pt idx="19">
                  <c:v>66.260783286066456</c:v>
                </c:pt>
                <c:pt idx="20">
                  <c:v>-34.128242201788922</c:v>
                </c:pt>
                <c:pt idx="21">
                  <c:v>-96.383638875340949</c:v>
                </c:pt>
                <c:pt idx="22">
                  <c:v>-116.6228445699668</c:v>
                </c:pt>
                <c:pt idx="23">
                  <c:v>-107.46633617196554</c:v>
                </c:pt>
                <c:pt idx="24">
                  <c:v>-91.947164310572632</c:v>
                </c:pt>
                <c:pt idx="25">
                  <c:v>-93.744171128552608</c:v>
                </c:pt>
                <c:pt idx="26">
                  <c:v>-127.1833095857623</c:v>
                </c:pt>
                <c:pt idx="27">
                  <c:v>-190.58553219313492</c:v>
                </c:pt>
                <c:pt idx="28">
                  <c:v>-265.4486102409108</c:v>
                </c:pt>
                <c:pt idx="29">
                  <c:v>-321.98120223972427</c:v>
                </c:pt>
                <c:pt idx="30">
                  <c:v>-329.31133800665606</c:v>
                </c:pt>
                <c:pt idx="31">
                  <c:v>-267.00804540183498</c:v>
                </c:pt>
                <c:pt idx="32">
                  <c:v>-133.96533335679592</c:v>
                </c:pt>
                <c:pt idx="33">
                  <c:v>48.572948779604872</c:v>
                </c:pt>
                <c:pt idx="34">
                  <c:v>241.23306482922541</c:v>
                </c:pt>
                <c:pt idx="35">
                  <c:v>397.00494304296905</c:v>
                </c:pt>
                <c:pt idx="36">
                  <c:v>474.92924370556517</c:v>
                </c:pt>
                <c:pt idx="37">
                  <c:v>452.73760800234766</c:v>
                </c:pt>
                <c:pt idx="38">
                  <c:v>334.39399588345128</c:v>
                </c:pt>
                <c:pt idx="39">
                  <c:v>149.98612926398727</c:v>
                </c:pt>
                <c:pt idx="40">
                  <c:v>-52.233596565195015</c:v>
                </c:pt>
                <c:pt idx="41">
                  <c:v>-219.4024863690579</c:v>
                </c:pt>
                <c:pt idx="42">
                  <c:v>-309.16427647550489</c:v>
                </c:pt>
                <c:pt idx="43">
                  <c:v>-301.78609247080658</c:v>
                </c:pt>
                <c:pt idx="44">
                  <c:v>-205.60547369558404</c:v>
                </c:pt>
                <c:pt idx="45">
                  <c:v>-54.170725807290317</c:v>
                </c:pt>
                <c:pt idx="46">
                  <c:v>104.02789615666184</c:v>
                </c:pt>
                <c:pt idx="47">
                  <c:v>220.09801326146163</c:v>
                </c:pt>
                <c:pt idx="48">
                  <c:v>259.16442564796421</c:v>
                </c:pt>
                <c:pt idx="49">
                  <c:v>210.38434745410058</c:v>
                </c:pt>
                <c:pt idx="50">
                  <c:v>89.685577183158074</c:v>
                </c:pt>
                <c:pt idx="51">
                  <c:v>-65.396723766641571</c:v>
                </c:pt>
                <c:pt idx="52">
                  <c:v>-207.03617596294603</c:v>
                </c:pt>
                <c:pt idx="53">
                  <c:v>-291.07055685870597</c:v>
                </c:pt>
                <c:pt idx="54">
                  <c:v>-289.44339232632819</c:v>
                </c:pt>
                <c:pt idx="55">
                  <c:v>-197.61437038916847</c:v>
                </c:pt>
                <c:pt idx="56">
                  <c:v>-35.078581468362032</c:v>
                </c:pt>
                <c:pt idx="57">
                  <c:v>160.74494493231404</c:v>
                </c:pt>
                <c:pt idx="58">
                  <c:v>345.08536038102454</c:v>
                </c:pt>
                <c:pt idx="59">
                  <c:v>477.55441301281127</c:v>
                </c:pt>
                <c:pt idx="60">
                  <c:v>531.68927187921258</c:v>
                </c:pt>
                <c:pt idx="61">
                  <c:v>499.9031393614855</c:v>
                </c:pt>
                <c:pt idx="62">
                  <c:v>393.02786952318706</c:v>
                </c:pt>
                <c:pt idx="63">
                  <c:v>235.30042324693278</c:v>
                </c:pt>
                <c:pt idx="64">
                  <c:v>56.864330863613631</c:v>
                </c:pt>
                <c:pt idx="65">
                  <c:v>-113.7129768377047</c:v>
                </c:pt>
                <c:pt idx="66">
                  <c:v>-254.81949711776062</c:v>
                </c:pt>
                <c:pt idx="67">
                  <c:v>-354.01331169619272</c:v>
                </c:pt>
                <c:pt idx="68">
                  <c:v>-407.23555642019318</c:v>
                </c:pt>
                <c:pt idx="69">
                  <c:v>-416.16403084521681</c:v>
                </c:pt>
                <c:pt idx="70">
                  <c:v>-385.26780691481054</c:v>
                </c:pt>
                <c:pt idx="71">
                  <c:v>-319.89189047660585</c:v>
                </c:pt>
                <c:pt idx="72">
                  <c:v>-225.97572815703333</c:v>
                </c:pt>
                <c:pt idx="73">
                  <c:v>-111.11675124506921</c:v>
                </c:pt>
                <c:pt idx="74">
                  <c:v>14.001680145869381</c:v>
                </c:pt>
                <c:pt idx="75">
                  <c:v>135.01851501292427</c:v>
                </c:pt>
                <c:pt idx="76">
                  <c:v>235.01119169942902</c:v>
                </c:pt>
                <c:pt idx="77">
                  <c:v>297.45365853786603</c:v>
                </c:pt>
                <c:pt idx="78">
                  <c:v>310.30141573263677</c:v>
                </c:pt>
                <c:pt idx="79">
                  <c:v>269.87049526696939</c:v>
                </c:pt>
                <c:pt idx="80">
                  <c:v>183.04474546372458</c:v>
                </c:pt>
                <c:pt idx="81">
                  <c:v>66.772497310364798</c:v>
                </c:pt>
                <c:pt idx="82">
                  <c:v>-55.336349730366415</c:v>
                </c:pt>
                <c:pt idx="83">
                  <c:v>-158.52490807404132</c:v>
                </c:pt>
                <c:pt idx="84">
                  <c:v>-222.97287200392958</c:v>
                </c:pt>
                <c:pt idx="85">
                  <c:v>-238.64893732034213</c:v>
                </c:pt>
                <c:pt idx="86">
                  <c:v>-207.47347086006002</c:v>
                </c:pt>
                <c:pt idx="87">
                  <c:v>-142.16454749706108</c:v>
                </c:pt>
                <c:pt idx="88">
                  <c:v>-62.181410950288118</c:v>
                </c:pt>
                <c:pt idx="89">
                  <c:v>11.923926384615397</c:v>
                </c:pt>
                <c:pt idx="90">
                  <c:v>63.985147824924205</c:v>
                </c:pt>
                <c:pt idx="91">
                  <c:v>85.906707326018633</c:v>
                </c:pt>
                <c:pt idx="92">
                  <c:v>78.597755829493707</c:v>
                </c:pt>
                <c:pt idx="93">
                  <c:v>50.147166558943844</c:v>
                </c:pt>
                <c:pt idx="94">
                  <c:v>12.130881029882122</c:v>
                </c:pt>
                <c:pt idx="95">
                  <c:v>-24.516889590305965</c:v>
                </c:pt>
                <c:pt idx="96">
                  <c:v>-52.627151828733851</c:v>
                </c:pt>
                <c:pt idx="97">
                  <c:v>-69.971295720942578</c:v>
                </c:pt>
                <c:pt idx="98">
                  <c:v>-78.348480928817196</c:v>
                </c:pt>
                <c:pt idx="99">
                  <c:v>-81.247423478031394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22-4544-A510-065E2C5F7506}"/>
            </c:ext>
          </c:extLst>
        </c:ser>
        <c:ser>
          <c:idx val="2"/>
          <c:order val="2"/>
          <c:tx>
            <c:strRef>
              <c:f>'Digital signal processing'!$R$17</c:f>
              <c:strCache>
                <c:ptCount val="1"/>
                <c:pt idx="0">
                  <c:v>16 c.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processing'!$R$18:$R$117</c:f>
              <c:numCache>
                <c:formatCode>#,##0.00</c:formatCode>
                <c:ptCount val="100"/>
                <c:pt idx="0">
                  <c:v>377.07049963466363</c:v>
                </c:pt>
                <c:pt idx="1">
                  <c:v>338.39649780372963</c:v>
                </c:pt>
                <c:pt idx="2">
                  <c:v>265.07912645331311</c:v>
                </c:pt>
                <c:pt idx="3">
                  <c:v>164.81598203016773</c:v>
                </c:pt>
                <c:pt idx="4">
                  <c:v>48.26049381824734</c:v>
                </c:pt>
                <c:pt idx="5">
                  <c:v>-71.999960592306564</c:v>
                </c:pt>
                <c:pt idx="6">
                  <c:v>-182.71278550873862</c:v>
                </c:pt>
                <c:pt idx="7">
                  <c:v>-271.37883297540617</c:v>
                </c:pt>
                <c:pt idx="8">
                  <c:v>-327.68989477782037</c:v>
                </c:pt>
                <c:pt idx="9">
                  <c:v>-344.82617106364631</c:v>
                </c:pt>
                <c:pt idx="10">
                  <c:v>-320.44261064774525</c:v>
                </c:pt>
                <c:pt idx="11">
                  <c:v>-257.1843163268652</c:v>
                </c:pt>
                <c:pt idx="12">
                  <c:v>-162.61074704809462</c:v>
                </c:pt>
                <c:pt idx="13">
                  <c:v>-48.475611952314566</c:v>
                </c:pt>
                <c:pt idx="14">
                  <c:v>70.602664598768186</c:v>
                </c:pt>
                <c:pt idx="15">
                  <c:v>178.94874505558909</c:v>
                </c:pt>
                <c:pt idx="16">
                  <c:v>261.89708947493216</c:v>
                </c:pt>
                <c:pt idx="17">
                  <c:v>307.83540018792991</c:v>
                </c:pt>
                <c:pt idx="18">
                  <c:v>309.91989043693661</c:v>
                </c:pt>
                <c:pt idx="19">
                  <c:v>267.18359831377876</c:v>
                </c:pt>
                <c:pt idx="20">
                  <c:v>184.83441273236184</c:v>
                </c:pt>
                <c:pt idx="21">
                  <c:v>73.655423921284296</c:v>
                </c:pt>
                <c:pt idx="22">
                  <c:v>-51.440538294440024</c:v>
                </c:pt>
                <c:pt idx="23">
                  <c:v>-173.51069978987161</c:v>
                </c:pt>
                <c:pt idx="24">
                  <c:v>-276.02972268108397</c:v>
                </c:pt>
                <c:pt idx="25">
                  <c:v>-345.30888179038442</c:v>
                </c:pt>
                <c:pt idx="26">
                  <c:v>-372.50315648143538</c:v>
                </c:pt>
                <c:pt idx="27">
                  <c:v>-354.87957894240458</c:v>
                </c:pt>
                <c:pt idx="28">
                  <c:v>-296.13535346851415</c:v>
                </c:pt>
                <c:pt idx="29">
                  <c:v>-205.70912202223954</c:v>
                </c:pt>
                <c:pt idx="30">
                  <c:v>-97.19707678458893</c:v>
                </c:pt>
                <c:pt idx="31">
                  <c:v>13.862183447916479</c:v>
                </c:pt>
                <c:pt idx="32">
                  <c:v>112.46165247964218</c:v>
                </c:pt>
                <c:pt idx="33">
                  <c:v>186.44188790802903</c:v>
                </c:pt>
                <c:pt idx="34">
                  <c:v>228.26070363017968</c:v>
                </c:pt>
                <c:pt idx="35">
                  <c:v>235.92595824098535</c:v>
                </c:pt>
                <c:pt idx="36">
                  <c:v>212.95054968937788</c:v>
                </c:pt>
                <c:pt idx="37">
                  <c:v>167.36381751068288</c:v>
                </c:pt>
                <c:pt idx="38">
                  <c:v>109.98218441705254</c:v>
                </c:pt>
                <c:pt idx="39">
                  <c:v>52.273029163242903</c:v>
                </c:pt>
                <c:pt idx="40">
                  <c:v>4.2150897496984152</c:v>
                </c:pt>
                <c:pt idx="41">
                  <c:v>-27.44693860787444</c:v>
                </c:pt>
                <c:pt idx="42">
                  <c:v>-40.235713983323649</c:v>
                </c:pt>
                <c:pt idx="43">
                  <c:v>-36.083752017858302</c:v>
                </c:pt>
                <c:pt idx="44">
                  <c:v>-20.578996580878542</c:v>
                </c:pt>
                <c:pt idx="45">
                  <c:v>-1.4808117262350728</c:v>
                </c:pt>
                <c:pt idx="46">
                  <c:v>13.184807218991331</c:v>
                </c:pt>
                <c:pt idx="47">
                  <c:v>17.059734529025818</c:v>
                </c:pt>
                <c:pt idx="48">
                  <c:v>7.0198945736631249</c:v>
                </c:pt>
                <c:pt idx="49">
                  <c:v>-15.954594248926151</c:v>
                </c:pt>
                <c:pt idx="50">
                  <c:v>-46.798142582761891</c:v>
                </c:pt>
                <c:pt idx="51">
                  <c:v>-77.285792518295239</c:v>
                </c:pt>
                <c:pt idx="52">
                  <c:v>-97.704398169857782</c:v>
                </c:pt>
                <c:pt idx="53">
                  <c:v>-98.9538640975655</c:v>
                </c:pt>
                <c:pt idx="54">
                  <c:v>-74.668518741101494</c:v>
                </c:pt>
                <c:pt idx="55">
                  <c:v>-22.930801502518616</c:v>
                </c:pt>
                <c:pt idx="56">
                  <c:v>52.786542333529894</c:v>
                </c:pt>
                <c:pt idx="57">
                  <c:v>143.67810091316085</c:v>
                </c:pt>
                <c:pt idx="58">
                  <c:v>236.70877074956519</c:v>
                </c:pt>
                <c:pt idx="59">
                  <c:v>316.61069755359529</c:v>
                </c:pt>
                <c:pt idx="60">
                  <c:v>368.44843358458826</c:v>
                </c:pt>
                <c:pt idx="61">
                  <c:v>380.30762481646826</c:v>
                </c:pt>
                <c:pt idx="62">
                  <c:v>345.622280777247</c:v>
                </c:pt>
                <c:pt idx="63">
                  <c:v>264.70321157743649</c:v>
                </c:pt>
                <c:pt idx="64">
                  <c:v>145.15869718896641</c:v>
                </c:pt>
                <c:pt idx="65">
                  <c:v>1.0861579515117079</c:v>
                </c:pt>
                <c:pt idx="66">
                  <c:v>-148.87227865789768</c:v>
                </c:pt>
                <c:pt idx="67">
                  <c:v>-284.31489737989313</c:v>
                </c:pt>
                <c:pt idx="68">
                  <c:v>-386.25627839816542</c:v>
                </c:pt>
                <c:pt idx="69">
                  <c:v>-440.16575908252133</c:v>
                </c:pt>
                <c:pt idx="70">
                  <c:v>-438.35316943608115</c:v>
                </c:pt>
                <c:pt idx="71">
                  <c:v>-381.28938849570579</c:v>
                </c:pt>
                <c:pt idx="72">
                  <c:v>-277.62496879232197</c:v>
                </c:pt>
                <c:pt idx="73">
                  <c:v>-142.88852374381264</c:v>
                </c:pt>
                <c:pt idx="74">
                  <c:v>2.9300146371570523</c:v>
                </c:pt>
                <c:pt idx="75">
                  <c:v>138.51658834245728</c:v>
                </c:pt>
                <c:pt idx="76">
                  <c:v>244.57323309437103</c:v>
                </c:pt>
                <c:pt idx="77">
                  <c:v>306.80935420267514</c:v>
                </c:pt>
                <c:pt idx="78">
                  <c:v>318.09174334353264</c:v>
                </c:pt>
                <c:pt idx="79">
                  <c:v>279.40450206279206</c:v>
                </c:pt>
                <c:pt idx="80">
                  <c:v>199.47243598830494</c:v>
                </c:pt>
                <c:pt idx="81">
                  <c:v>93.127757127867611</c:v>
                </c:pt>
                <c:pt idx="82">
                  <c:v>-21.288947960407565</c:v>
                </c:pt>
                <c:pt idx="83">
                  <c:v>-125.04276315193796</c:v>
                </c:pt>
                <c:pt idx="84">
                  <c:v>-202.10147813463993</c:v>
                </c:pt>
                <c:pt idx="85">
                  <c:v>-241.69410582754105</c:v>
                </c:pt>
                <c:pt idx="86">
                  <c:v>-239.90908559068694</c:v>
                </c:pt>
                <c:pt idx="87">
                  <c:v>-200.08126376054474</c:v>
                </c:pt>
                <c:pt idx="88">
                  <c:v>-131.92862242769723</c:v>
                </c:pt>
                <c:pt idx="89">
                  <c:v>-49.615580078691032</c:v>
                </c:pt>
                <c:pt idx="90">
                  <c:v>30.89786685022926</c:v>
                </c:pt>
                <c:pt idx="91">
                  <c:v>94.744113379980419</c:v>
                </c:pt>
                <c:pt idx="92">
                  <c:v>130.76263104354808</c:v>
                </c:pt>
                <c:pt idx="93">
                  <c:v>133.38699140286221</c:v>
                </c:pt>
                <c:pt idx="94">
                  <c:v>103.48459243168095</c:v>
                </c:pt>
                <c:pt idx="95">
                  <c:v>48.018661681145552</c:v>
                </c:pt>
                <c:pt idx="96">
                  <c:v>-21.387773737577731</c:v>
                </c:pt>
                <c:pt idx="97">
                  <c:v>-90.712210790531927</c:v>
                </c:pt>
                <c:pt idx="98">
                  <c:v>-146.19949899705833</c:v>
                </c:pt>
                <c:pt idx="99">
                  <c:v>-176.94833968605454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22-4544-A510-065E2C5F7506}"/>
            </c:ext>
          </c:extLst>
        </c:ser>
        <c:ser>
          <c:idx val="3"/>
          <c:order val="3"/>
          <c:tx>
            <c:strRef>
              <c:f>'Digital signal processing'!$S$17</c:f>
              <c:strCache>
                <c:ptCount val="1"/>
                <c:pt idx="0">
                  <c:v>12 c.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processing'!$S$18:$S$117</c:f>
              <c:numCache>
                <c:formatCode>#,##0.00</c:formatCode>
                <c:ptCount val="100"/>
                <c:pt idx="0">
                  <c:v>278.08296112077005</c:v>
                </c:pt>
                <c:pt idx="1">
                  <c:v>251.54781066259929</c:v>
                </c:pt>
                <c:pt idx="2">
                  <c:v>201.26907389633007</c:v>
                </c:pt>
                <c:pt idx="3">
                  <c:v>132.52873305352389</c:v>
                </c:pt>
                <c:pt idx="4">
                  <c:v>52.529614708844385</c:v>
                </c:pt>
                <c:pt idx="5">
                  <c:v>-30.380746960894008</c:v>
                </c:pt>
                <c:pt idx="6">
                  <c:v>-107.60855115497905</c:v>
                </c:pt>
                <c:pt idx="7">
                  <c:v>-171.23701412804084</c:v>
                </c:pt>
                <c:pt idx="8">
                  <c:v>-214.87445385107503</c:v>
                </c:pt>
                <c:pt idx="9">
                  <c:v>-234.33544387565595</c:v>
                </c:pt>
                <c:pt idx="10">
                  <c:v>-228.08158090333922</c:v>
                </c:pt>
                <c:pt idx="11">
                  <c:v>-197.37464156010813</c:v>
                </c:pt>
                <c:pt idx="12">
                  <c:v>-146.12621300387525</c:v>
                </c:pt>
                <c:pt idx="13">
                  <c:v>-80.460845107785488</c:v>
                </c:pt>
                <c:pt idx="14">
                  <c:v>-8.0407940464808032</c:v>
                </c:pt>
                <c:pt idx="15">
                  <c:v>62.773863470974888</c:v>
                </c:pt>
                <c:pt idx="16">
                  <c:v>123.83834927506025</c:v>
                </c:pt>
                <c:pt idx="17">
                  <c:v>168.11050224117957</c:v>
                </c:pt>
                <c:pt idx="18">
                  <c:v>190.41639376099261</c:v>
                </c:pt>
                <c:pt idx="19">
                  <c:v>188.01185124633085</c:v>
                </c:pt>
                <c:pt idx="20">
                  <c:v>160.87988015509129</c:v>
                </c:pt>
                <c:pt idx="21">
                  <c:v>111.73274679895098</c:v>
                </c:pt>
                <c:pt idx="22">
                  <c:v>45.719493167835395</c:v>
                </c:pt>
                <c:pt idx="23">
                  <c:v>-30.128586914366338</c:v>
                </c:pt>
                <c:pt idx="24">
                  <c:v>-107.65391210829674</c:v>
                </c:pt>
                <c:pt idx="25">
                  <c:v>-178.44805443246574</c:v>
                </c:pt>
                <c:pt idx="26">
                  <c:v>-234.75229454857671</c:v>
                </c:pt>
                <c:pt idx="27">
                  <c:v>-270.28677268691524</c:v>
                </c:pt>
                <c:pt idx="28">
                  <c:v>-280.91995491943959</c:v>
                </c:pt>
                <c:pt idx="29">
                  <c:v>-265.1077943150903</c:v>
                </c:pt>
                <c:pt idx="30">
                  <c:v>-224.05706314254815</c:v>
                </c:pt>
                <c:pt idx="31">
                  <c:v>-161.59709607077912</c:v>
                </c:pt>
                <c:pt idx="32">
                  <c:v>-83.775369469520484</c:v>
                </c:pt>
                <c:pt idx="33">
                  <c:v>1.7784160197639738</c:v>
                </c:pt>
                <c:pt idx="34">
                  <c:v>86.650900346263896</c:v>
                </c:pt>
                <c:pt idx="35">
                  <c:v>162.52083932879</c:v>
                </c:pt>
                <c:pt idx="36">
                  <c:v>222.01934498982934</c:v>
                </c:pt>
                <c:pt idx="37">
                  <c:v>259.48448105172866</c:v>
                </c:pt>
                <c:pt idx="38">
                  <c:v>271.53226928914967</c:v>
                </c:pt>
                <c:pt idx="39">
                  <c:v>257.38642681703908</c:v>
                </c:pt>
                <c:pt idx="40">
                  <c:v>218.93523884516452</c:v>
                </c:pt>
                <c:pt idx="41">
                  <c:v>160.51300939313097</c:v>
                </c:pt>
                <c:pt idx="42">
                  <c:v>88.43238867159441</c:v>
                </c:pt>
                <c:pt idx="43">
                  <c:v>10.319489080936728</c:v>
                </c:pt>
                <c:pt idx="44">
                  <c:v>-65.676586595301174</c:v>
                </c:pt>
                <c:pt idx="45">
                  <c:v>-131.71634866673961</c:v>
                </c:pt>
                <c:pt idx="46">
                  <c:v>-181.05834301334866</c:v>
                </c:pt>
                <c:pt idx="47">
                  <c:v>-208.72331611239221</c:v>
                </c:pt>
                <c:pt idx="48">
                  <c:v>-211.96852027101278</c:v>
                </c:pt>
                <c:pt idx="49">
                  <c:v>-190.52755602041174</c:v>
                </c:pt>
                <c:pt idx="50">
                  <c:v>-146.59630668637891</c:v>
                </c:pt>
                <c:pt idx="51">
                  <c:v>-84.572086852027937</c:v>
                </c:pt>
                <c:pt idx="52">
                  <c:v>-10.578272901810966</c:v>
                </c:pt>
                <c:pt idx="53">
                  <c:v>68.17219192729705</c:v>
                </c:pt>
                <c:pt idx="54">
                  <c:v>144.10602582905625</c:v>
                </c:pt>
                <c:pt idx="55">
                  <c:v>210.0356940047084</c:v>
                </c:pt>
                <c:pt idx="56">
                  <c:v>259.8470597954676</c:v>
                </c:pt>
                <c:pt idx="57">
                  <c:v>289.06164209682407</c:v>
                </c:pt>
                <c:pt idx="58">
                  <c:v>295.22147025714162</c:v>
                </c:pt>
                <c:pt idx="59">
                  <c:v>278.06430397130714</c:v>
                </c:pt>
                <c:pt idx="60">
                  <c:v>239.47934860304679</c:v>
                </c:pt>
                <c:pt idx="61">
                  <c:v>183.25611578741277</c:v>
                </c:pt>
                <c:pt idx="62">
                  <c:v>114.65940181757465</c:v>
                </c:pt>
                <c:pt idx="63">
                  <c:v>39.879455363768095</c:v>
                </c:pt>
                <c:pt idx="64">
                  <c:v>-34.583214366469413</c:v>
                </c:pt>
                <c:pt idx="65">
                  <c:v>-102.53510405010313</c:v>
                </c:pt>
                <c:pt idx="66">
                  <c:v>-158.64858058794118</c:v>
                </c:pt>
                <c:pt idx="67">
                  <c:v>-198.91070603194518</c:v>
                </c:pt>
                <c:pt idx="68">
                  <c:v>-220.92403575333938</c:v>
                </c:pt>
                <c:pt idx="69">
                  <c:v>-224.03819417339625</c:v>
                </c:pt>
                <c:pt idx="70">
                  <c:v>-209.30905048314315</c:v>
                </c:pt>
                <c:pt idx="71">
                  <c:v>-179.29961934620593</c:v>
                </c:pt>
                <c:pt idx="72">
                  <c:v>-137.75164147239457</c:v>
                </c:pt>
                <c:pt idx="73">
                  <c:v>-89.167764125558961</c:v>
                </c:pt>
                <c:pt idx="74">
                  <c:v>-38.350445436751635</c:v>
                </c:pt>
                <c:pt idx="75">
                  <c:v>10.055184211747335</c:v>
                </c:pt>
                <c:pt idx="76">
                  <c:v>51.971023237491842</c:v>
                </c:pt>
                <c:pt idx="77">
                  <c:v>84.212660692290385</c:v>
                </c:pt>
                <c:pt idx="78">
                  <c:v>104.708276269615</c:v>
                </c:pt>
                <c:pt idx="79">
                  <c:v>112.59757012094614</c:v>
                </c:pt>
                <c:pt idx="80">
                  <c:v>108.21122724042102</c:v>
                </c:pt>
                <c:pt idx="81">
                  <c:v>92.942990039769242</c:v>
                </c:pt>
                <c:pt idx="82">
                  <c:v>69.03572976843391</c:v>
                </c:pt>
                <c:pt idx="83">
                  <c:v>39.30920567663803</c:v>
                </c:pt>
                <c:pt idx="84">
                  <c:v>6.8601117533481295</c:v>
                </c:pt>
                <c:pt idx="85">
                  <c:v>-25.23542858178558</c:v>
                </c:pt>
                <c:pt idx="86">
                  <c:v>-54.190148037721357</c:v>
                </c:pt>
                <c:pt idx="87">
                  <c:v>-77.72358238613694</c:v>
                </c:pt>
                <c:pt idx="88">
                  <c:v>-94.215616521773867</c:v>
                </c:pt>
                <c:pt idx="89">
                  <c:v>-102.78911062822675</c:v>
                </c:pt>
                <c:pt idx="90">
                  <c:v>-103.32225886878184</c:v>
                </c:pt>
                <c:pt idx="91">
                  <c:v>-96.397429865742708</c:v>
                </c:pt>
                <c:pt idx="92">
                  <c:v>-83.197780823275281</c:v>
                </c:pt>
                <c:pt idx="93">
                  <c:v>-65.365700873718282</c:v>
                </c:pt>
                <c:pt idx="94">
                  <c:v>-44.838149428370372</c:v>
                </c:pt>
                <c:pt idx="95">
                  <c:v>-23.673448980075687</c:v>
                </c:pt>
                <c:pt idx="96">
                  <c:v>-3.8824540557798737</c:v>
                </c:pt>
                <c:pt idx="97">
                  <c:v>12.725295612514683</c:v>
                </c:pt>
                <c:pt idx="98">
                  <c:v>24.672372752742355</c:v>
                </c:pt>
                <c:pt idx="99">
                  <c:v>30.915550976854771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22-4544-A510-065E2C5F7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911536"/>
        <c:axId val="836907696"/>
      </c:scatterChart>
      <c:valAx>
        <c:axId val="8369115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36907696"/>
        <c:crosses val="autoZero"/>
        <c:crossBetween val="midCat"/>
      </c:valAx>
      <c:valAx>
        <c:axId val="8369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3691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12700</xdr:rowOff>
    </xdr:from>
    <xdr:to>
      <xdr:col>5</xdr:col>
      <xdr:colOff>0</xdr:colOff>
      <xdr:row>16</xdr:row>
      <xdr:rowOff>0</xdr:rowOff>
    </xdr:to>
    <xdr:graphicFrame macro="">
      <xdr:nvGraphicFramePr>
        <xdr:cNvPr id="11" name="Grafikon 10">
          <a:extLst>
            <a:ext uri="{FF2B5EF4-FFF2-40B4-BE49-F238E27FC236}">
              <a16:creationId xmlns:a16="http://schemas.microsoft.com/office/drawing/2014/main" id="{27C96295-12BB-4F92-AB67-2FC3CE1AF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19</xdr:col>
      <xdr:colOff>19050</xdr:colOff>
      <xdr:row>15</xdr:row>
      <xdr:rowOff>171450</xdr:rowOff>
    </xdr:to>
    <xdr:graphicFrame macro="">
      <xdr:nvGraphicFramePr>
        <xdr:cNvPr id="12" name="Grafikon 11">
          <a:extLst>
            <a:ext uri="{FF2B5EF4-FFF2-40B4-BE49-F238E27FC236}">
              <a16:creationId xmlns:a16="http://schemas.microsoft.com/office/drawing/2014/main" id="{4D78AEB9-42E8-46CE-AFFA-6A6B84B7E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135F-21A5-4A29-B007-EE39A0AB37C8}">
  <dimension ref="A1:CH273"/>
  <sheetViews>
    <sheetView tabSelected="1" zoomScaleNormal="100" workbookViewId="0">
      <selection activeCell="K19" sqref="K19"/>
    </sheetView>
  </sheetViews>
  <sheetFormatPr defaultRowHeight="15" x14ac:dyDescent="0.25"/>
  <cols>
    <col min="1" max="1" width="10" customWidth="1"/>
    <col min="2" max="2" width="10.5703125" customWidth="1"/>
    <col min="3" max="3" width="11" customWidth="1"/>
    <col min="9" max="10" width="9.85546875" bestFit="1" customWidth="1"/>
    <col min="11" max="13" width="9.85546875" customWidth="1"/>
  </cols>
  <sheetData>
    <row r="1" spans="1:86" x14ac:dyDescent="0.25">
      <c r="A1" t="s">
        <v>6</v>
      </c>
    </row>
    <row r="3" spans="1:86" ht="14.1" customHeight="1" x14ac:dyDescent="0.25">
      <c r="A3" s="8"/>
      <c r="B3" s="1" t="s">
        <v>7</v>
      </c>
      <c r="C3" s="1"/>
      <c r="D3" s="1"/>
      <c r="E3" s="1"/>
      <c r="F3" s="7"/>
      <c r="G3" s="13" t="s">
        <v>9</v>
      </c>
      <c r="H3" s="13"/>
      <c r="I3" s="13"/>
      <c r="J3" s="13"/>
      <c r="K3" s="7"/>
      <c r="L3" s="20" t="s">
        <v>10</v>
      </c>
      <c r="M3" s="10"/>
      <c r="N3" s="10"/>
      <c r="O3" s="10"/>
      <c r="P3" s="10"/>
      <c r="Q3" s="10"/>
      <c r="R3" s="10"/>
      <c r="S3" s="10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ht="14.1" customHeight="1" x14ac:dyDescent="0.25">
      <c r="G4" s="27" t="s">
        <v>8</v>
      </c>
      <c r="H4" s="27"/>
      <c r="I4" s="27"/>
      <c r="J4" s="27"/>
      <c r="K4" s="7"/>
      <c r="L4" s="27" t="s">
        <v>11</v>
      </c>
      <c r="M4" s="27"/>
      <c r="N4" s="27"/>
      <c r="O4" s="2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 ht="14.1" customHeight="1" x14ac:dyDescent="0.25">
      <c r="G5" s="27"/>
      <c r="H5" s="27"/>
      <c r="I5" s="27"/>
      <c r="J5" s="27"/>
      <c r="K5" s="7"/>
      <c r="L5" s="27"/>
      <c r="M5" s="27"/>
      <c r="N5" s="27"/>
      <c r="O5" s="2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 ht="14.1" customHeight="1" x14ac:dyDescent="0.25">
      <c r="G6" s="27"/>
      <c r="H6" s="27"/>
      <c r="I6" s="27"/>
      <c r="J6" s="27"/>
      <c r="K6" s="7"/>
      <c r="L6" s="27"/>
      <c r="M6" s="27"/>
      <c r="N6" s="27"/>
      <c r="O6" s="2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 ht="14.1" customHeight="1" x14ac:dyDescent="0.25">
      <c r="G7" s="27"/>
      <c r="H7" s="27"/>
      <c r="I7" s="27"/>
      <c r="J7" s="27"/>
      <c r="K7" s="7"/>
      <c r="L7" s="27"/>
      <c r="M7" s="27"/>
      <c r="N7" s="27"/>
      <c r="O7" s="2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 ht="14.1" customHeight="1" x14ac:dyDescent="0.25">
      <c r="G8" s="27"/>
      <c r="H8" s="27"/>
      <c r="I8" s="27"/>
      <c r="J8" s="27"/>
      <c r="K8" s="7"/>
      <c r="L8" s="27"/>
      <c r="M8" s="27"/>
      <c r="N8" s="27"/>
      <c r="O8" s="2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ht="14.1" customHeight="1" x14ac:dyDescent="0.25">
      <c r="G9" s="27"/>
      <c r="H9" s="27"/>
      <c r="I9" s="27"/>
      <c r="J9" s="27"/>
      <c r="K9" s="7"/>
      <c r="L9" s="27"/>
      <c r="M9" s="27"/>
      <c r="N9" s="27"/>
      <c r="O9" s="2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 ht="14.1" customHeight="1" x14ac:dyDescent="0.25">
      <c r="G10" s="27"/>
      <c r="H10" s="27"/>
      <c r="I10" s="27"/>
      <c r="J10" s="27"/>
      <c r="K10" s="7"/>
      <c r="L10" s="27"/>
      <c r="M10" s="27"/>
      <c r="N10" s="27"/>
      <c r="O10" s="2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 spans="1:86" ht="14.1" customHeight="1" x14ac:dyDescent="0.25">
      <c r="G11" s="27"/>
      <c r="H11" s="27"/>
      <c r="I11" s="27"/>
      <c r="J11" s="27"/>
      <c r="L11" s="27"/>
      <c r="M11" s="27"/>
      <c r="N11" s="27"/>
      <c r="O11" s="2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</row>
    <row r="12" spans="1:86" ht="14.1" customHeight="1" x14ac:dyDescent="0.25">
      <c r="G12" s="27"/>
      <c r="H12" s="27"/>
      <c r="I12" s="27"/>
      <c r="J12" s="27"/>
      <c r="L12" s="27"/>
      <c r="M12" s="27"/>
      <c r="N12" s="27"/>
      <c r="O12" s="2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</row>
    <row r="13" spans="1:86" x14ac:dyDescent="0.25">
      <c r="G13" s="27"/>
      <c r="H13" s="27"/>
      <c r="I13" s="27"/>
      <c r="J13" s="27"/>
      <c r="L13" s="27"/>
      <c r="M13" s="27"/>
      <c r="N13" s="27"/>
      <c r="O13" s="27"/>
    </row>
    <row r="14" spans="1:86" x14ac:dyDescent="0.25">
      <c r="G14" s="27"/>
      <c r="H14" s="27"/>
      <c r="I14" s="27"/>
      <c r="J14" s="27"/>
      <c r="K14" s="17"/>
      <c r="L14" s="27"/>
      <c r="M14" s="27"/>
      <c r="N14" s="27"/>
      <c r="O14" s="27"/>
    </row>
    <row r="15" spans="1:86" x14ac:dyDescent="0.25">
      <c r="B15" s="3"/>
      <c r="C15" s="12"/>
      <c r="G15" s="27"/>
      <c r="H15" s="27"/>
      <c r="I15" s="27"/>
      <c r="J15" s="27"/>
      <c r="L15" s="5" t="s">
        <v>13</v>
      </c>
      <c r="M15" s="18"/>
      <c r="N15" s="18"/>
      <c r="O15" s="18"/>
    </row>
    <row r="16" spans="1:86" x14ac:dyDescent="0.25">
      <c r="B16" s="3"/>
      <c r="G16" s="27"/>
      <c r="H16" s="27"/>
      <c r="I16" s="27"/>
      <c r="J16" s="27"/>
      <c r="L16" s="16" t="s">
        <v>12</v>
      </c>
      <c r="M16" s="16" t="s">
        <v>12</v>
      </c>
      <c r="N16" s="16" t="s">
        <v>12</v>
      </c>
      <c r="P16" s="3"/>
    </row>
    <row r="17" spans="1:19" x14ac:dyDescent="0.25">
      <c r="B17" s="1" t="s">
        <v>2</v>
      </c>
      <c r="C17" s="1" t="s">
        <v>3</v>
      </c>
      <c r="G17" s="19" t="s">
        <v>4</v>
      </c>
      <c r="H17" s="21">
        <f>COUNT(I18:I117)</f>
        <v>100</v>
      </c>
      <c r="I17" s="22" t="s">
        <v>5</v>
      </c>
      <c r="J17" s="13" t="s">
        <v>0</v>
      </c>
      <c r="K17" s="15"/>
      <c r="L17" s="23">
        <v>20</v>
      </c>
      <c r="M17" s="24">
        <v>16</v>
      </c>
      <c r="N17" s="24">
        <v>12</v>
      </c>
      <c r="O17" s="25" t="s">
        <v>5</v>
      </c>
      <c r="P17" s="9" t="s">
        <v>1</v>
      </c>
      <c r="Q17" s="26" t="str">
        <f>L17 &amp; " c."</f>
        <v>20 c.</v>
      </c>
      <c r="R17" s="26" t="str">
        <f t="shared" ref="R17:S17" si="0">M17 &amp; " c."</f>
        <v>16 c.</v>
      </c>
      <c r="S17" s="26" t="str">
        <f t="shared" si="0"/>
        <v>12 c.</v>
      </c>
    </row>
    <row r="18" spans="1:19" x14ac:dyDescent="0.25">
      <c r="B18" s="6">
        <v>0</v>
      </c>
      <c r="C18" s="4">
        <v>500</v>
      </c>
      <c r="I18" s="2">
        <v>0</v>
      </c>
      <c r="J18" s="15" cm="1">
        <f t="array" ref="J18">SUMPRODUCT(C$18:C$117*COS(PI()*I18*(2*I$18:I$117+1)/(2*H$17)))*SQRT(2/H$17)/IF($I18=0,SQRT(2),1)</f>
        <v>-27.799999999999997</v>
      </c>
      <c r="K18" s="15"/>
      <c r="L18" s="14">
        <f t="shared" ref="L18:N37" si="1">IF(L$17&lt;=$I18,0,$J18)</f>
        <v>-27.799999999999997</v>
      </c>
      <c r="M18" s="14">
        <f t="shared" si="1"/>
        <v>-27.799999999999997</v>
      </c>
      <c r="N18" s="14">
        <f t="shared" si="1"/>
        <v>-27.799999999999997</v>
      </c>
      <c r="O18" s="14">
        <f t="shared" ref="O18:O49" si="2">I18</f>
        <v>0</v>
      </c>
      <c r="P18" s="11" cm="1">
        <f t="array" ref="P18">($J$18/SQRT(2) + SUMPRODUCT(J$19:J$117*COS(PI()*$I$19:$I$117*($I18 + 0.5)/$H$17)))*SQRT(2/$H$17)</f>
        <v>499.99999999999955</v>
      </c>
      <c r="Q18" s="11" cm="1">
        <f t="array" ref="Q18">($J$18/SQRT(2) + SUMPRODUCT(L$19:L$117*COS(PI()*$I$19:$I$117*($I18 + 0.5)/$H$17)))*SQRT(2/$H$17)</f>
        <v>361.76778316921724</v>
      </c>
      <c r="R18" s="11" cm="1">
        <f t="array" ref="R18">($J$18/SQRT(2) + SUMPRODUCT(M$19:M$117*COS(PI()*$I$19:$I$117*($I18 + 0.5)/$H$17)))*SQRT(2/$H$17)</f>
        <v>377.07049963466363</v>
      </c>
      <c r="S18" s="11" cm="1">
        <f t="array" ref="S18">($J$18/SQRT(2) + SUMPRODUCT(N$19:N$117*COS(PI()*$I$19:$I$117*($I18 + 0.5)/$H$17)))*SQRT(2/$H$17)</f>
        <v>278.08296112077005</v>
      </c>
    </row>
    <row r="19" spans="1:19" ht="14.45" customHeight="1" x14ac:dyDescent="0.25">
      <c r="B19" s="6">
        <f>B18+1</f>
        <v>1</v>
      </c>
      <c r="C19">
        <v>404</v>
      </c>
      <c r="I19" s="6">
        <f>I18+1</f>
        <v>1</v>
      </c>
      <c r="J19" s="15" cm="1">
        <f t="array" ref="J19">SUMPRODUCT(C$18:C$117*COS(PI()*I19*(2*I$18:I$117+1)/(2*H$17)))*SQRT(2/H$17)/IF($I19=0,SQRT(2),1)</f>
        <v>43.478608885350503</v>
      </c>
      <c r="K19" s="15"/>
      <c r="L19" s="14">
        <f t="shared" si="1"/>
        <v>43.478608885350503</v>
      </c>
      <c r="M19" s="14">
        <f t="shared" si="1"/>
        <v>43.478608885350503</v>
      </c>
      <c r="N19" s="14">
        <f t="shared" si="1"/>
        <v>43.478608885350503</v>
      </c>
      <c r="O19" s="14">
        <f t="shared" si="2"/>
        <v>1</v>
      </c>
      <c r="P19" s="11" cm="1">
        <f t="array" ref="P19">($J$18/SQRT(2) + SUMPRODUCT(J$19:J$117*COS(PI()*$I$19:$I$117*($I19 + 0.5)/$H$17)))*SQRT(2/$H$17)</f>
        <v>404.00000000000051</v>
      </c>
      <c r="Q19" s="11" cm="1">
        <f t="array" ref="Q19">($J$18/SQRT(2) + SUMPRODUCT(L$19:L$117*COS(PI()*$I$19:$I$117*($I19 + 0.5)/$H$17)))*SQRT(2/$H$17)</f>
        <v>340.08582152691429</v>
      </c>
      <c r="R19" s="11" cm="1">
        <f t="array" ref="R19">($J$18/SQRT(2) + SUMPRODUCT(M$19:M$117*COS(PI()*$I$19:$I$117*($I19 + 0.5)/$H$17)))*SQRT(2/$H$17)</f>
        <v>338.39649780372963</v>
      </c>
      <c r="S19" s="11" cm="1">
        <f t="array" ref="S19">($J$18/SQRT(2) + SUMPRODUCT(N$19:N$117*COS(PI()*$I$19:$I$117*($I19 + 0.5)/$H$17)))*SQRT(2/$H$17)</f>
        <v>251.54781066259929</v>
      </c>
    </row>
    <row r="20" spans="1:19" x14ac:dyDescent="0.25">
      <c r="B20" s="6">
        <f t="shared" ref="B20:B83" si="3">B19+1</f>
        <v>2</v>
      </c>
      <c r="C20">
        <v>249</v>
      </c>
      <c r="I20" s="6">
        <f t="shared" ref="I20:I83" si="4">I19+1</f>
        <v>2</v>
      </c>
      <c r="J20" s="15" cm="1">
        <f t="array" ref="J20">SUMPRODUCT(C$18:C$117*COS(PI()*I20*(2*I$18:I$117+1)/(2*H$17)))*SQRT(2/H$17)/IF($I20=0,SQRT(2),1)</f>
        <v>-168.13631584779077</v>
      </c>
      <c r="K20" s="15"/>
      <c r="L20" s="14">
        <f t="shared" si="1"/>
        <v>-168.13631584779077</v>
      </c>
      <c r="M20" s="14">
        <f t="shared" si="1"/>
        <v>-168.13631584779077</v>
      </c>
      <c r="N20" s="14">
        <f t="shared" si="1"/>
        <v>-168.13631584779077</v>
      </c>
      <c r="O20" s="14">
        <f t="shared" si="2"/>
        <v>2</v>
      </c>
      <c r="P20" s="11" cm="1">
        <f t="array" ref="P20">($J$18/SQRT(2) + SUMPRODUCT(J$19:J$117*COS(PI()*$I$19:$I$117*($I20 + 0.5)/$H$17)))*SQRT(2/$H$17)</f>
        <v>248.99999999999818</v>
      </c>
      <c r="Q20" s="11" cm="1">
        <f t="array" ref="Q20">($J$18/SQRT(2) + SUMPRODUCT(L$19:L$117*COS(PI()*$I$19:$I$117*($I20 + 0.5)/$H$17)))*SQRT(2/$H$17)</f>
        <v>292.03699588859774</v>
      </c>
      <c r="R20" s="11" cm="1">
        <f t="array" ref="R20">($J$18/SQRT(2) + SUMPRODUCT(M$19:M$117*COS(PI()*$I$19:$I$117*($I20 + 0.5)/$H$17)))*SQRT(2/$H$17)</f>
        <v>265.07912645331311</v>
      </c>
      <c r="S20" s="11" cm="1">
        <f t="array" ref="S20">($J$18/SQRT(2) + SUMPRODUCT(N$19:N$117*COS(PI()*$I$19:$I$117*($I20 + 0.5)/$H$17)))*SQRT(2/$H$17)</f>
        <v>201.26907389633007</v>
      </c>
    </row>
    <row r="21" spans="1:19" x14ac:dyDescent="0.25">
      <c r="B21" s="6">
        <f t="shared" si="3"/>
        <v>3</v>
      </c>
      <c r="C21">
        <v>121</v>
      </c>
      <c r="I21" s="6">
        <f t="shared" si="4"/>
        <v>3</v>
      </c>
      <c r="J21" s="15" cm="1">
        <f t="array" ref="J21">SUMPRODUCT(C$18:C$117*COS(PI()*I21*(2*I$18:I$117+1)/(2*H$17)))*SQRT(2/H$17)/IF($I21=0,SQRT(2),1)</f>
        <v>101.49050620629924</v>
      </c>
      <c r="K21" s="15"/>
      <c r="L21" s="14">
        <f t="shared" si="1"/>
        <v>101.49050620629924</v>
      </c>
      <c r="M21" s="14">
        <f t="shared" si="1"/>
        <v>101.49050620629924</v>
      </c>
      <c r="N21" s="14">
        <f t="shared" si="1"/>
        <v>101.49050620629924</v>
      </c>
      <c r="O21" s="14">
        <f t="shared" si="2"/>
        <v>3</v>
      </c>
      <c r="P21" s="11" cm="1">
        <f t="array" ref="P21">($J$18/SQRT(2) + SUMPRODUCT(J$19:J$117*COS(PI()*$I$19:$I$117*($I21 + 0.5)/$H$17)))*SQRT(2/$H$17)</f>
        <v>121.00000000000001</v>
      </c>
      <c r="Q21" s="11" cm="1">
        <f t="array" ref="Q21">($J$18/SQRT(2) + SUMPRODUCT(L$19:L$117*COS(PI()*$I$19:$I$117*($I21 + 0.5)/$H$17)))*SQRT(2/$H$17)</f>
        <v>211.58381478397439</v>
      </c>
      <c r="R21" s="11" cm="1">
        <f t="array" ref="R21">($J$18/SQRT(2) + SUMPRODUCT(M$19:M$117*COS(PI()*$I$19:$I$117*($I21 + 0.5)/$H$17)))*SQRT(2/$H$17)</f>
        <v>164.81598203016773</v>
      </c>
      <c r="S21" s="11" cm="1">
        <f t="array" ref="S21">($J$18/SQRT(2) + SUMPRODUCT(N$19:N$117*COS(PI()*$I$19:$I$117*($I21 + 0.5)/$H$17)))*SQRT(2/$H$17)</f>
        <v>132.52873305352389</v>
      </c>
    </row>
    <row r="22" spans="1:19" x14ac:dyDescent="0.25">
      <c r="A22" s="18"/>
      <c r="B22" s="6">
        <f t="shared" si="3"/>
        <v>4</v>
      </c>
      <c r="C22">
        <v>-38</v>
      </c>
      <c r="I22" s="6">
        <f t="shared" si="4"/>
        <v>4</v>
      </c>
      <c r="J22" s="15" cm="1">
        <f t="array" ref="J22">SUMPRODUCT(C$18:C$117*COS(PI()*I22*(2*I$18:I$117+1)/(2*H$17)))*SQRT(2/H$17)/IF($I22=0,SQRT(2),1)</f>
        <v>253.53126804432006</v>
      </c>
      <c r="K22" s="15"/>
      <c r="L22" s="14">
        <f t="shared" si="1"/>
        <v>253.53126804432006</v>
      </c>
      <c r="M22" s="14">
        <f t="shared" si="1"/>
        <v>253.53126804432006</v>
      </c>
      <c r="N22" s="14">
        <f t="shared" si="1"/>
        <v>253.53126804432006</v>
      </c>
      <c r="O22" s="14">
        <f t="shared" si="2"/>
        <v>4</v>
      </c>
      <c r="P22" s="11" cm="1">
        <f t="array" ref="P22">($J$18/SQRT(2) + SUMPRODUCT(J$19:J$117*COS(PI()*$I$19:$I$117*($I22 + 0.5)/$H$17)))*SQRT(2/$H$17)</f>
        <v>-37.999999999999396</v>
      </c>
      <c r="Q22" s="11" cm="1">
        <f t="array" ref="Q22">($J$18/SQRT(2) + SUMPRODUCT(L$19:L$117*COS(PI()*$I$19:$I$117*($I22 + 0.5)/$H$17)))*SQRT(2/$H$17)</f>
        <v>96.577453329791624</v>
      </c>
      <c r="R22" s="11" cm="1">
        <f t="array" ref="R22">($J$18/SQRT(2) + SUMPRODUCT(M$19:M$117*COS(PI()*$I$19:$I$117*($I22 + 0.5)/$H$17)))*SQRT(2/$H$17)</f>
        <v>48.26049381824734</v>
      </c>
      <c r="S22" s="11" cm="1">
        <f t="array" ref="S22">($J$18/SQRT(2) + SUMPRODUCT(N$19:N$117*COS(PI()*$I$19:$I$117*($I22 + 0.5)/$H$17)))*SQRT(2/$H$17)</f>
        <v>52.529614708844385</v>
      </c>
    </row>
    <row r="23" spans="1:19" x14ac:dyDescent="0.25">
      <c r="A23" s="18"/>
      <c r="B23" s="6">
        <f t="shared" si="3"/>
        <v>5</v>
      </c>
      <c r="C23">
        <v>-158</v>
      </c>
      <c r="I23" s="6">
        <f t="shared" si="4"/>
        <v>5</v>
      </c>
      <c r="J23" s="15" cm="1">
        <f t="array" ref="J23">SUMPRODUCT(C$18:C$117*COS(PI()*I23*(2*I$18:I$117+1)/(2*H$17)))*SQRT(2/H$17)/IF($I23=0,SQRT(2),1)</f>
        <v>55.227341570390529</v>
      </c>
      <c r="K23" s="15"/>
      <c r="L23" s="14">
        <f t="shared" si="1"/>
        <v>55.227341570390529</v>
      </c>
      <c r="M23" s="14">
        <f t="shared" si="1"/>
        <v>55.227341570390529</v>
      </c>
      <c r="N23" s="14">
        <f t="shared" si="1"/>
        <v>55.227341570390529</v>
      </c>
      <c r="O23" s="14">
        <f t="shared" si="2"/>
        <v>5</v>
      </c>
      <c r="P23" s="11" cm="1">
        <f t="array" ref="P23">($J$18/SQRT(2) + SUMPRODUCT(J$19:J$117*COS(PI()*$I$19:$I$117*($I23 + 0.5)/$H$17)))*SQRT(2/$H$17)</f>
        <v>-158.0000000000006</v>
      </c>
      <c r="Q23" s="11" cm="1">
        <f t="array" ref="Q23">($J$18/SQRT(2) + SUMPRODUCT(L$19:L$117*COS(PI()*$I$19:$I$117*($I23 + 0.5)/$H$17)))*SQRT(2/$H$17)</f>
        <v>-46.39924172620897</v>
      </c>
      <c r="R23" s="11" cm="1">
        <f t="array" ref="R23">($J$18/SQRT(2) + SUMPRODUCT(M$19:M$117*COS(PI()*$I$19:$I$117*($I23 + 0.5)/$H$17)))*SQRT(2/$H$17)</f>
        <v>-71.999960592306564</v>
      </c>
      <c r="S23" s="11" cm="1">
        <f t="array" ref="S23">($J$18/SQRT(2) + SUMPRODUCT(N$19:N$117*COS(PI()*$I$19:$I$117*($I23 + 0.5)/$H$17)))*SQRT(2/$H$17)</f>
        <v>-30.380746960894008</v>
      </c>
    </row>
    <row r="24" spans="1:19" x14ac:dyDescent="0.25">
      <c r="A24" s="18"/>
      <c r="B24" s="6">
        <f t="shared" si="3"/>
        <v>6</v>
      </c>
      <c r="C24">
        <v>-211</v>
      </c>
      <c r="I24" s="6">
        <f t="shared" si="4"/>
        <v>6</v>
      </c>
      <c r="J24" s="15" cm="1">
        <f t="array" ref="J24">SUMPRODUCT(C$18:C$117*COS(PI()*I24*(2*I$18:I$117+1)/(2*H$17)))*SQRT(2/H$17)/IF($I24=0,SQRT(2),1)</f>
        <v>-33.66278921580777</v>
      </c>
      <c r="K24" s="15"/>
      <c r="L24" s="14">
        <f t="shared" si="1"/>
        <v>-33.66278921580777</v>
      </c>
      <c r="M24" s="14">
        <f t="shared" si="1"/>
        <v>-33.66278921580777</v>
      </c>
      <c r="N24" s="14">
        <f t="shared" si="1"/>
        <v>-33.66278921580777</v>
      </c>
      <c r="O24" s="14">
        <f t="shared" si="2"/>
        <v>6</v>
      </c>
      <c r="P24" s="11" cm="1">
        <f t="array" ref="P24">($J$18/SQRT(2) + SUMPRODUCT(J$19:J$117*COS(PI()*$I$19:$I$117*($I24 + 0.5)/$H$17)))*SQRT(2/$H$17)</f>
        <v>-210.99999999999758</v>
      </c>
      <c r="Q24" s="11" cm="1">
        <f t="array" ref="Q24">($J$18/SQRT(2) + SUMPRODUCT(L$19:L$117*COS(PI()*$I$19:$I$117*($I24 + 0.5)/$H$17)))*SQRT(2/$H$17)</f>
        <v>-199.89432254735505</v>
      </c>
      <c r="R24" s="11" cm="1">
        <f t="array" ref="R24">($J$18/SQRT(2) + SUMPRODUCT(M$19:M$117*COS(PI()*$I$19:$I$117*($I24 + 0.5)/$H$17)))*SQRT(2/$H$17)</f>
        <v>-182.71278550873862</v>
      </c>
      <c r="S24" s="11" cm="1">
        <f t="array" ref="S24">($J$18/SQRT(2) + SUMPRODUCT(N$19:N$117*COS(PI()*$I$19:$I$117*($I24 + 0.5)/$H$17)))*SQRT(2/$H$17)</f>
        <v>-107.60855115497905</v>
      </c>
    </row>
    <row r="25" spans="1:19" x14ac:dyDescent="0.25">
      <c r="A25" s="18"/>
      <c r="B25" s="6">
        <f t="shared" si="3"/>
        <v>7</v>
      </c>
      <c r="C25">
        <v>-267</v>
      </c>
      <c r="I25" s="6">
        <f t="shared" si="4"/>
        <v>7</v>
      </c>
      <c r="J25" s="15" cm="1">
        <f t="array" ref="J25">SUMPRODUCT(C$18:C$117*COS(PI()*I25*(2*I$18:I$117+1)/(2*H$17)))*SQRT(2/H$17)/IF($I25=0,SQRT(2),1)</f>
        <v>240.81266363644698</v>
      </c>
      <c r="K25" s="15"/>
      <c r="L25" s="14">
        <f t="shared" si="1"/>
        <v>240.81266363644698</v>
      </c>
      <c r="M25" s="14">
        <f t="shared" si="1"/>
        <v>240.81266363644698</v>
      </c>
      <c r="N25" s="14">
        <f t="shared" si="1"/>
        <v>240.81266363644698</v>
      </c>
      <c r="O25" s="14">
        <f t="shared" si="2"/>
        <v>7</v>
      </c>
      <c r="P25" s="11" cm="1">
        <f t="array" ref="P25">($J$18/SQRT(2) + SUMPRODUCT(J$19:J$117*COS(PI()*$I$19:$I$117*($I25 + 0.5)/$H$17)))*SQRT(2/$H$17)</f>
        <v>-266.99999999999892</v>
      </c>
      <c r="Q25" s="11" cm="1">
        <f t="array" ref="Q25">($J$18/SQRT(2) + SUMPRODUCT(L$19:L$117*COS(PI()*$I$19:$I$117*($I25 + 0.5)/$H$17)))*SQRT(2/$H$17)</f>
        <v>-337.55608277017586</v>
      </c>
      <c r="R25" s="11" cm="1">
        <f t="array" ref="R25">($J$18/SQRT(2) + SUMPRODUCT(M$19:M$117*COS(PI()*$I$19:$I$117*($I25 + 0.5)/$H$17)))*SQRT(2/$H$17)</f>
        <v>-271.37883297540617</v>
      </c>
      <c r="S25" s="11" cm="1">
        <f t="array" ref="S25">($J$18/SQRT(2) + SUMPRODUCT(N$19:N$117*COS(PI()*$I$19:$I$117*($I25 + 0.5)/$H$17)))*SQRT(2/$H$17)</f>
        <v>-171.23701412804084</v>
      </c>
    </row>
    <row r="26" spans="1:19" x14ac:dyDescent="0.25">
      <c r="A26" s="18"/>
      <c r="B26" s="6">
        <f t="shared" si="3"/>
        <v>8</v>
      </c>
      <c r="C26">
        <v>-305</v>
      </c>
      <c r="I26" s="6">
        <f t="shared" si="4"/>
        <v>8</v>
      </c>
      <c r="J26" s="15" cm="1">
        <f t="array" ref="J26">SUMPRODUCT(C$18:C$117*COS(PI()*I26*(2*I$18:I$117+1)/(2*H$17)))*SQRT(2/H$17)/IF($I26=0,SQRT(2),1)</f>
        <v>-285.34248958911371</v>
      </c>
      <c r="K26" s="15"/>
      <c r="L26" s="14">
        <f t="shared" si="1"/>
        <v>-285.34248958911371</v>
      </c>
      <c r="M26" s="14">
        <f t="shared" si="1"/>
        <v>-285.34248958911371</v>
      </c>
      <c r="N26" s="14">
        <f t="shared" si="1"/>
        <v>-285.34248958911371</v>
      </c>
      <c r="O26" s="14">
        <f t="shared" si="2"/>
        <v>8</v>
      </c>
      <c r="P26" s="11" cm="1">
        <f t="array" ref="P26">($J$18/SQRT(2) + SUMPRODUCT(J$19:J$117*COS(PI()*$I$19:$I$117*($I26 + 0.5)/$H$17)))*SQRT(2/$H$17)</f>
        <v>-305.00000000000108</v>
      </c>
      <c r="Q26" s="11" cm="1">
        <f t="array" ref="Q26">($J$18/SQRT(2) + SUMPRODUCT(L$19:L$117*COS(PI()*$I$19:$I$117*($I26 + 0.5)/$H$17)))*SQRT(2/$H$17)</f>
        <v>-430.10890649887864</v>
      </c>
      <c r="R26" s="11" cm="1">
        <f t="array" ref="R26">($J$18/SQRT(2) + SUMPRODUCT(M$19:M$117*COS(PI()*$I$19:$I$117*($I26 + 0.5)/$H$17)))*SQRT(2/$H$17)</f>
        <v>-327.68989477782037</v>
      </c>
      <c r="S26" s="11" cm="1">
        <f t="array" ref="S26">($J$18/SQRT(2) + SUMPRODUCT(N$19:N$117*COS(PI()*$I$19:$I$117*($I26 + 0.5)/$H$17)))*SQRT(2/$H$17)</f>
        <v>-214.87445385107503</v>
      </c>
    </row>
    <row r="27" spans="1:19" x14ac:dyDescent="0.25">
      <c r="A27" s="18"/>
      <c r="B27" s="6">
        <f t="shared" si="3"/>
        <v>9</v>
      </c>
      <c r="C27">
        <v>-332</v>
      </c>
      <c r="I27" s="6">
        <f t="shared" si="4"/>
        <v>9</v>
      </c>
      <c r="J27" s="15" cm="1">
        <f t="array" ref="J27">SUMPRODUCT(C$18:C$117*COS(PI()*I27*(2*I$18:I$117+1)/(2*H$17)))*SQRT(2/H$17)/IF($I27=0,SQRT(2),1)</f>
        <v>-169.85011530017786</v>
      </c>
      <c r="K27" s="15"/>
      <c r="L27" s="14">
        <f t="shared" si="1"/>
        <v>-169.85011530017786</v>
      </c>
      <c r="M27" s="14">
        <f t="shared" si="1"/>
        <v>-169.85011530017786</v>
      </c>
      <c r="N27" s="14">
        <f t="shared" si="1"/>
        <v>-169.85011530017786</v>
      </c>
      <c r="O27" s="14">
        <f t="shared" si="2"/>
        <v>9</v>
      </c>
      <c r="P27" s="11" cm="1">
        <f t="array" ref="P27">($J$18/SQRT(2) + SUMPRODUCT(J$19:J$117*COS(PI()*$I$19:$I$117*($I27 + 0.5)/$H$17)))*SQRT(2/$H$17)</f>
        <v>-331.99999999999869</v>
      </c>
      <c r="Q27" s="11" cm="1">
        <f t="array" ref="Q27">($J$18/SQRT(2) + SUMPRODUCT(L$19:L$117*COS(PI()*$I$19:$I$117*($I27 + 0.5)/$H$17)))*SQRT(2/$H$17)</f>
        <v>-453.67572052918206</v>
      </c>
      <c r="R27" s="11" cm="1">
        <f t="array" ref="R27">($J$18/SQRT(2) + SUMPRODUCT(M$19:M$117*COS(PI()*$I$19:$I$117*($I27 + 0.5)/$H$17)))*SQRT(2/$H$17)</f>
        <v>-344.82617106364631</v>
      </c>
      <c r="S27" s="11" cm="1">
        <f t="array" ref="S27">($J$18/SQRT(2) + SUMPRODUCT(N$19:N$117*COS(PI()*$I$19:$I$117*($I27 + 0.5)/$H$17)))*SQRT(2/$H$17)</f>
        <v>-234.33544387565595</v>
      </c>
    </row>
    <row r="28" spans="1:19" x14ac:dyDescent="0.25">
      <c r="A28" s="18"/>
      <c r="B28" s="6">
        <f t="shared" si="3"/>
        <v>10</v>
      </c>
      <c r="C28">
        <v>-355</v>
      </c>
      <c r="I28" s="6">
        <f t="shared" si="4"/>
        <v>10</v>
      </c>
      <c r="J28" s="15" cm="1">
        <f t="array" ref="J28">SUMPRODUCT(C$18:C$117*COS(PI()*I28*(2*I$18:I$117+1)/(2*H$17)))*SQRT(2/H$17)/IF($I28=0,SQRT(2),1)</f>
        <v>1360.5106690163052</v>
      </c>
      <c r="K28" s="15"/>
      <c r="L28" s="14">
        <f t="shared" si="1"/>
        <v>1360.5106690163052</v>
      </c>
      <c r="M28" s="14">
        <f t="shared" si="1"/>
        <v>1360.5106690163052</v>
      </c>
      <c r="N28" s="14">
        <f t="shared" si="1"/>
        <v>1360.5106690163052</v>
      </c>
      <c r="O28" s="14">
        <f t="shared" si="2"/>
        <v>10</v>
      </c>
      <c r="P28" s="11" cm="1">
        <f t="array" ref="P28">($J$18/SQRT(2) + SUMPRODUCT(J$19:J$117*COS(PI()*$I$19:$I$117*($I28 + 0.5)/$H$17)))*SQRT(2/$H$17)</f>
        <v>-355.00000000000028</v>
      </c>
      <c r="Q28" s="11" cm="1">
        <f t="array" ref="Q28">($J$18/SQRT(2) + SUMPRODUCT(L$19:L$117*COS(PI()*$I$19:$I$117*($I28 + 0.5)/$H$17)))*SQRT(2/$H$17)</f>
        <v>-397.7432594081792</v>
      </c>
      <c r="R28" s="11" cm="1">
        <f t="array" ref="R28">($J$18/SQRT(2) + SUMPRODUCT(M$19:M$117*COS(PI()*$I$19:$I$117*($I28 + 0.5)/$H$17)))*SQRT(2/$H$17)</f>
        <v>-320.44261064774525</v>
      </c>
      <c r="S28" s="11" cm="1">
        <f t="array" ref="S28">($J$18/SQRT(2) + SUMPRODUCT(N$19:N$117*COS(PI()*$I$19:$I$117*($I28 + 0.5)/$H$17)))*SQRT(2/$H$17)</f>
        <v>-228.08158090333922</v>
      </c>
    </row>
    <row r="29" spans="1:19" x14ac:dyDescent="0.25">
      <c r="B29" s="6">
        <f t="shared" si="3"/>
        <v>11</v>
      </c>
      <c r="C29">
        <v>-299</v>
      </c>
      <c r="I29" s="6">
        <f t="shared" si="4"/>
        <v>11</v>
      </c>
      <c r="J29" s="15" cm="1">
        <f t="array" ref="J29">SUMPRODUCT(C$18:C$117*COS(PI()*I29*(2*I$18:I$117+1)/(2*H$17)))*SQRT(2/H$17)/IF($I29=0,SQRT(2),1)</f>
        <v>611.86896924264295</v>
      </c>
      <c r="K29" s="15"/>
      <c r="L29" s="14">
        <f t="shared" si="1"/>
        <v>611.86896924264295</v>
      </c>
      <c r="M29" s="14">
        <f t="shared" si="1"/>
        <v>611.86896924264295</v>
      </c>
      <c r="N29" s="14">
        <f t="shared" si="1"/>
        <v>611.86896924264295</v>
      </c>
      <c r="O29" s="14">
        <f t="shared" si="2"/>
        <v>11</v>
      </c>
      <c r="P29" s="11" cm="1">
        <f t="array" ref="P29">($J$18/SQRT(2) + SUMPRODUCT(J$19:J$117*COS(PI()*$I$19:$I$117*($I29 + 0.5)/$H$17)))*SQRT(2/$H$17)</f>
        <v>-299.00000000000017</v>
      </c>
      <c r="Q29" s="11" cm="1">
        <f t="array" ref="Q29">($J$18/SQRT(2) + SUMPRODUCT(L$19:L$117*COS(PI()*$I$19:$I$117*($I29 + 0.5)/$H$17)))*SQRT(2/$H$17)</f>
        <v>-269.94344423013086</v>
      </c>
      <c r="R29" s="11" cm="1">
        <f t="array" ref="R29">($J$18/SQRT(2) + SUMPRODUCT(M$19:M$117*COS(PI()*$I$19:$I$117*($I29 + 0.5)/$H$17)))*SQRT(2/$H$17)</f>
        <v>-257.1843163268652</v>
      </c>
      <c r="S29" s="11" cm="1">
        <f t="array" ref="S29">($J$18/SQRT(2) + SUMPRODUCT(N$19:N$117*COS(PI()*$I$19:$I$117*($I29 + 0.5)/$H$17)))*SQRT(2/$H$17)</f>
        <v>-197.37464156010813</v>
      </c>
    </row>
    <row r="30" spans="1:19" x14ac:dyDescent="0.25">
      <c r="B30" s="6">
        <f t="shared" si="3"/>
        <v>12</v>
      </c>
      <c r="C30">
        <v>-171</v>
      </c>
      <c r="I30" s="6">
        <f t="shared" si="4"/>
        <v>12</v>
      </c>
      <c r="J30" s="15" cm="1">
        <f t="array" ref="J30">SUMPRODUCT(C$18:C$117*COS(PI()*I30*(2*I$18:I$117+1)/(2*H$17)))*SQRT(2/H$17)/IF($I30=0,SQRT(2),1)</f>
        <v>297.83160848784041</v>
      </c>
      <c r="K30" s="15"/>
      <c r="L30" s="14">
        <f t="shared" si="1"/>
        <v>297.83160848784041</v>
      </c>
      <c r="M30" s="14">
        <f t="shared" si="1"/>
        <v>297.83160848784041</v>
      </c>
      <c r="N30" s="14">
        <f t="shared" si="1"/>
        <v>0</v>
      </c>
      <c r="O30" s="14">
        <f t="shared" si="2"/>
        <v>12</v>
      </c>
      <c r="P30" s="11" cm="1">
        <f t="array" ref="P30">($J$18/SQRT(2) + SUMPRODUCT(J$19:J$117*COS(PI()*$I$19:$I$117*($I30 + 0.5)/$H$17)))*SQRT(2/$H$17)</f>
        <v>-171.00000000000125</v>
      </c>
      <c r="Q30" s="11" cm="1">
        <f t="array" ref="Q30">($J$18/SQRT(2) + SUMPRODUCT(L$19:L$117*COS(PI()*$I$19:$I$117*($I30 + 0.5)/$H$17)))*SQRT(2/$H$17)</f>
        <v>-95.709726473921165</v>
      </c>
      <c r="R30" s="11" cm="1">
        <f t="array" ref="R30">($J$18/SQRT(2) + SUMPRODUCT(M$19:M$117*COS(PI()*$I$19:$I$117*($I30 + 0.5)/$H$17)))*SQRT(2/$H$17)</f>
        <v>-162.61074704809462</v>
      </c>
      <c r="S30" s="11" cm="1">
        <f t="array" ref="S30">($J$18/SQRT(2) + SUMPRODUCT(N$19:N$117*COS(PI()*$I$19:$I$117*($I30 + 0.5)/$H$17)))*SQRT(2/$H$17)</f>
        <v>-146.12621300387525</v>
      </c>
    </row>
    <row r="31" spans="1:19" x14ac:dyDescent="0.25">
      <c r="B31" s="6">
        <f t="shared" si="3"/>
        <v>13</v>
      </c>
      <c r="C31">
        <v>-19</v>
      </c>
      <c r="I31" s="6">
        <f t="shared" si="4"/>
        <v>13</v>
      </c>
      <c r="J31" s="15" cm="1">
        <f t="array" ref="J31">SUMPRODUCT(C$18:C$117*COS(PI()*I31*(2*I$18:I$117+1)/(2*H$17)))*SQRT(2/H$17)/IF($I31=0,SQRT(2),1)</f>
        <v>1198.567814094507</v>
      </c>
      <c r="K31" s="15"/>
      <c r="L31" s="14">
        <f t="shared" si="1"/>
        <v>1198.567814094507</v>
      </c>
      <c r="M31" s="14">
        <f t="shared" si="1"/>
        <v>1198.567814094507</v>
      </c>
      <c r="N31" s="14">
        <f t="shared" si="1"/>
        <v>0</v>
      </c>
      <c r="O31" s="14">
        <f t="shared" si="2"/>
        <v>13</v>
      </c>
      <c r="P31" s="11" cm="1">
        <f t="array" ref="P31">($J$18/SQRT(2) + SUMPRODUCT(J$19:J$117*COS(PI()*$I$19:$I$117*($I31 + 0.5)/$H$17)))*SQRT(2/$H$17)</f>
        <v>-19.000000000000629</v>
      </c>
      <c r="Q31" s="11" cm="1">
        <f t="array" ref="Q31">($J$18/SQRT(2) + SUMPRODUCT(L$19:L$117*COS(PI()*$I$19:$I$117*($I31 + 0.5)/$H$17)))*SQRT(2/$H$17)</f>
        <v>87.508277216934445</v>
      </c>
      <c r="R31" s="11" cm="1">
        <f t="array" ref="R31">($J$18/SQRT(2) + SUMPRODUCT(M$19:M$117*COS(PI()*$I$19:$I$117*($I31 + 0.5)/$H$17)))*SQRT(2/$H$17)</f>
        <v>-48.475611952314566</v>
      </c>
      <c r="S31" s="11" cm="1">
        <f t="array" ref="S31">($J$18/SQRT(2) + SUMPRODUCT(N$19:N$117*COS(PI()*$I$19:$I$117*($I31 + 0.5)/$H$17)))*SQRT(2/$H$17)</f>
        <v>-80.460845107785488</v>
      </c>
    </row>
    <row r="32" spans="1:19" x14ac:dyDescent="0.25">
      <c r="B32" s="6">
        <f t="shared" si="3"/>
        <v>14</v>
      </c>
      <c r="C32">
        <v>144</v>
      </c>
      <c r="I32" s="6">
        <f t="shared" si="4"/>
        <v>14</v>
      </c>
      <c r="J32" s="15" cm="1">
        <f t="array" ref="J32">SUMPRODUCT(C$18:C$117*COS(PI()*I32*(2*I$18:I$117+1)/(2*H$17)))*SQRT(2/H$17)/IF($I32=0,SQRT(2),1)</f>
        <v>-694.21107709313367</v>
      </c>
      <c r="K32" s="15"/>
      <c r="L32" s="14">
        <f t="shared" si="1"/>
        <v>-694.21107709313367</v>
      </c>
      <c r="M32" s="14">
        <f t="shared" si="1"/>
        <v>-694.21107709313367</v>
      </c>
      <c r="N32" s="14">
        <f t="shared" si="1"/>
        <v>0</v>
      </c>
      <c r="O32" s="14">
        <f t="shared" si="2"/>
        <v>14</v>
      </c>
      <c r="P32" s="11" cm="1">
        <f t="array" ref="P32">($J$18/SQRT(2) + SUMPRODUCT(J$19:J$117*COS(PI()*$I$19:$I$117*($I32 + 0.5)/$H$17)))*SQRT(2/$H$17)</f>
        <v>144.00000000000074</v>
      </c>
      <c r="Q32" s="11" cm="1">
        <f t="array" ref="Q32">($J$18/SQRT(2) + SUMPRODUCT(L$19:L$117*COS(PI()*$I$19:$I$117*($I32 + 0.5)/$H$17)))*SQRT(2/$H$17)</f>
        <v>239.96567371317806</v>
      </c>
      <c r="R32" s="11" cm="1">
        <f t="array" ref="R32">($J$18/SQRT(2) + SUMPRODUCT(M$19:M$117*COS(PI()*$I$19:$I$117*($I32 + 0.5)/$H$17)))*SQRT(2/$H$17)</f>
        <v>70.602664598768186</v>
      </c>
      <c r="S32" s="11" cm="1">
        <f t="array" ref="S32">($J$18/SQRT(2) + SUMPRODUCT(N$19:N$117*COS(PI()*$I$19:$I$117*($I32 + 0.5)/$H$17)))*SQRT(2/$H$17)</f>
        <v>-8.0407940464808032</v>
      </c>
    </row>
    <row r="33" spans="2:19" x14ac:dyDescent="0.25">
      <c r="B33" s="6">
        <f t="shared" si="3"/>
        <v>15</v>
      </c>
      <c r="C33">
        <v>290</v>
      </c>
      <c r="I33" s="6">
        <f t="shared" si="4"/>
        <v>15</v>
      </c>
      <c r="J33" s="15" cm="1">
        <f t="array" ref="J33">SUMPRODUCT(C$18:C$117*COS(PI()*I33*(2*I$18:I$117+1)/(2*H$17)))*SQRT(2/H$17)/IF($I33=0,SQRT(2),1)</f>
        <v>-91.304049865708407</v>
      </c>
      <c r="K33" s="15"/>
      <c r="L33" s="14">
        <f t="shared" si="1"/>
        <v>-91.304049865708407</v>
      </c>
      <c r="M33" s="14">
        <f t="shared" si="1"/>
        <v>-91.304049865708407</v>
      </c>
      <c r="N33" s="14">
        <f t="shared" si="1"/>
        <v>0</v>
      </c>
      <c r="O33" s="14">
        <f t="shared" si="2"/>
        <v>15</v>
      </c>
      <c r="P33" s="11" cm="1">
        <f t="array" ref="P33">($J$18/SQRT(2) + SUMPRODUCT(J$19:J$117*COS(PI()*$I$19:$I$117*($I33 + 0.5)/$H$17)))*SQRT(2/$H$17)</f>
        <v>290.00000000000051</v>
      </c>
      <c r="Q33" s="11" cm="1">
        <f t="array" ref="Q33">($J$18/SQRT(2) + SUMPRODUCT(L$19:L$117*COS(PI()*$I$19:$I$117*($I33 + 0.5)/$H$17)))*SQRT(2/$H$17)</f>
        <v>330.37967316853025</v>
      </c>
      <c r="R33" s="11" cm="1">
        <f t="array" ref="R33">($J$18/SQRT(2) + SUMPRODUCT(M$19:M$117*COS(PI()*$I$19:$I$117*($I33 + 0.5)/$H$17)))*SQRT(2/$H$17)</f>
        <v>178.94874505558909</v>
      </c>
      <c r="S33" s="11" cm="1">
        <f t="array" ref="S33">($J$18/SQRT(2) + SUMPRODUCT(N$19:N$117*COS(PI()*$I$19:$I$117*($I33 + 0.5)/$H$17)))*SQRT(2/$H$17)</f>
        <v>62.773863470974888</v>
      </c>
    </row>
    <row r="34" spans="2:19" x14ac:dyDescent="0.25">
      <c r="B34" s="6">
        <f t="shared" si="3"/>
        <v>16</v>
      </c>
      <c r="C34">
        <v>372</v>
      </c>
      <c r="I34" s="6">
        <f t="shared" si="4"/>
        <v>16</v>
      </c>
      <c r="J34" s="15" cm="1">
        <f t="array" ref="J34">SUMPRODUCT(C$18:C$117*COS(PI()*I34*(2*I$18:I$117+1)/(2*H$17)))*SQRT(2/H$17)/IF($I34=0,SQRT(2),1)</f>
        <v>808.92505957056437</v>
      </c>
      <c r="K34" s="15"/>
      <c r="L34" s="14">
        <f t="shared" si="1"/>
        <v>808.92505957056437</v>
      </c>
      <c r="M34" s="14">
        <f t="shared" si="1"/>
        <v>0</v>
      </c>
      <c r="N34" s="14">
        <f t="shared" si="1"/>
        <v>0</v>
      </c>
      <c r="O34" s="14">
        <f t="shared" si="2"/>
        <v>16</v>
      </c>
      <c r="P34" s="11" cm="1">
        <f t="array" ref="P34">($J$18/SQRT(2) + SUMPRODUCT(J$19:J$117*COS(PI()*$I$19:$I$117*($I34 + 0.5)/$H$17)))*SQRT(2/$H$17)</f>
        <v>372.00000000000011</v>
      </c>
      <c r="Q34" s="11" cm="1">
        <f t="array" ref="Q34">($J$18/SQRT(2) + SUMPRODUCT(L$19:L$117*COS(PI()*$I$19:$I$117*($I34 + 0.5)/$H$17)))*SQRT(2/$H$17)</f>
        <v>344.36001608057711</v>
      </c>
      <c r="R34" s="11" cm="1">
        <f t="array" ref="R34">($J$18/SQRT(2) + SUMPRODUCT(M$19:M$117*COS(PI()*$I$19:$I$117*($I34 + 0.5)/$H$17)))*SQRT(2/$H$17)</f>
        <v>261.89708947493216</v>
      </c>
      <c r="S34" s="11" cm="1">
        <f t="array" ref="S34">($J$18/SQRT(2) + SUMPRODUCT(N$19:N$117*COS(PI()*$I$19:$I$117*($I34 + 0.5)/$H$17)))*SQRT(2/$H$17)</f>
        <v>123.83834927506025</v>
      </c>
    </row>
    <row r="35" spans="2:19" x14ac:dyDescent="0.25">
      <c r="B35" s="6">
        <f t="shared" si="3"/>
        <v>17</v>
      </c>
      <c r="C35">
        <v>410</v>
      </c>
      <c r="I35" s="6">
        <f t="shared" si="4"/>
        <v>17</v>
      </c>
      <c r="J35" s="15" cm="1">
        <f t="array" ref="J35">SUMPRODUCT(C$18:C$117*COS(PI()*I35*(2*I$18:I$117+1)/(2*H$17)))*SQRT(2/H$17)/IF($I35=0,SQRT(2),1)</f>
        <v>351.31505505278903</v>
      </c>
      <c r="K35" s="15"/>
      <c r="L35" s="14">
        <f t="shared" si="1"/>
        <v>351.31505505278903</v>
      </c>
      <c r="M35" s="14">
        <f t="shared" si="1"/>
        <v>0</v>
      </c>
      <c r="N35" s="14">
        <f t="shared" si="1"/>
        <v>0</v>
      </c>
      <c r="O35" s="14">
        <f t="shared" si="2"/>
        <v>17</v>
      </c>
      <c r="P35" s="11" cm="1">
        <f t="array" ref="P35">($J$18/SQRT(2) + SUMPRODUCT(J$19:J$117*COS(PI()*$I$19:$I$117*($I35 + 0.5)/$H$17)))*SQRT(2/$H$17)</f>
        <v>409.99999999999778</v>
      </c>
      <c r="Q35" s="11" cm="1">
        <f t="array" ref="Q35">($J$18/SQRT(2) + SUMPRODUCT(L$19:L$117*COS(PI()*$I$19:$I$117*($I35 + 0.5)/$H$17)))*SQRT(2/$H$17)</f>
        <v>287.80435862877317</v>
      </c>
      <c r="R35" s="11" cm="1">
        <f t="array" ref="R35">($J$18/SQRT(2) + SUMPRODUCT(M$19:M$117*COS(PI()*$I$19:$I$117*($I35 + 0.5)/$H$17)))*SQRT(2/$H$17)</f>
        <v>307.83540018792991</v>
      </c>
      <c r="S35" s="11" cm="1">
        <f t="array" ref="S35">($J$18/SQRT(2) + SUMPRODUCT(N$19:N$117*COS(PI()*$I$19:$I$117*($I35 + 0.5)/$H$17)))*SQRT(2/$H$17)</f>
        <v>168.11050224117957</v>
      </c>
    </row>
    <row r="36" spans="2:19" x14ac:dyDescent="0.25">
      <c r="B36" s="6">
        <f t="shared" si="3"/>
        <v>18</v>
      </c>
      <c r="C36">
        <v>327</v>
      </c>
      <c r="I36" s="6">
        <f t="shared" si="4"/>
        <v>18</v>
      </c>
      <c r="J36" s="15" cm="1">
        <f t="array" ref="J36">SUMPRODUCT(C$18:C$117*COS(PI()*I36*(2*I$18:I$117+1)/(2*H$17)))*SQRT(2/H$17)/IF($I36=0,SQRT(2),1)</f>
        <v>-519.90410599986876</v>
      </c>
      <c r="K36" s="15"/>
      <c r="L36" s="14">
        <f t="shared" si="1"/>
        <v>-519.90410599986876</v>
      </c>
      <c r="M36" s="14">
        <f t="shared" si="1"/>
        <v>0</v>
      </c>
      <c r="N36" s="14">
        <f t="shared" si="1"/>
        <v>0</v>
      </c>
      <c r="O36" s="14">
        <f t="shared" si="2"/>
        <v>18</v>
      </c>
      <c r="P36" s="11" cm="1">
        <f t="array" ref="P36">($J$18/SQRT(2) + SUMPRODUCT(J$19:J$117*COS(PI()*$I$19:$I$117*($I36 + 0.5)/$H$17)))*SQRT(2/$H$17)</f>
        <v>327.00000000000182</v>
      </c>
      <c r="Q36" s="11" cm="1">
        <f t="array" ref="Q36">($J$18/SQRT(2) + SUMPRODUCT(L$19:L$117*COS(PI()*$I$19:$I$117*($I36 + 0.5)/$H$17)))*SQRT(2/$H$17)</f>
        <v>184.13583098884368</v>
      </c>
      <c r="R36" s="11" cm="1">
        <f t="array" ref="R36">($J$18/SQRT(2) + SUMPRODUCT(M$19:M$117*COS(PI()*$I$19:$I$117*($I36 + 0.5)/$H$17)))*SQRT(2/$H$17)</f>
        <v>309.91989043693661</v>
      </c>
      <c r="S36" s="11" cm="1">
        <f t="array" ref="S36">($J$18/SQRT(2) + SUMPRODUCT(N$19:N$117*COS(PI()*$I$19:$I$117*($I36 + 0.5)/$H$17)))*SQRT(2/$H$17)</f>
        <v>190.41639376099261</v>
      </c>
    </row>
    <row r="37" spans="2:19" ht="14.45" customHeight="1" x14ac:dyDescent="0.25">
      <c r="B37" s="6">
        <f t="shared" si="3"/>
        <v>19</v>
      </c>
      <c r="C37">
        <v>132</v>
      </c>
      <c r="I37" s="6">
        <f t="shared" si="4"/>
        <v>19</v>
      </c>
      <c r="J37" s="15" cm="1">
        <f t="array" ref="J37">SUMPRODUCT(C$18:C$117*COS(PI()*I37*(2*I$18:I$117+1)/(2*H$17)))*SQRT(2/H$17)/IF($I37=0,SQRT(2),1)</f>
        <v>-765.14542190930297</v>
      </c>
      <c r="K37" s="15"/>
      <c r="L37" s="14">
        <f t="shared" si="1"/>
        <v>-765.14542190930297</v>
      </c>
      <c r="M37" s="14">
        <f t="shared" si="1"/>
        <v>0</v>
      </c>
      <c r="N37" s="14">
        <f t="shared" si="1"/>
        <v>0</v>
      </c>
      <c r="O37" s="14">
        <f t="shared" si="2"/>
        <v>19</v>
      </c>
      <c r="P37" s="11" cm="1">
        <f t="array" ref="P37">($J$18/SQRT(2) + SUMPRODUCT(J$19:J$117*COS(PI()*$I$19:$I$117*($I37 + 0.5)/$H$17)))*SQRT(2/$H$17)</f>
        <v>132.00000000000057</v>
      </c>
      <c r="Q37" s="11" cm="1">
        <f t="array" ref="Q37">($J$18/SQRT(2) + SUMPRODUCT(L$19:L$117*COS(PI()*$I$19:$I$117*($I37 + 0.5)/$H$17)))*SQRT(2/$H$17)</f>
        <v>66.260783286066456</v>
      </c>
      <c r="R37" s="11" cm="1">
        <f t="array" ref="R37">($J$18/SQRT(2) + SUMPRODUCT(M$19:M$117*COS(PI()*$I$19:$I$117*($I37 + 0.5)/$H$17)))*SQRT(2/$H$17)</f>
        <v>267.18359831377876</v>
      </c>
      <c r="S37" s="11" cm="1">
        <f t="array" ref="S37">($J$18/SQRT(2) + SUMPRODUCT(N$19:N$117*COS(PI()*$I$19:$I$117*($I37 + 0.5)/$H$17)))*SQRT(2/$H$17)</f>
        <v>188.01185124633085</v>
      </c>
    </row>
    <row r="38" spans="2:19" x14ac:dyDescent="0.25">
      <c r="B38" s="6">
        <f t="shared" si="3"/>
        <v>20</v>
      </c>
      <c r="C38">
        <v>-54</v>
      </c>
      <c r="I38" s="6">
        <f t="shared" si="4"/>
        <v>20</v>
      </c>
      <c r="J38" s="15" cm="1">
        <f t="array" ref="J38">SUMPRODUCT(C$18:C$117*COS(PI()*I38*(2*I$18:I$117+1)/(2*H$17)))*SQRT(2/H$17)/IF($I38=0,SQRT(2),1)</f>
        <v>-24.44433177032953</v>
      </c>
      <c r="K38" s="15"/>
      <c r="L38" s="14">
        <f t="shared" ref="L38:N57" si="5">IF(L$17&lt;=$I38,0,$J38)</f>
        <v>0</v>
      </c>
      <c r="M38" s="14">
        <f t="shared" si="5"/>
        <v>0</v>
      </c>
      <c r="N38" s="14">
        <f t="shared" si="5"/>
        <v>0</v>
      </c>
      <c r="O38" s="14">
        <f t="shared" si="2"/>
        <v>20</v>
      </c>
      <c r="P38" s="11" cm="1">
        <f t="array" ref="P38">($J$18/SQRT(2) + SUMPRODUCT(J$19:J$117*COS(PI()*$I$19:$I$117*($I38 + 0.5)/$H$17)))*SQRT(2/$H$17)</f>
        <v>-53.999999999998408</v>
      </c>
      <c r="Q38" s="11" cm="1">
        <f t="array" ref="Q38">($J$18/SQRT(2) + SUMPRODUCT(L$19:L$117*COS(PI()*$I$19:$I$117*($I38 + 0.5)/$H$17)))*SQRT(2/$H$17)</f>
        <v>-34.128242201788922</v>
      </c>
      <c r="R38" s="11" cm="1">
        <f t="array" ref="R38">($J$18/SQRT(2) + SUMPRODUCT(M$19:M$117*COS(PI()*$I$19:$I$117*($I38 + 0.5)/$H$17)))*SQRT(2/$H$17)</f>
        <v>184.83441273236184</v>
      </c>
      <c r="S38" s="11" cm="1">
        <f t="array" ref="S38">($J$18/SQRT(2) + SUMPRODUCT(N$19:N$117*COS(PI()*$I$19:$I$117*($I38 + 0.5)/$H$17)))*SQRT(2/$H$17)</f>
        <v>160.87988015509129</v>
      </c>
    </row>
    <row r="39" spans="2:19" x14ac:dyDescent="0.25">
      <c r="B39" s="6">
        <f t="shared" si="3"/>
        <v>21</v>
      </c>
      <c r="C39">
        <v>-180</v>
      </c>
      <c r="I39" s="6">
        <f t="shared" si="4"/>
        <v>21</v>
      </c>
      <c r="J39" s="15" cm="1">
        <f t="array" ref="J39">SUMPRODUCT(C$18:C$117*COS(PI()*I39*(2*I$18:I$117+1)/(2*H$17)))*SQRT(2/H$17)/IF($I39=0,SQRT(2),1)</f>
        <v>177.86407010083013</v>
      </c>
      <c r="K39" s="15"/>
      <c r="L39" s="14">
        <f t="shared" si="5"/>
        <v>0</v>
      </c>
      <c r="M39" s="14">
        <f t="shared" si="5"/>
        <v>0</v>
      </c>
      <c r="N39" s="14">
        <f t="shared" si="5"/>
        <v>0</v>
      </c>
      <c r="O39" s="14">
        <f t="shared" si="2"/>
        <v>21</v>
      </c>
      <c r="P39" s="11" cm="1">
        <f t="array" ref="P39">($J$18/SQRT(2) + SUMPRODUCT(J$19:J$117*COS(PI()*$I$19:$I$117*($I39 + 0.5)/$H$17)))*SQRT(2/$H$17)</f>
        <v>-179.99999999999898</v>
      </c>
      <c r="Q39" s="11" cm="1">
        <f t="array" ref="Q39">($J$18/SQRT(2) + SUMPRODUCT(L$19:L$117*COS(PI()*$I$19:$I$117*($I39 + 0.5)/$H$17)))*SQRT(2/$H$17)</f>
        <v>-96.383638875340949</v>
      </c>
      <c r="R39" s="11" cm="1">
        <f t="array" ref="R39">($J$18/SQRT(2) + SUMPRODUCT(M$19:M$117*COS(PI()*$I$19:$I$117*($I39 + 0.5)/$H$17)))*SQRT(2/$H$17)</f>
        <v>73.655423921284296</v>
      </c>
      <c r="S39" s="11" cm="1">
        <f t="array" ref="S39">($J$18/SQRT(2) + SUMPRODUCT(N$19:N$117*COS(PI()*$I$19:$I$117*($I39 + 0.5)/$H$17)))*SQRT(2/$H$17)</f>
        <v>111.73274679895098</v>
      </c>
    </row>
    <row r="40" spans="2:19" x14ac:dyDescent="0.25">
      <c r="B40" s="6">
        <f t="shared" si="3"/>
        <v>22</v>
      </c>
      <c r="C40">
        <v>-252</v>
      </c>
      <c r="I40" s="6">
        <f t="shared" si="4"/>
        <v>22</v>
      </c>
      <c r="J40" s="15" cm="1">
        <f t="array" ref="J40">SUMPRODUCT(C$18:C$117*COS(PI()*I40*(2*I$18:I$117+1)/(2*H$17)))*SQRT(2/H$17)/IF($I40=0,SQRT(2),1)</f>
        <v>592.12216512867883</v>
      </c>
      <c r="K40" s="15"/>
      <c r="L40" s="14">
        <f t="shared" si="5"/>
        <v>0</v>
      </c>
      <c r="M40" s="14">
        <f t="shared" si="5"/>
        <v>0</v>
      </c>
      <c r="N40" s="14">
        <f t="shared" si="5"/>
        <v>0</v>
      </c>
      <c r="O40" s="14">
        <f t="shared" si="2"/>
        <v>22</v>
      </c>
      <c r="P40" s="11" cm="1">
        <f t="array" ref="P40">($J$18/SQRT(2) + SUMPRODUCT(J$19:J$117*COS(PI()*$I$19:$I$117*($I40 + 0.5)/$H$17)))*SQRT(2/$H$17)</f>
        <v>-252.00000000000287</v>
      </c>
      <c r="Q40" s="11" cm="1">
        <f t="array" ref="Q40">($J$18/SQRT(2) + SUMPRODUCT(L$19:L$117*COS(PI()*$I$19:$I$117*($I40 + 0.5)/$H$17)))*SQRT(2/$H$17)</f>
        <v>-116.6228445699668</v>
      </c>
      <c r="R40" s="11" cm="1">
        <f t="array" ref="R40">($J$18/SQRT(2) + SUMPRODUCT(M$19:M$117*COS(PI()*$I$19:$I$117*($I40 + 0.5)/$H$17)))*SQRT(2/$H$17)</f>
        <v>-51.440538294440024</v>
      </c>
      <c r="S40" s="11" cm="1">
        <f t="array" ref="S40">($J$18/SQRT(2) + SUMPRODUCT(N$19:N$117*COS(PI()*$I$19:$I$117*($I40 + 0.5)/$H$17)))*SQRT(2/$H$17)</f>
        <v>45.719493167835395</v>
      </c>
    </row>
    <row r="41" spans="2:19" x14ac:dyDescent="0.25">
      <c r="B41" s="6">
        <f t="shared" si="3"/>
        <v>23</v>
      </c>
      <c r="C41">
        <v>-213</v>
      </c>
      <c r="I41" s="6">
        <f t="shared" si="4"/>
        <v>23</v>
      </c>
      <c r="J41" s="15" cm="1">
        <f t="array" ref="J41">SUMPRODUCT(C$18:C$117*COS(PI()*I41*(2*I$18:I$117+1)/(2*H$17)))*SQRT(2/H$17)/IF($I41=0,SQRT(2),1)</f>
        <v>115.16149795915969</v>
      </c>
      <c r="K41" s="15"/>
      <c r="L41" s="14">
        <f t="shared" si="5"/>
        <v>0</v>
      </c>
      <c r="M41" s="14">
        <f t="shared" si="5"/>
        <v>0</v>
      </c>
      <c r="N41" s="14">
        <f t="shared" si="5"/>
        <v>0</v>
      </c>
      <c r="O41" s="14">
        <f t="shared" si="2"/>
        <v>23</v>
      </c>
      <c r="P41" s="11" cm="1">
        <f t="array" ref="P41">($J$18/SQRT(2) + SUMPRODUCT(J$19:J$117*COS(PI()*$I$19:$I$117*($I41 + 0.5)/$H$17)))*SQRT(2/$H$17)</f>
        <v>-212.9999999999996</v>
      </c>
      <c r="Q41" s="11" cm="1">
        <f t="array" ref="Q41">($J$18/SQRT(2) + SUMPRODUCT(L$19:L$117*COS(PI()*$I$19:$I$117*($I41 + 0.5)/$H$17)))*SQRT(2/$H$17)</f>
        <v>-107.46633617196554</v>
      </c>
      <c r="R41" s="11" cm="1">
        <f t="array" ref="R41">($J$18/SQRT(2) + SUMPRODUCT(M$19:M$117*COS(PI()*$I$19:$I$117*($I41 + 0.5)/$H$17)))*SQRT(2/$H$17)</f>
        <v>-173.51069978987161</v>
      </c>
      <c r="S41" s="11" cm="1">
        <f t="array" ref="S41">($J$18/SQRT(2) + SUMPRODUCT(N$19:N$117*COS(PI()*$I$19:$I$117*($I41 + 0.5)/$H$17)))*SQRT(2/$H$17)</f>
        <v>-30.128586914366338</v>
      </c>
    </row>
    <row r="42" spans="2:19" x14ac:dyDescent="0.25">
      <c r="B42" s="6">
        <f t="shared" si="3"/>
        <v>24</v>
      </c>
      <c r="C42">
        <v>-110</v>
      </c>
      <c r="I42" s="6">
        <f t="shared" si="4"/>
        <v>24</v>
      </c>
      <c r="J42" s="15" cm="1">
        <f t="array" ref="J42">SUMPRODUCT(C$18:C$117*COS(PI()*I42*(2*I$18:I$117+1)/(2*H$17)))*SQRT(2/H$17)/IF($I42=0,SQRT(2),1)</f>
        <v>-37.418443364229859</v>
      </c>
      <c r="K42" s="15"/>
      <c r="L42" s="14">
        <f t="shared" si="5"/>
        <v>0</v>
      </c>
      <c r="M42" s="14">
        <f t="shared" si="5"/>
        <v>0</v>
      </c>
      <c r="N42" s="14">
        <f t="shared" si="5"/>
        <v>0</v>
      </c>
      <c r="O42" s="14">
        <f t="shared" si="2"/>
        <v>24</v>
      </c>
      <c r="P42" s="11" cm="1">
        <f t="array" ref="P42">($J$18/SQRT(2) + SUMPRODUCT(J$19:J$117*COS(PI()*$I$19:$I$117*($I42 + 0.5)/$H$17)))*SQRT(2/$H$17)</f>
        <v>-110.0000000000005</v>
      </c>
      <c r="Q42" s="11" cm="1">
        <f t="array" ref="Q42">($J$18/SQRT(2) + SUMPRODUCT(L$19:L$117*COS(PI()*$I$19:$I$117*($I42 + 0.5)/$H$17)))*SQRT(2/$H$17)</f>
        <v>-91.947164310572632</v>
      </c>
      <c r="R42" s="11" cm="1">
        <f t="array" ref="R42">($J$18/SQRT(2) + SUMPRODUCT(M$19:M$117*COS(PI()*$I$19:$I$117*($I42 + 0.5)/$H$17)))*SQRT(2/$H$17)</f>
        <v>-276.02972268108397</v>
      </c>
      <c r="S42" s="11" cm="1">
        <f t="array" ref="S42">($J$18/SQRT(2) + SUMPRODUCT(N$19:N$117*COS(PI()*$I$19:$I$117*($I42 + 0.5)/$H$17)))*SQRT(2/$H$17)</f>
        <v>-107.65391210829674</v>
      </c>
    </row>
    <row r="43" spans="2:19" x14ac:dyDescent="0.25">
      <c r="B43" s="6">
        <f t="shared" si="3"/>
        <v>25</v>
      </c>
      <c r="C43">
        <v>-14</v>
      </c>
      <c r="I43" s="6">
        <f t="shared" si="4"/>
        <v>25</v>
      </c>
      <c r="J43" s="15" cm="1">
        <f t="array" ref="J43">SUMPRODUCT(C$18:C$117*COS(PI()*I43*(2*I$18:I$117+1)/(2*H$17)))*SQRT(2/H$17)/IF($I43=0,SQRT(2),1)</f>
        <v>158.73190236298308</v>
      </c>
      <c r="K43" s="15"/>
      <c r="L43" s="14">
        <f t="shared" si="5"/>
        <v>0</v>
      </c>
      <c r="M43" s="14">
        <f t="shared" si="5"/>
        <v>0</v>
      </c>
      <c r="N43" s="14">
        <f t="shared" si="5"/>
        <v>0</v>
      </c>
      <c r="O43" s="14">
        <f t="shared" si="2"/>
        <v>25</v>
      </c>
      <c r="P43" s="11" cm="1">
        <f t="array" ref="P43">($J$18/SQRT(2) + SUMPRODUCT(J$19:J$117*COS(PI()*$I$19:$I$117*($I43 + 0.5)/$H$17)))*SQRT(2/$H$17)</f>
        <v>-14.000000000000012</v>
      </c>
      <c r="Q43" s="11" cm="1">
        <f t="array" ref="Q43">($J$18/SQRT(2) + SUMPRODUCT(L$19:L$117*COS(PI()*$I$19:$I$117*($I43 + 0.5)/$H$17)))*SQRT(2/$H$17)</f>
        <v>-93.744171128552608</v>
      </c>
      <c r="R43" s="11" cm="1">
        <f t="array" ref="R43">($J$18/SQRT(2) + SUMPRODUCT(M$19:M$117*COS(PI()*$I$19:$I$117*($I43 + 0.5)/$H$17)))*SQRT(2/$H$17)</f>
        <v>-345.30888179038442</v>
      </c>
      <c r="S43" s="11" cm="1">
        <f t="array" ref="S43">($J$18/SQRT(2) + SUMPRODUCT(N$19:N$117*COS(PI()*$I$19:$I$117*($I43 + 0.5)/$H$17)))*SQRT(2/$H$17)</f>
        <v>-178.44805443246574</v>
      </c>
    </row>
    <row r="44" spans="2:19" x14ac:dyDescent="0.25">
      <c r="B44" s="6">
        <f t="shared" si="3"/>
        <v>26</v>
      </c>
      <c r="C44">
        <v>-5</v>
      </c>
      <c r="I44" s="6">
        <f t="shared" si="4"/>
        <v>26</v>
      </c>
      <c r="J44" s="15" cm="1">
        <f t="array" ref="J44">SUMPRODUCT(C$18:C$117*COS(PI()*I44*(2*I$18:I$117+1)/(2*H$17)))*SQRT(2/H$17)/IF($I44=0,SQRT(2),1)</f>
        <v>71.029537506209167</v>
      </c>
      <c r="K44" s="15"/>
      <c r="L44" s="14">
        <f t="shared" si="5"/>
        <v>0</v>
      </c>
      <c r="M44" s="14">
        <f t="shared" si="5"/>
        <v>0</v>
      </c>
      <c r="N44" s="14">
        <f t="shared" si="5"/>
        <v>0</v>
      </c>
      <c r="O44" s="14">
        <f t="shared" si="2"/>
        <v>26</v>
      </c>
      <c r="P44" s="11" cm="1">
        <f t="array" ref="P44">($J$18/SQRT(2) + SUMPRODUCT(J$19:J$117*COS(PI()*$I$19:$I$117*($I44 + 0.5)/$H$17)))*SQRT(2/$H$17)</f>
        <v>-5.0000000000003357</v>
      </c>
      <c r="Q44" s="11" cm="1">
        <f t="array" ref="Q44">($J$18/SQRT(2) + SUMPRODUCT(L$19:L$117*COS(PI()*$I$19:$I$117*($I44 + 0.5)/$H$17)))*SQRT(2/$H$17)</f>
        <v>-127.1833095857623</v>
      </c>
      <c r="R44" s="11" cm="1">
        <f t="array" ref="R44">($J$18/SQRT(2) + SUMPRODUCT(M$19:M$117*COS(PI()*$I$19:$I$117*($I44 + 0.5)/$H$17)))*SQRT(2/$H$17)</f>
        <v>-372.50315648143538</v>
      </c>
      <c r="S44" s="11" cm="1">
        <f t="array" ref="S44">($J$18/SQRT(2) + SUMPRODUCT(N$19:N$117*COS(PI()*$I$19:$I$117*($I44 + 0.5)/$H$17)))*SQRT(2/$H$17)</f>
        <v>-234.75229454857671</v>
      </c>
    </row>
    <row r="45" spans="2:19" x14ac:dyDescent="0.25">
      <c r="B45" s="6">
        <f t="shared" si="3"/>
        <v>27</v>
      </c>
      <c r="C45">
        <v>-103</v>
      </c>
      <c r="I45" s="6">
        <f t="shared" si="4"/>
        <v>27</v>
      </c>
      <c r="J45" s="15" cm="1">
        <f t="array" ref="J45">SUMPRODUCT(C$18:C$117*COS(PI()*I45*(2*I$18:I$117+1)/(2*H$17)))*SQRT(2/H$17)/IF($I45=0,SQRT(2),1)</f>
        <v>-98.377853362684334</v>
      </c>
      <c r="K45" s="15"/>
      <c r="L45" s="14">
        <f t="shared" si="5"/>
        <v>0</v>
      </c>
      <c r="M45" s="14">
        <f t="shared" si="5"/>
        <v>0</v>
      </c>
      <c r="N45" s="14">
        <f t="shared" si="5"/>
        <v>0</v>
      </c>
      <c r="O45" s="14">
        <f t="shared" si="2"/>
        <v>27</v>
      </c>
      <c r="P45" s="11" cm="1">
        <f t="array" ref="P45">($J$18/SQRT(2) + SUMPRODUCT(J$19:J$117*COS(PI()*$I$19:$I$117*($I45 + 0.5)/$H$17)))*SQRT(2/$H$17)</f>
        <v>-102.99999999999902</v>
      </c>
      <c r="Q45" s="11" cm="1">
        <f t="array" ref="Q45">($J$18/SQRT(2) + SUMPRODUCT(L$19:L$117*COS(PI()*$I$19:$I$117*($I45 + 0.5)/$H$17)))*SQRT(2/$H$17)</f>
        <v>-190.58553219313492</v>
      </c>
      <c r="R45" s="11" cm="1">
        <f t="array" ref="R45">($J$18/SQRT(2) + SUMPRODUCT(M$19:M$117*COS(PI()*$I$19:$I$117*($I45 + 0.5)/$H$17)))*SQRT(2/$H$17)</f>
        <v>-354.87957894240458</v>
      </c>
      <c r="S45" s="11" cm="1">
        <f t="array" ref="S45">($J$18/SQRT(2) + SUMPRODUCT(N$19:N$117*COS(PI()*$I$19:$I$117*($I45 + 0.5)/$H$17)))*SQRT(2/$H$17)</f>
        <v>-270.28677268691524</v>
      </c>
    </row>
    <row r="46" spans="2:19" x14ac:dyDescent="0.25">
      <c r="B46" s="6">
        <f t="shared" si="3"/>
        <v>28</v>
      </c>
      <c r="C46">
        <v>-238</v>
      </c>
      <c r="I46" s="6">
        <f t="shared" si="4"/>
        <v>28</v>
      </c>
      <c r="J46" s="15" cm="1">
        <f t="array" ref="J46">SUMPRODUCT(C$18:C$117*COS(PI()*I46*(2*I$18:I$117+1)/(2*H$17)))*SQRT(2/H$17)/IF($I46=0,SQRT(2),1)</f>
        <v>-111.86766253519886</v>
      </c>
      <c r="K46" s="15"/>
      <c r="L46" s="14">
        <f t="shared" si="5"/>
        <v>0</v>
      </c>
      <c r="M46" s="14">
        <f t="shared" si="5"/>
        <v>0</v>
      </c>
      <c r="N46" s="14">
        <f t="shared" si="5"/>
        <v>0</v>
      </c>
      <c r="O46" s="14">
        <f t="shared" si="2"/>
        <v>28</v>
      </c>
      <c r="P46" s="11" cm="1">
        <f t="array" ref="P46">($J$18/SQRT(2) + SUMPRODUCT(J$19:J$117*COS(PI()*$I$19:$I$117*($I46 + 0.5)/$H$17)))*SQRT(2/$H$17)</f>
        <v>-238.00000000000034</v>
      </c>
      <c r="Q46" s="11" cm="1">
        <f t="array" ref="Q46">($J$18/SQRT(2) + SUMPRODUCT(L$19:L$117*COS(PI()*$I$19:$I$117*($I46 + 0.5)/$H$17)))*SQRT(2/$H$17)</f>
        <v>-265.4486102409108</v>
      </c>
      <c r="R46" s="11" cm="1">
        <f t="array" ref="R46">($J$18/SQRT(2) + SUMPRODUCT(M$19:M$117*COS(PI()*$I$19:$I$117*($I46 + 0.5)/$H$17)))*SQRT(2/$H$17)</f>
        <v>-296.13535346851415</v>
      </c>
      <c r="S46" s="11" cm="1">
        <f t="array" ref="S46">($J$18/SQRT(2) + SUMPRODUCT(N$19:N$117*COS(PI()*$I$19:$I$117*($I46 + 0.5)/$H$17)))*SQRT(2/$H$17)</f>
        <v>-280.91995491943959</v>
      </c>
    </row>
    <row r="47" spans="2:19" x14ac:dyDescent="0.25">
      <c r="B47" s="6">
        <f t="shared" si="3"/>
        <v>29</v>
      </c>
      <c r="C47">
        <v>-361</v>
      </c>
      <c r="I47" s="6">
        <f t="shared" si="4"/>
        <v>29</v>
      </c>
      <c r="J47" s="15" cm="1">
        <f t="array" ref="J47">SUMPRODUCT(C$18:C$117*COS(PI()*I47*(2*I$18:I$117+1)/(2*H$17)))*SQRT(2/H$17)/IF($I47=0,SQRT(2),1)</f>
        <v>35.369193191138017</v>
      </c>
      <c r="K47" s="15"/>
      <c r="L47" s="14">
        <f t="shared" si="5"/>
        <v>0</v>
      </c>
      <c r="M47" s="14">
        <f t="shared" si="5"/>
        <v>0</v>
      </c>
      <c r="N47" s="14">
        <f t="shared" si="5"/>
        <v>0</v>
      </c>
      <c r="O47" s="14">
        <f t="shared" si="2"/>
        <v>29</v>
      </c>
      <c r="P47" s="11" cm="1">
        <f t="array" ref="P47">($J$18/SQRT(2) + SUMPRODUCT(J$19:J$117*COS(PI()*$I$19:$I$117*($I47 + 0.5)/$H$17)))*SQRT(2/$H$17)</f>
        <v>-360.99999999999983</v>
      </c>
      <c r="Q47" s="11" cm="1">
        <f t="array" ref="Q47">($J$18/SQRT(2) + SUMPRODUCT(L$19:L$117*COS(PI()*$I$19:$I$117*($I47 + 0.5)/$H$17)))*SQRT(2/$H$17)</f>
        <v>-321.98120223972427</v>
      </c>
      <c r="R47" s="11" cm="1">
        <f t="array" ref="R47">($J$18/SQRT(2) + SUMPRODUCT(M$19:M$117*COS(PI()*$I$19:$I$117*($I47 + 0.5)/$H$17)))*SQRT(2/$H$17)</f>
        <v>-205.70912202223954</v>
      </c>
      <c r="S47" s="11" cm="1">
        <f t="array" ref="S47">($J$18/SQRT(2) + SUMPRODUCT(N$19:N$117*COS(PI()*$I$19:$I$117*($I47 + 0.5)/$H$17)))*SQRT(2/$H$17)</f>
        <v>-265.1077943150903</v>
      </c>
    </row>
    <row r="48" spans="2:19" x14ac:dyDescent="0.25">
      <c r="B48" s="6">
        <f t="shared" si="3"/>
        <v>30</v>
      </c>
      <c r="C48">
        <v>-399</v>
      </c>
      <c r="I48" s="6">
        <f t="shared" si="4"/>
        <v>30</v>
      </c>
      <c r="J48" s="15" cm="1">
        <f t="array" ref="J48">SUMPRODUCT(C$18:C$117*COS(PI()*I48*(2*I$18:I$117+1)/(2*H$17)))*SQRT(2/H$17)/IF($I48=0,SQRT(2),1)</f>
        <v>109.04886344486687</v>
      </c>
      <c r="K48" s="15"/>
      <c r="L48" s="14">
        <f t="shared" si="5"/>
        <v>0</v>
      </c>
      <c r="M48" s="14">
        <f t="shared" si="5"/>
        <v>0</v>
      </c>
      <c r="N48" s="14">
        <f t="shared" si="5"/>
        <v>0</v>
      </c>
      <c r="O48" s="14">
        <f t="shared" si="2"/>
        <v>30</v>
      </c>
      <c r="P48" s="11" cm="1">
        <f t="array" ref="P48">($J$18/SQRT(2) + SUMPRODUCT(J$19:J$117*COS(PI()*$I$19:$I$117*($I48 + 0.5)/$H$17)))*SQRT(2/$H$17)</f>
        <v>-399.0000000000008</v>
      </c>
      <c r="Q48" s="11" cm="1">
        <f t="array" ref="Q48">($J$18/SQRT(2) + SUMPRODUCT(L$19:L$117*COS(PI()*$I$19:$I$117*($I48 + 0.5)/$H$17)))*SQRT(2/$H$17)</f>
        <v>-329.31133800665606</v>
      </c>
      <c r="R48" s="11" cm="1">
        <f t="array" ref="R48">($J$18/SQRT(2) + SUMPRODUCT(M$19:M$117*COS(PI()*$I$19:$I$117*($I48 + 0.5)/$H$17)))*SQRT(2/$H$17)</f>
        <v>-97.19707678458893</v>
      </c>
      <c r="S48" s="11" cm="1">
        <f t="array" ref="S48">($J$18/SQRT(2) + SUMPRODUCT(N$19:N$117*COS(PI()*$I$19:$I$117*($I48 + 0.5)/$H$17)))*SQRT(2/$H$17)</f>
        <v>-224.05706314254815</v>
      </c>
    </row>
    <row r="49" spans="2:19" x14ac:dyDescent="0.25">
      <c r="B49" s="6">
        <f t="shared" si="3"/>
        <v>31</v>
      </c>
      <c r="C49">
        <v>-335</v>
      </c>
      <c r="I49" s="6">
        <f t="shared" si="4"/>
        <v>31</v>
      </c>
      <c r="J49" s="15" cm="1">
        <f t="array" ref="J49">SUMPRODUCT(C$18:C$117*COS(PI()*I49*(2*I$18:I$117+1)/(2*H$17)))*SQRT(2/H$17)/IF($I49=0,SQRT(2),1)</f>
        <v>42.71344074768664</v>
      </c>
      <c r="K49" s="15"/>
      <c r="L49" s="14">
        <f t="shared" si="5"/>
        <v>0</v>
      </c>
      <c r="M49" s="14">
        <f t="shared" si="5"/>
        <v>0</v>
      </c>
      <c r="N49" s="14">
        <f t="shared" si="5"/>
        <v>0</v>
      </c>
      <c r="O49" s="14">
        <f t="shared" si="2"/>
        <v>31</v>
      </c>
      <c r="P49" s="11" cm="1">
        <f t="array" ref="P49">($J$18/SQRT(2) + SUMPRODUCT(J$19:J$117*COS(PI()*$I$19:$I$117*($I49 + 0.5)/$H$17)))*SQRT(2/$H$17)</f>
        <v>-334.99999999999943</v>
      </c>
      <c r="Q49" s="11" cm="1">
        <f t="array" ref="Q49">($J$18/SQRT(2) + SUMPRODUCT(L$19:L$117*COS(PI()*$I$19:$I$117*($I49 + 0.5)/$H$17)))*SQRT(2/$H$17)</f>
        <v>-267.00804540183498</v>
      </c>
      <c r="R49" s="11" cm="1">
        <f t="array" ref="R49">($J$18/SQRT(2) + SUMPRODUCT(M$19:M$117*COS(PI()*$I$19:$I$117*($I49 + 0.5)/$H$17)))*SQRT(2/$H$17)</f>
        <v>13.862183447916479</v>
      </c>
      <c r="S49" s="11" cm="1">
        <f t="array" ref="S49">($J$18/SQRT(2) + SUMPRODUCT(N$19:N$117*COS(PI()*$I$19:$I$117*($I49 + 0.5)/$H$17)))*SQRT(2/$H$17)</f>
        <v>-161.59709607077912</v>
      </c>
    </row>
    <row r="50" spans="2:19" x14ac:dyDescent="0.25">
      <c r="B50" s="6">
        <f t="shared" si="3"/>
        <v>32</v>
      </c>
      <c r="C50">
        <v>-164</v>
      </c>
      <c r="I50" s="6">
        <f t="shared" si="4"/>
        <v>32</v>
      </c>
      <c r="J50" s="15" cm="1">
        <f t="array" ref="J50">SUMPRODUCT(C$18:C$117*COS(PI()*I50*(2*I$18:I$117+1)/(2*H$17)))*SQRT(2/H$17)/IF($I50=0,SQRT(2),1)</f>
        <v>34.462392193527322</v>
      </c>
      <c r="K50" s="15"/>
      <c r="L50" s="14">
        <f t="shared" si="5"/>
        <v>0</v>
      </c>
      <c r="M50" s="14">
        <f t="shared" si="5"/>
        <v>0</v>
      </c>
      <c r="N50" s="14">
        <f t="shared" si="5"/>
        <v>0</v>
      </c>
      <c r="O50" s="14">
        <f t="shared" ref="O50:O81" si="6">I50</f>
        <v>32</v>
      </c>
      <c r="P50" s="11" cm="1">
        <f t="array" ref="P50">($J$18/SQRT(2) + SUMPRODUCT(J$19:J$117*COS(PI()*$I$19:$I$117*($I50 + 0.5)/$H$17)))*SQRT(2/$H$17)</f>
        <v>-164.00000000000233</v>
      </c>
      <c r="Q50" s="11" cm="1">
        <f t="array" ref="Q50">($J$18/SQRT(2) + SUMPRODUCT(L$19:L$117*COS(PI()*$I$19:$I$117*($I50 + 0.5)/$H$17)))*SQRT(2/$H$17)</f>
        <v>-133.96533335679592</v>
      </c>
      <c r="R50" s="11" cm="1">
        <f t="array" ref="R50">($J$18/SQRT(2) + SUMPRODUCT(M$19:M$117*COS(PI()*$I$19:$I$117*($I50 + 0.5)/$H$17)))*SQRT(2/$H$17)</f>
        <v>112.46165247964218</v>
      </c>
      <c r="S50" s="11" cm="1">
        <f t="array" ref="S50">($J$18/SQRT(2) + SUMPRODUCT(N$19:N$117*COS(PI()*$I$19:$I$117*($I50 + 0.5)/$H$17)))*SQRT(2/$H$17)</f>
        <v>-83.775369469520484</v>
      </c>
    </row>
    <row r="51" spans="2:19" x14ac:dyDescent="0.25">
      <c r="B51" s="6">
        <f t="shared" si="3"/>
        <v>33</v>
      </c>
      <c r="C51">
        <v>39</v>
      </c>
      <c r="I51" s="6">
        <f t="shared" si="4"/>
        <v>33</v>
      </c>
      <c r="J51" s="15" cm="1">
        <f t="array" ref="J51">SUMPRODUCT(C$18:C$117*COS(PI()*I51*(2*I$18:I$117+1)/(2*H$17)))*SQRT(2/H$17)/IF($I51=0,SQRT(2),1)</f>
        <v>-56.608847215406072</v>
      </c>
      <c r="K51" s="15"/>
      <c r="L51" s="14">
        <f t="shared" si="5"/>
        <v>0</v>
      </c>
      <c r="M51" s="14">
        <f t="shared" si="5"/>
        <v>0</v>
      </c>
      <c r="N51" s="14">
        <f t="shared" si="5"/>
        <v>0</v>
      </c>
      <c r="O51" s="14">
        <f t="shared" si="6"/>
        <v>33</v>
      </c>
      <c r="P51" s="11" cm="1">
        <f t="array" ref="P51">($J$18/SQRT(2) + SUMPRODUCT(J$19:J$117*COS(PI()*$I$19:$I$117*($I51 + 0.5)/$H$17)))*SQRT(2/$H$17)</f>
        <v>39.00000000000184</v>
      </c>
      <c r="Q51" s="11" cm="1">
        <f t="array" ref="Q51">($J$18/SQRT(2) + SUMPRODUCT(L$19:L$117*COS(PI()*$I$19:$I$117*($I51 + 0.5)/$H$17)))*SQRT(2/$H$17)</f>
        <v>48.572948779604872</v>
      </c>
      <c r="R51" s="11" cm="1">
        <f t="array" ref="R51">($J$18/SQRT(2) + SUMPRODUCT(M$19:M$117*COS(PI()*$I$19:$I$117*($I51 + 0.5)/$H$17)))*SQRT(2/$H$17)</f>
        <v>186.44188790802903</v>
      </c>
      <c r="S51" s="11" cm="1">
        <f t="array" ref="S51">($J$18/SQRT(2) + SUMPRODUCT(N$19:N$117*COS(PI()*$I$19:$I$117*($I51 + 0.5)/$H$17)))*SQRT(2/$H$17)</f>
        <v>1.7784160197639738</v>
      </c>
    </row>
    <row r="52" spans="2:19" x14ac:dyDescent="0.25">
      <c r="B52" s="6">
        <f t="shared" si="3"/>
        <v>34</v>
      </c>
      <c r="C52">
        <v>249</v>
      </c>
      <c r="I52" s="6">
        <f t="shared" si="4"/>
        <v>34</v>
      </c>
      <c r="J52" s="15" cm="1">
        <f t="array" ref="J52">SUMPRODUCT(C$18:C$117*COS(PI()*I52*(2*I$18:I$117+1)/(2*H$17)))*SQRT(2/H$17)/IF($I52=0,SQRT(2),1)</f>
        <v>-3.661183299150331</v>
      </c>
      <c r="K52" s="15"/>
      <c r="L52" s="14">
        <f t="shared" si="5"/>
        <v>0</v>
      </c>
      <c r="M52" s="14">
        <f t="shared" si="5"/>
        <v>0</v>
      </c>
      <c r="N52" s="14">
        <f t="shared" si="5"/>
        <v>0</v>
      </c>
      <c r="O52" s="14">
        <f t="shared" si="6"/>
        <v>34</v>
      </c>
      <c r="P52" s="11" cm="1">
        <f t="array" ref="P52">($J$18/SQRT(2) + SUMPRODUCT(J$19:J$117*COS(PI()*$I$19:$I$117*($I52 + 0.5)/$H$17)))*SQRT(2/$H$17)</f>
        <v>248.99999999999807</v>
      </c>
      <c r="Q52" s="11" cm="1">
        <f t="array" ref="Q52">($J$18/SQRT(2) + SUMPRODUCT(L$19:L$117*COS(PI()*$I$19:$I$117*($I52 + 0.5)/$H$17)))*SQRT(2/$H$17)</f>
        <v>241.23306482922541</v>
      </c>
      <c r="R52" s="11" cm="1">
        <f t="array" ref="R52">($J$18/SQRT(2) + SUMPRODUCT(M$19:M$117*COS(PI()*$I$19:$I$117*($I52 + 0.5)/$H$17)))*SQRT(2/$H$17)</f>
        <v>228.26070363017968</v>
      </c>
      <c r="S52" s="11" cm="1">
        <f t="array" ref="S52">($J$18/SQRT(2) + SUMPRODUCT(N$19:N$117*COS(PI()*$I$19:$I$117*($I52 + 0.5)/$H$17)))*SQRT(2/$H$17)</f>
        <v>86.650900346263896</v>
      </c>
    </row>
    <row r="53" spans="2:19" x14ac:dyDescent="0.25">
      <c r="B53" s="6">
        <f t="shared" si="3"/>
        <v>35</v>
      </c>
      <c r="C53">
        <v>431</v>
      </c>
      <c r="I53" s="6">
        <f t="shared" si="4"/>
        <v>35</v>
      </c>
      <c r="J53" s="15" cm="1">
        <f t="array" ref="J53">SUMPRODUCT(C$18:C$117*COS(PI()*I53*(2*I$18:I$117+1)/(2*H$17)))*SQRT(2/H$17)/IF($I53=0,SQRT(2),1)</f>
        <v>11.704278940286311</v>
      </c>
      <c r="K53" s="15"/>
      <c r="L53" s="14">
        <f t="shared" si="5"/>
        <v>0</v>
      </c>
      <c r="M53" s="14">
        <f t="shared" si="5"/>
        <v>0</v>
      </c>
      <c r="N53" s="14">
        <f t="shared" si="5"/>
        <v>0</v>
      </c>
      <c r="O53" s="14">
        <f t="shared" si="6"/>
        <v>35</v>
      </c>
      <c r="P53" s="11" cm="1">
        <f t="array" ref="P53">($J$18/SQRT(2) + SUMPRODUCT(J$19:J$117*COS(PI()*$I$19:$I$117*($I53 + 0.5)/$H$17)))*SQRT(2/$H$17)</f>
        <v>431.0000000000008</v>
      </c>
      <c r="Q53" s="11" cm="1">
        <f t="array" ref="Q53">($J$18/SQRT(2) + SUMPRODUCT(L$19:L$117*COS(PI()*$I$19:$I$117*($I53 + 0.5)/$H$17)))*SQRT(2/$H$17)</f>
        <v>397.00494304296905</v>
      </c>
      <c r="R53" s="11" cm="1">
        <f t="array" ref="R53">($J$18/SQRT(2) + SUMPRODUCT(M$19:M$117*COS(PI()*$I$19:$I$117*($I53 + 0.5)/$H$17)))*SQRT(2/$H$17)</f>
        <v>235.92595824098535</v>
      </c>
      <c r="S53" s="11" cm="1">
        <f t="array" ref="S53">($J$18/SQRT(2) + SUMPRODUCT(N$19:N$117*COS(PI()*$I$19:$I$117*($I53 + 0.5)/$H$17)))*SQRT(2/$H$17)</f>
        <v>162.52083932879</v>
      </c>
    </row>
    <row r="54" spans="2:19" x14ac:dyDescent="0.25">
      <c r="B54" s="6">
        <f t="shared" si="3"/>
        <v>36</v>
      </c>
      <c r="C54">
        <v>506</v>
      </c>
      <c r="I54" s="6">
        <f t="shared" si="4"/>
        <v>36</v>
      </c>
      <c r="J54" s="15" cm="1">
        <f t="array" ref="J54">SUMPRODUCT(C$18:C$117*COS(PI()*I54*(2*I$18:I$117+1)/(2*H$17)))*SQRT(2/H$17)/IF($I54=0,SQRT(2),1)</f>
        <v>-18.45742020453169</v>
      </c>
      <c r="K54" s="15"/>
      <c r="L54" s="14">
        <f t="shared" si="5"/>
        <v>0</v>
      </c>
      <c r="M54" s="14">
        <f t="shared" si="5"/>
        <v>0</v>
      </c>
      <c r="N54" s="14">
        <f t="shared" si="5"/>
        <v>0</v>
      </c>
      <c r="O54" s="14">
        <f t="shared" si="6"/>
        <v>36</v>
      </c>
      <c r="P54" s="11" cm="1">
        <f t="array" ref="P54">($J$18/SQRT(2) + SUMPRODUCT(J$19:J$117*COS(PI()*$I$19:$I$117*($I54 + 0.5)/$H$17)))*SQRT(2/$H$17)</f>
        <v>506.00000000000267</v>
      </c>
      <c r="Q54" s="11" cm="1">
        <f t="array" ref="Q54">($J$18/SQRT(2) + SUMPRODUCT(L$19:L$117*COS(PI()*$I$19:$I$117*($I54 + 0.5)/$H$17)))*SQRT(2/$H$17)</f>
        <v>474.92924370556517</v>
      </c>
      <c r="R54" s="11" cm="1">
        <f t="array" ref="R54">($J$18/SQRT(2) + SUMPRODUCT(M$19:M$117*COS(PI()*$I$19:$I$117*($I54 + 0.5)/$H$17)))*SQRT(2/$H$17)</f>
        <v>212.95054968937788</v>
      </c>
      <c r="S54" s="11" cm="1">
        <f t="array" ref="S54">($J$18/SQRT(2) + SUMPRODUCT(N$19:N$117*COS(PI()*$I$19:$I$117*($I54 + 0.5)/$H$17)))*SQRT(2/$H$17)</f>
        <v>222.01934498982934</v>
      </c>
    </row>
    <row r="55" spans="2:19" x14ac:dyDescent="0.25">
      <c r="B55" s="6">
        <f t="shared" si="3"/>
        <v>37</v>
      </c>
      <c r="C55">
        <v>495</v>
      </c>
      <c r="I55" s="6">
        <f t="shared" si="4"/>
        <v>37</v>
      </c>
      <c r="J55" s="15" cm="1">
        <f t="array" ref="J55">SUMPRODUCT(C$18:C$117*COS(PI()*I55*(2*I$18:I$117+1)/(2*H$17)))*SQRT(2/H$17)/IF($I55=0,SQRT(2),1)</f>
        <v>-8.4512368177429185</v>
      </c>
      <c r="K55" s="15"/>
      <c r="L55" s="14">
        <f t="shared" si="5"/>
        <v>0</v>
      </c>
      <c r="M55" s="14">
        <f t="shared" si="5"/>
        <v>0</v>
      </c>
      <c r="N55" s="14">
        <f t="shared" si="5"/>
        <v>0</v>
      </c>
      <c r="O55" s="14">
        <f t="shared" si="6"/>
        <v>37</v>
      </c>
      <c r="P55" s="11" cm="1">
        <f t="array" ref="P55">($J$18/SQRT(2) + SUMPRODUCT(J$19:J$117*COS(PI()*$I$19:$I$117*($I55 + 0.5)/$H$17)))*SQRT(2/$H$17)</f>
        <v>494.99999999999972</v>
      </c>
      <c r="Q55" s="11" cm="1">
        <f t="array" ref="Q55">($J$18/SQRT(2) + SUMPRODUCT(L$19:L$117*COS(PI()*$I$19:$I$117*($I55 + 0.5)/$H$17)))*SQRT(2/$H$17)</f>
        <v>452.73760800234766</v>
      </c>
      <c r="R55" s="11" cm="1">
        <f t="array" ref="R55">($J$18/SQRT(2) + SUMPRODUCT(M$19:M$117*COS(PI()*$I$19:$I$117*($I55 + 0.5)/$H$17)))*SQRT(2/$H$17)</f>
        <v>167.36381751068288</v>
      </c>
      <c r="S55" s="11" cm="1">
        <f t="array" ref="S55">($J$18/SQRT(2) + SUMPRODUCT(N$19:N$117*COS(PI()*$I$19:$I$117*($I55 + 0.5)/$H$17)))*SQRT(2/$H$17)</f>
        <v>259.48448105172866</v>
      </c>
    </row>
    <row r="56" spans="2:19" x14ac:dyDescent="0.25">
      <c r="B56" s="6">
        <f t="shared" si="3"/>
        <v>38</v>
      </c>
      <c r="C56">
        <v>403</v>
      </c>
      <c r="I56" s="6">
        <f t="shared" si="4"/>
        <v>38</v>
      </c>
      <c r="J56" s="15" cm="1">
        <f t="array" ref="J56">SUMPRODUCT(C$18:C$117*COS(PI()*I56*(2*I$18:I$117+1)/(2*H$17)))*SQRT(2/H$17)/IF($I56=0,SQRT(2),1)</f>
        <v>1.1052834277935386</v>
      </c>
      <c r="K56" s="15"/>
      <c r="L56" s="14">
        <f t="shared" si="5"/>
        <v>0</v>
      </c>
      <c r="M56" s="14">
        <f t="shared" si="5"/>
        <v>0</v>
      </c>
      <c r="N56" s="14">
        <f t="shared" si="5"/>
        <v>0</v>
      </c>
      <c r="O56" s="14">
        <f t="shared" si="6"/>
        <v>38</v>
      </c>
      <c r="P56" s="11" cm="1">
        <f t="array" ref="P56">($J$18/SQRT(2) + SUMPRODUCT(J$19:J$117*COS(PI()*$I$19:$I$117*($I56 + 0.5)/$H$17)))*SQRT(2/$H$17)</f>
        <v>402.99999999999932</v>
      </c>
      <c r="Q56" s="11" cm="1">
        <f t="array" ref="Q56">($J$18/SQRT(2) + SUMPRODUCT(L$19:L$117*COS(PI()*$I$19:$I$117*($I56 + 0.5)/$H$17)))*SQRT(2/$H$17)</f>
        <v>334.39399588345128</v>
      </c>
      <c r="R56" s="11" cm="1">
        <f t="array" ref="R56">($J$18/SQRT(2) + SUMPRODUCT(M$19:M$117*COS(PI()*$I$19:$I$117*($I56 + 0.5)/$H$17)))*SQRT(2/$H$17)</f>
        <v>109.98218441705254</v>
      </c>
      <c r="S56" s="11" cm="1">
        <f t="array" ref="S56">($J$18/SQRT(2) + SUMPRODUCT(N$19:N$117*COS(PI()*$I$19:$I$117*($I56 + 0.5)/$H$17)))*SQRT(2/$H$17)</f>
        <v>271.53226928914967</v>
      </c>
    </row>
    <row r="57" spans="2:19" x14ac:dyDescent="0.25">
      <c r="B57" s="6">
        <f t="shared" si="3"/>
        <v>39</v>
      </c>
      <c r="C57">
        <v>165</v>
      </c>
      <c r="I57" s="6">
        <f t="shared" si="4"/>
        <v>39</v>
      </c>
      <c r="J57" s="15" cm="1">
        <f t="array" ref="J57">SUMPRODUCT(C$18:C$117*COS(PI()*I57*(2*I$18:I$117+1)/(2*H$17)))*SQRT(2/H$17)/IF($I57=0,SQRT(2),1)</f>
        <v>-40.402417300992184</v>
      </c>
      <c r="K57" s="15"/>
      <c r="L57" s="14">
        <f t="shared" si="5"/>
        <v>0</v>
      </c>
      <c r="M57" s="14">
        <f t="shared" si="5"/>
        <v>0</v>
      </c>
      <c r="N57" s="14">
        <f t="shared" si="5"/>
        <v>0</v>
      </c>
      <c r="O57" s="14">
        <f t="shared" si="6"/>
        <v>39</v>
      </c>
      <c r="P57" s="11" cm="1">
        <f t="array" ref="P57">($J$18/SQRT(2) + SUMPRODUCT(J$19:J$117*COS(PI()*$I$19:$I$117*($I57 + 0.5)/$H$17)))*SQRT(2/$H$17)</f>
        <v>165.00000000000176</v>
      </c>
      <c r="Q57" s="11" cm="1">
        <f t="array" ref="Q57">($J$18/SQRT(2) + SUMPRODUCT(L$19:L$117*COS(PI()*$I$19:$I$117*($I57 + 0.5)/$H$17)))*SQRT(2/$H$17)</f>
        <v>149.98612926398727</v>
      </c>
      <c r="R57" s="11" cm="1">
        <f t="array" ref="R57">($J$18/SQRT(2) + SUMPRODUCT(M$19:M$117*COS(PI()*$I$19:$I$117*($I57 + 0.5)/$H$17)))*SQRT(2/$H$17)</f>
        <v>52.273029163242903</v>
      </c>
      <c r="S57" s="11" cm="1">
        <f t="array" ref="S57">($J$18/SQRT(2) + SUMPRODUCT(N$19:N$117*COS(PI()*$I$19:$I$117*($I57 + 0.5)/$H$17)))*SQRT(2/$H$17)</f>
        <v>257.38642681703908</v>
      </c>
    </row>
    <row r="58" spans="2:19" x14ac:dyDescent="0.25">
      <c r="B58" s="6">
        <f t="shared" si="3"/>
        <v>40</v>
      </c>
      <c r="C58">
        <v>-88</v>
      </c>
      <c r="I58" s="6">
        <f t="shared" si="4"/>
        <v>40</v>
      </c>
      <c r="J58" s="15" cm="1">
        <f t="array" ref="J58">SUMPRODUCT(C$18:C$117*COS(PI()*I58*(2*I$18:I$117+1)/(2*H$17)))*SQRT(2/H$17)/IF($I58=0,SQRT(2),1)</f>
        <v>26.968488081020375</v>
      </c>
      <c r="K58" s="15"/>
      <c r="L58" s="14">
        <f t="shared" ref="L58:N77" si="7">IF(L$17&lt;=$I58,0,$J58)</f>
        <v>0</v>
      </c>
      <c r="M58" s="14">
        <f t="shared" si="7"/>
        <v>0</v>
      </c>
      <c r="N58" s="14">
        <f t="shared" si="7"/>
        <v>0</v>
      </c>
      <c r="O58" s="14">
        <f t="shared" si="6"/>
        <v>40</v>
      </c>
      <c r="P58" s="11" cm="1">
        <f t="array" ref="P58">($J$18/SQRT(2) + SUMPRODUCT(J$19:J$117*COS(PI()*$I$19:$I$117*($I58 + 0.5)/$H$17)))*SQRT(2/$H$17)</f>
        <v>-87.999999999998792</v>
      </c>
      <c r="Q58" s="11" cm="1">
        <f t="array" ref="Q58">($J$18/SQRT(2) + SUMPRODUCT(L$19:L$117*COS(PI()*$I$19:$I$117*($I58 + 0.5)/$H$17)))*SQRT(2/$H$17)</f>
        <v>-52.233596565195015</v>
      </c>
      <c r="R58" s="11" cm="1">
        <f t="array" ref="R58">($J$18/SQRT(2) + SUMPRODUCT(M$19:M$117*COS(PI()*$I$19:$I$117*($I58 + 0.5)/$H$17)))*SQRT(2/$H$17)</f>
        <v>4.2150897496984152</v>
      </c>
      <c r="S58" s="11" cm="1">
        <f t="array" ref="S58">($J$18/SQRT(2) + SUMPRODUCT(N$19:N$117*COS(PI()*$I$19:$I$117*($I58 + 0.5)/$H$17)))*SQRT(2/$H$17)</f>
        <v>218.93523884516452</v>
      </c>
    </row>
    <row r="59" spans="2:19" x14ac:dyDescent="0.25">
      <c r="B59" s="6">
        <f t="shared" si="3"/>
        <v>41</v>
      </c>
      <c r="C59">
        <v>-306</v>
      </c>
      <c r="I59" s="6">
        <f t="shared" si="4"/>
        <v>41</v>
      </c>
      <c r="J59" s="15" cm="1">
        <f t="array" ref="J59">SUMPRODUCT(C$18:C$117*COS(PI()*I59*(2*I$18:I$117+1)/(2*H$17)))*SQRT(2/H$17)/IF($I59=0,SQRT(2),1)</f>
        <v>3.8217976578586064</v>
      </c>
      <c r="K59" s="15"/>
      <c r="L59" s="14">
        <f t="shared" si="7"/>
        <v>0</v>
      </c>
      <c r="M59" s="14">
        <f t="shared" si="7"/>
        <v>0</v>
      </c>
      <c r="N59" s="14">
        <f t="shared" si="7"/>
        <v>0</v>
      </c>
      <c r="O59" s="14">
        <f t="shared" si="6"/>
        <v>41</v>
      </c>
      <c r="P59" s="11" cm="1">
        <f t="array" ref="P59">($J$18/SQRT(2) + SUMPRODUCT(J$19:J$117*COS(PI()*$I$19:$I$117*($I59 + 0.5)/$H$17)))*SQRT(2/$H$17)</f>
        <v>-306.00000000000023</v>
      </c>
      <c r="Q59" s="11" cm="1">
        <f t="array" ref="Q59">($J$18/SQRT(2) + SUMPRODUCT(L$19:L$117*COS(PI()*$I$19:$I$117*($I59 + 0.5)/$H$17)))*SQRT(2/$H$17)</f>
        <v>-219.4024863690579</v>
      </c>
      <c r="R59" s="11" cm="1">
        <f t="array" ref="R59">($J$18/SQRT(2) + SUMPRODUCT(M$19:M$117*COS(PI()*$I$19:$I$117*($I59 + 0.5)/$H$17)))*SQRT(2/$H$17)</f>
        <v>-27.44693860787444</v>
      </c>
      <c r="S59" s="11" cm="1">
        <f t="array" ref="S59">($J$18/SQRT(2) + SUMPRODUCT(N$19:N$117*COS(PI()*$I$19:$I$117*($I59 + 0.5)/$H$17)))*SQRT(2/$H$17)</f>
        <v>160.51300939313097</v>
      </c>
    </row>
    <row r="60" spans="2:19" x14ac:dyDescent="0.25">
      <c r="B60" s="6">
        <f t="shared" si="3"/>
        <v>42</v>
      </c>
      <c r="C60">
        <v>-423</v>
      </c>
      <c r="I60" s="6">
        <f t="shared" si="4"/>
        <v>42</v>
      </c>
      <c r="J60" s="15" cm="1">
        <f t="array" ref="J60">SUMPRODUCT(C$18:C$117*COS(PI()*I60*(2*I$18:I$117+1)/(2*H$17)))*SQRT(2/H$17)/IF($I60=0,SQRT(2),1)</f>
        <v>-21.955367688738662</v>
      </c>
      <c r="K60" s="15"/>
      <c r="L60" s="14">
        <f t="shared" si="7"/>
        <v>0</v>
      </c>
      <c r="M60" s="14">
        <f t="shared" si="7"/>
        <v>0</v>
      </c>
      <c r="N60" s="14">
        <f t="shared" si="7"/>
        <v>0</v>
      </c>
      <c r="O60" s="14">
        <f t="shared" si="6"/>
        <v>42</v>
      </c>
      <c r="P60" s="11" cm="1">
        <f t="array" ref="P60">($J$18/SQRT(2) + SUMPRODUCT(J$19:J$117*COS(PI()*$I$19:$I$117*($I60 + 0.5)/$H$17)))*SQRT(2/$H$17)</f>
        <v>-423.00000000000222</v>
      </c>
      <c r="Q60" s="11" cm="1">
        <f t="array" ref="Q60">($J$18/SQRT(2) + SUMPRODUCT(L$19:L$117*COS(PI()*$I$19:$I$117*($I60 + 0.5)/$H$17)))*SQRT(2/$H$17)</f>
        <v>-309.16427647550489</v>
      </c>
      <c r="R60" s="11" cm="1">
        <f t="array" ref="R60">($J$18/SQRT(2) + SUMPRODUCT(M$19:M$117*COS(PI()*$I$19:$I$117*($I60 + 0.5)/$H$17)))*SQRT(2/$H$17)</f>
        <v>-40.235713983323649</v>
      </c>
      <c r="S60" s="11" cm="1">
        <f t="array" ref="S60">($J$18/SQRT(2) + SUMPRODUCT(N$19:N$117*COS(PI()*$I$19:$I$117*($I60 + 0.5)/$H$17)))*SQRT(2/$H$17)</f>
        <v>88.43238867159441</v>
      </c>
    </row>
    <row r="61" spans="2:19" x14ac:dyDescent="0.25">
      <c r="B61" s="6">
        <f t="shared" si="3"/>
        <v>43</v>
      </c>
      <c r="C61">
        <v>-379</v>
      </c>
      <c r="I61" s="6">
        <f t="shared" si="4"/>
        <v>43</v>
      </c>
      <c r="J61" s="15" cm="1">
        <f t="array" ref="J61">SUMPRODUCT(C$18:C$117*COS(PI()*I61*(2*I$18:I$117+1)/(2*H$17)))*SQRT(2/H$17)/IF($I61=0,SQRT(2),1)</f>
        <v>4.7836706422770847</v>
      </c>
      <c r="K61" s="15"/>
      <c r="L61" s="14">
        <f t="shared" si="7"/>
        <v>0</v>
      </c>
      <c r="M61" s="14">
        <f t="shared" si="7"/>
        <v>0</v>
      </c>
      <c r="N61" s="14">
        <f t="shared" si="7"/>
        <v>0</v>
      </c>
      <c r="O61" s="14">
        <f t="shared" si="6"/>
        <v>43</v>
      </c>
      <c r="P61" s="11" cm="1">
        <f t="array" ref="P61">($J$18/SQRT(2) + SUMPRODUCT(J$19:J$117*COS(PI()*$I$19:$I$117*($I61 + 0.5)/$H$17)))*SQRT(2/$H$17)</f>
        <v>-379.00000000000034</v>
      </c>
      <c r="Q61" s="11" cm="1">
        <f t="array" ref="Q61">($J$18/SQRT(2) + SUMPRODUCT(L$19:L$117*COS(PI()*$I$19:$I$117*($I61 + 0.5)/$H$17)))*SQRT(2/$H$17)</f>
        <v>-301.78609247080658</v>
      </c>
      <c r="R61" s="11" cm="1">
        <f t="array" ref="R61">($J$18/SQRT(2) + SUMPRODUCT(M$19:M$117*COS(PI()*$I$19:$I$117*($I61 + 0.5)/$H$17)))*SQRT(2/$H$17)</f>
        <v>-36.083752017858302</v>
      </c>
      <c r="S61" s="11" cm="1">
        <f t="array" ref="S61">($J$18/SQRT(2) + SUMPRODUCT(N$19:N$117*COS(PI()*$I$19:$I$117*($I61 + 0.5)/$H$17)))*SQRT(2/$H$17)</f>
        <v>10.319489080936728</v>
      </c>
    </row>
    <row r="62" spans="2:19" x14ac:dyDescent="0.25">
      <c r="B62" s="6">
        <f t="shared" si="3"/>
        <v>44</v>
      </c>
      <c r="C62">
        <v>-149</v>
      </c>
      <c r="I62" s="6">
        <f t="shared" si="4"/>
        <v>44</v>
      </c>
      <c r="J62" s="15" cm="1">
        <f t="array" ref="J62">SUMPRODUCT(C$18:C$117*COS(PI()*I62*(2*I$18:I$117+1)/(2*H$17)))*SQRT(2/H$17)/IF($I62=0,SQRT(2),1)</f>
        <v>22.003533511117976</v>
      </c>
      <c r="K62" s="15"/>
      <c r="L62" s="14">
        <f t="shared" si="7"/>
        <v>0</v>
      </c>
      <c r="M62" s="14">
        <f t="shared" si="7"/>
        <v>0</v>
      </c>
      <c r="N62" s="14">
        <f t="shared" si="7"/>
        <v>0</v>
      </c>
      <c r="O62" s="14">
        <f t="shared" si="6"/>
        <v>44</v>
      </c>
      <c r="P62" s="11" cm="1">
        <f t="array" ref="P62">($J$18/SQRT(2) + SUMPRODUCT(J$19:J$117*COS(PI()*$I$19:$I$117*($I62 + 0.5)/$H$17)))*SQRT(2/$H$17)</f>
        <v>-149.00000000000091</v>
      </c>
      <c r="Q62" s="11" cm="1">
        <f t="array" ref="Q62">($J$18/SQRT(2) + SUMPRODUCT(L$19:L$117*COS(PI()*$I$19:$I$117*($I62 + 0.5)/$H$17)))*SQRT(2/$H$17)</f>
        <v>-205.60547369558404</v>
      </c>
      <c r="R62" s="11" cm="1">
        <f t="array" ref="R62">($J$18/SQRT(2) + SUMPRODUCT(M$19:M$117*COS(PI()*$I$19:$I$117*($I62 + 0.5)/$H$17)))*SQRT(2/$H$17)</f>
        <v>-20.578996580878542</v>
      </c>
      <c r="S62" s="11" cm="1">
        <f t="array" ref="S62">($J$18/SQRT(2) + SUMPRODUCT(N$19:N$117*COS(PI()*$I$19:$I$117*($I62 + 0.5)/$H$17)))*SQRT(2/$H$17)</f>
        <v>-65.676586595301174</v>
      </c>
    </row>
    <row r="63" spans="2:19" x14ac:dyDescent="0.25">
      <c r="B63" s="6">
        <f t="shared" si="3"/>
        <v>45</v>
      </c>
      <c r="C63">
        <v>90</v>
      </c>
      <c r="I63" s="6">
        <f t="shared" si="4"/>
        <v>45</v>
      </c>
      <c r="J63" s="15" cm="1">
        <f t="array" ref="J63">SUMPRODUCT(C$18:C$117*COS(PI()*I63*(2*I$18:I$117+1)/(2*H$17)))*SQRT(2/H$17)/IF($I63=0,SQRT(2),1)</f>
        <v>22.335806098736199</v>
      </c>
      <c r="K63" s="15"/>
      <c r="L63" s="14">
        <f t="shared" si="7"/>
        <v>0</v>
      </c>
      <c r="M63" s="14">
        <f t="shared" si="7"/>
        <v>0</v>
      </c>
      <c r="N63" s="14">
        <f t="shared" si="7"/>
        <v>0</v>
      </c>
      <c r="O63" s="14">
        <f t="shared" si="6"/>
        <v>45</v>
      </c>
      <c r="P63" s="11" cm="1">
        <f t="array" ref="P63">($J$18/SQRT(2) + SUMPRODUCT(J$19:J$117*COS(PI()*$I$19:$I$117*($I63 + 0.5)/$H$17)))*SQRT(2/$H$17)</f>
        <v>90.000000000000995</v>
      </c>
      <c r="Q63" s="11" cm="1">
        <f t="array" ref="Q63">($J$18/SQRT(2) + SUMPRODUCT(L$19:L$117*COS(PI()*$I$19:$I$117*($I63 + 0.5)/$H$17)))*SQRT(2/$H$17)</f>
        <v>-54.170725807290317</v>
      </c>
      <c r="R63" s="11" cm="1">
        <f t="array" ref="R63">($J$18/SQRT(2) + SUMPRODUCT(M$19:M$117*COS(PI()*$I$19:$I$117*($I63 + 0.5)/$H$17)))*SQRT(2/$H$17)</f>
        <v>-1.4808117262350728</v>
      </c>
      <c r="S63" s="11" cm="1">
        <f t="array" ref="S63">($J$18/SQRT(2) + SUMPRODUCT(N$19:N$117*COS(PI()*$I$19:$I$117*($I63 + 0.5)/$H$17)))*SQRT(2/$H$17)</f>
        <v>-131.71634866673961</v>
      </c>
    </row>
    <row r="64" spans="2:19" x14ac:dyDescent="0.25">
      <c r="B64" s="6">
        <f t="shared" si="3"/>
        <v>46</v>
      </c>
      <c r="C64">
        <v>208</v>
      </c>
      <c r="I64" s="6">
        <f t="shared" si="4"/>
        <v>46</v>
      </c>
      <c r="J64" s="15" cm="1">
        <f t="array" ref="J64">SUMPRODUCT(C$18:C$117*COS(PI()*I64*(2*I$18:I$117+1)/(2*H$17)))*SQRT(2/H$17)/IF($I64=0,SQRT(2),1)</f>
        <v>29.471095561314726</v>
      </c>
      <c r="K64" s="15"/>
      <c r="L64" s="14">
        <f t="shared" si="7"/>
        <v>0</v>
      </c>
      <c r="M64" s="14">
        <f t="shared" si="7"/>
        <v>0</v>
      </c>
      <c r="N64" s="14">
        <f t="shared" si="7"/>
        <v>0</v>
      </c>
      <c r="O64" s="14">
        <f t="shared" si="6"/>
        <v>46</v>
      </c>
      <c r="P64" s="11" cm="1">
        <f t="array" ref="P64">($J$18/SQRT(2) + SUMPRODUCT(J$19:J$117*COS(PI()*$I$19:$I$117*($I64 + 0.5)/$H$17)))*SQRT(2/$H$17)</f>
        <v>208.00000000000145</v>
      </c>
      <c r="Q64" s="11" cm="1">
        <f t="array" ref="Q64">($J$18/SQRT(2) + SUMPRODUCT(L$19:L$117*COS(PI()*$I$19:$I$117*($I64 + 0.5)/$H$17)))*SQRT(2/$H$17)</f>
        <v>104.02789615666184</v>
      </c>
      <c r="R64" s="11" cm="1">
        <f t="array" ref="R64">($J$18/SQRT(2) + SUMPRODUCT(M$19:M$117*COS(PI()*$I$19:$I$117*($I64 + 0.5)/$H$17)))*SQRT(2/$H$17)</f>
        <v>13.184807218991331</v>
      </c>
      <c r="S64" s="11" cm="1">
        <f t="array" ref="S64">($J$18/SQRT(2) + SUMPRODUCT(N$19:N$117*COS(PI()*$I$19:$I$117*($I64 + 0.5)/$H$17)))*SQRT(2/$H$17)</f>
        <v>-181.05834301334866</v>
      </c>
    </row>
    <row r="65" spans="2:19" x14ac:dyDescent="0.25">
      <c r="B65" s="6">
        <f t="shared" si="3"/>
        <v>47</v>
      </c>
      <c r="C65">
        <v>278</v>
      </c>
      <c r="I65" s="6">
        <f t="shared" si="4"/>
        <v>47</v>
      </c>
      <c r="J65" s="15" cm="1">
        <f t="array" ref="J65">SUMPRODUCT(C$18:C$117*COS(PI()*I65*(2*I$18:I$117+1)/(2*H$17)))*SQRT(2/H$17)/IF($I65=0,SQRT(2),1)</f>
        <v>-13.527923049246162</v>
      </c>
      <c r="K65" s="15"/>
      <c r="L65" s="14">
        <f t="shared" si="7"/>
        <v>0</v>
      </c>
      <c r="M65" s="14">
        <f t="shared" si="7"/>
        <v>0</v>
      </c>
      <c r="N65" s="14">
        <f t="shared" si="7"/>
        <v>0</v>
      </c>
      <c r="O65" s="14">
        <f t="shared" si="6"/>
        <v>47</v>
      </c>
      <c r="P65" s="11" cm="1">
        <f t="array" ref="P65">($J$18/SQRT(2) + SUMPRODUCT(J$19:J$117*COS(PI()*$I$19:$I$117*($I65 + 0.5)/$H$17)))*SQRT(2/$H$17)</f>
        <v>277.99999999999886</v>
      </c>
      <c r="Q65" s="11" cm="1">
        <f t="array" ref="Q65">($J$18/SQRT(2) + SUMPRODUCT(L$19:L$117*COS(PI()*$I$19:$I$117*($I65 + 0.5)/$H$17)))*SQRT(2/$H$17)</f>
        <v>220.09801326146163</v>
      </c>
      <c r="R65" s="11" cm="1">
        <f t="array" ref="R65">($J$18/SQRT(2) + SUMPRODUCT(M$19:M$117*COS(PI()*$I$19:$I$117*($I65 + 0.5)/$H$17)))*SQRT(2/$H$17)</f>
        <v>17.059734529025818</v>
      </c>
      <c r="S65" s="11" cm="1">
        <f t="array" ref="S65">($J$18/SQRT(2) + SUMPRODUCT(N$19:N$117*COS(PI()*$I$19:$I$117*($I65 + 0.5)/$H$17)))*SQRT(2/$H$17)</f>
        <v>-208.72331611239221</v>
      </c>
    </row>
    <row r="66" spans="2:19" x14ac:dyDescent="0.25">
      <c r="B66" s="6">
        <f t="shared" si="3"/>
        <v>48</v>
      </c>
      <c r="C66">
        <v>246</v>
      </c>
      <c r="I66" s="6">
        <f t="shared" si="4"/>
        <v>48</v>
      </c>
      <c r="J66" s="15" cm="1">
        <f t="array" ref="J66">SUMPRODUCT(C$18:C$117*COS(PI()*I66*(2*I$18:I$117+1)/(2*H$17)))*SQRT(2/H$17)/IF($I66=0,SQRT(2),1)</f>
        <v>2.2282624961579143</v>
      </c>
      <c r="K66" s="15"/>
      <c r="L66" s="14">
        <f t="shared" si="7"/>
        <v>0</v>
      </c>
      <c r="M66" s="14">
        <f t="shared" si="7"/>
        <v>0</v>
      </c>
      <c r="N66" s="14">
        <f t="shared" si="7"/>
        <v>0</v>
      </c>
      <c r="O66" s="14">
        <f t="shared" si="6"/>
        <v>48</v>
      </c>
      <c r="P66" s="11" cm="1">
        <f t="array" ref="P66">($J$18/SQRT(2) + SUMPRODUCT(J$19:J$117*COS(PI()*$I$19:$I$117*($I66 + 0.5)/$H$17)))*SQRT(2/$H$17)</f>
        <v>246.00000000000108</v>
      </c>
      <c r="Q66" s="11" cm="1">
        <f t="array" ref="Q66">($J$18/SQRT(2) + SUMPRODUCT(L$19:L$117*COS(PI()*$I$19:$I$117*($I66 + 0.5)/$H$17)))*SQRT(2/$H$17)</f>
        <v>259.16442564796421</v>
      </c>
      <c r="R66" s="11" cm="1">
        <f t="array" ref="R66">($J$18/SQRT(2) + SUMPRODUCT(M$19:M$117*COS(PI()*$I$19:$I$117*($I66 + 0.5)/$H$17)))*SQRT(2/$H$17)</f>
        <v>7.0198945736631249</v>
      </c>
      <c r="S66" s="11" cm="1">
        <f t="array" ref="S66">($J$18/SQRT(2) + SUMPRODUCT(N$19:N$117*COS(PI()*$I$19:$I$117*($I66 + 0.5)/$H$17)))*SQRT(2/$H$17)</f>
        <v>-211.96852027101278</v>
      </c>
    </row>
    <row r="67" spans="2:19" x14ac:dyDescent="0.25">
      <c r="B67" s="6">
        <f t="shared" si="3"/>
        <v>49</v>
      </c>
      <c r="C67">
        <v>128</v>
      </c>
      <c r="I67" s="6">
        <f t="shared" si="4"/>
        <v>49</v>
      </c>
      <c r="J67" s="15" cm="1">
        <f t="array" ref="J67">SUMPRODUCT(C$18:C$117*COS(PI()*I67*(2*I$18:I$117+1)/(2*H$17)))*SQRT(2/H$17)/IF($I67=0,SQRT(2),1)</f>
        <v>28.618732506352615</v>
      </c>
      <c r="K67" s="15"/>
      <c r="L67" s="14">
        <f t="shared" si="7"/>
        <v>0</v>
      </c>
      <c r="M67" s="14">
        <f t="shared" si="7"/>
        <v>0</v>
      </c>
      <c r="N67" s="14">
        <f t="shared" si="7"/>
        <v>0</v>
      </c>
      <c r="O67" s="14">
        <f t="shared" si="6"/>
        <v>49</v>
      </c>
      <c r="P67" s="11" cm="1">
        <f t="array" ref="P67">($J$18/SQRT(2) + SUMPRODUCT(J$19:J$117*COS(PI()*$I$19:$I$117*($I67 + 0.5)/$H$17)))*SQRT(2/$H$17)</f>
        <v>128.0000000000004</v>
      </c>
      <c r="Q67" s="11" cm="1">
        <f t="array" ref="Q67">($J$18/SQRT(2) + SUMPRODUCT(L$19:L$117*COS(PI()*$I$19:$I$117*($I67 + 0.5)/$H$17)))*SQRT(2/$H$17)</f>
        <v>210.38434745410058</v>
      </c>
      <c r="R67" s="11" cm="1">
        <f t="array" ref="R67">($J$18/SQRT(2) + SUMPRODUCT(M$19:M$117*COS(PI()*$I$19:$I$117*($I67 + 0.5)/$H$17)))*SQRT(2/$H$17)</f>
        <v>-15.954594248926151</v>
      </c>
      <c r="S67" s="11" cm="1">
        <f t="array" ref="S67">($J$18/SQRT(2) + SUMPRODUCT(N$19:N$117*COS(PI()*$I$19:$I$117*($I67 + 0.5)/$H$17)))*SQRT(2/$H$17)</f>
        <v>-190.52755602041174</v>
      </c>
    </row>
    <row r="68" spans="2:19" x14ac:dyDescent="0.25">
      <c r="B68" s="6">
        <f t="shared" si="3"/>
        <v>50</v>
      </c>
      <c r="C68">
        <v>-60</v>
      </c>
      <c r="I68" s="6">
        <f t="shared" si="4"/>
        <v>50</v>
      </c>
      <c r="J68" s="15" cm="1">
        <f t="array" ref="J68">SUMPRODUCT(C$18:C$117*COS(PI()*I68*(2*I$18:I$117+1)/(2*H$17)))*SQRT(2/H$17)/IF($I68=0,SQRT(2),1)</f>
        <v>-6.1999999999999051</v>
      </c>
      <c r="K68" s="15"/>
      <c r="L68" s="14">
        <f t="shared" si="7"/>
        <v>0</v>
      </c>
      <c r="M68" s="14">
        <f t="shared" si="7"/>
        <v>0</v>
      </c>
      <c r="N68" s="14">
        <f t="shared" si="7"/>
        <v>0</v>
      </c>
      <c r="O68" s="14">
        <f t="shared" si="6"/>
        <v>50</v>
      </c>
      <c r="P68" s="11" cm="1">
        <f t="array" ref="P68">($J$18/SQRT(2) + SUMPRODUCT(J$19:J$117*COS(PI()*$I$19:$I$117*($I68 + 0.5)/$H$17)))*SQRT(2/$H$17)</f>
        <v>-60.000000000000412</v>
      </c>
      <c r="Q68" s="11" cm="1">
        <f t="array" ref="Q68">($J$18/SQRT(2) + SUMPRODUCT(L$19:L$117*COS(PI()*$I$19:$I$117*($I68 + 0.5)/$H$17)))*SQRT(2/$H$17)</f>
        <v>89.685577183158074</v>
      </c>
      <c r="R68" s="11" cm="1">
        <f t="array" ref="R68">($J$18/SQRT(2) + SUMPRODUCT(M$19:M$117*COS(PI()*$I$19:$I$117*($I68 + 0.5)/$H$17)))*SQRT(2/$H$17)</f>
        <v>-46.798142582761891</v>
      </c>
      <c r="S68" s="11" cm="1">
        <f t="array" ref="S68">($J$18/SQRT(2) + SUMPRODUCT(N$19:N$117*COS(PI()*$I$19:$I$117*($I68 + 0.5)/$H$17)))*SQRT(2/$H$17)</f>
        <v>-146.59630668637891</v>
      </c>
    </row>
    <row r="69" spans="2:19" x14ac:dyDescent="0.25">
      <c r="B69" s="6">
        <f t="shared" si="3"/>
        <v>51</v>
      </c>
      <c r="C69">
        <v>-168</v>
      </c>
      <c r="I69" s="6">
        <f t="shared" si="4"/>
        <v>51</v>
      </c>
      <c r="J69" s="15" cm="1">
        <f t="array" ref="J69">SUMPRODUCT(C$18:C$117*COS(PI()*I69*(2*I$18:I$117+1)/(2*H$17)))*SQRT(2/H$17)/IF($I69=0,SQRT(2),1)</f>
        <v>-36.47954534602372</v>
      </c>
      <c r="K69" s="15"/>
      <c r="L69" s="14">
        <f t="shared" si="7"/>
        <v>0</v>
      </c>
      <c r="M69" s="14">
        <f t="shared" si="7"/>
        <v>0</v>
      </c>
      <c r="N69" s="14">
        <f t="shared" si="7"/>
        <v>0</v>
      </c>
      <c r="O69" s="14">
        <f t="shared" si="6"/>
        <v>51</v>
      </c>
      <c r="P69" s="11" cm="1">
        <f t="array" ref="P69">($J$18/SQRT(2) + SUMPRODUCT(J$19:J$117*COS(PI()*$I$19:$I$117*($I69 + 0.5)/$H$17)))*SQRT(2/$H$17)</f>
        <v>-168.00000000000134</v>
      </c>
      <c r="Q69" s="11" cm="1">
        <f t="array" ref="Q69">($J$18/SQRT(2) + SUMPRODUCT(L$19:L$117*COS(PI()*$I$19:$I$117*($I69 + 0.5)/$H$17)))*SQRT(2/$H$17)</f>
        <v>-65.396723766641571</v>
      </c>
      <c r="R69" s="11" cm="1">
        <f t="array" ref="R69">($J$18/SQRT(2) + SUMPRODUCT(M$19:M$117*COS(PI()*$I$19:$I$117*($I69 + 0.5)/$H$17)))*SQRT(2/$H$17)</f>
        <v>-77.285792518295239</v>
      </c>
      <c r="S69" s="11" cm="1">
        <f t="array" ref="S69">($J$18/SQRT(2) + SUMPRODUCT(N$19:N$117*COS(PI()*$I$19:$I$117*($I69 + 0.5)/$H$17)))*SQRT(2/$H$17)</f>
        <v>-84.572086852027937</v>
      </c>
    </row>
    <row r="70" spans="2:19" x14ac:dyDescent="0.25">
      <c r="B70" s="6">
        <f t="shared" si="3"/>
        <v>52</v>
      </c>
      <c r="C70">
        <v>-208</v>
      </c>
      <c r="I70" s="6">
        <f t="shared" si="4"/>
        <v>52</v>
      </c>
      <c r="J70" s="15" cm="1">
        <f t="array" ref="J70">SUMPRODUCT(C$18:C$117*COS(PI()*I70*(2*I$18:I$117+1)/(2*H$17)))*SQRT(2/H$17)/IF($I70=0,SQRT(2),1)</f>
        <v>3.9541557188256915</v>
      </c>
      <c r="K70" s="15"/>
      <c r="L70" s="14">
        <f t="shared" si="7"/>
        <v>0</v>
      </c>
      <c r="M70" s="14">
        <f t="shared" si="7"/>
        <v>0</v>
      </c>
      <c r="N70" s="14">
        <f t="shared" si="7"/>
        <v>0</v>
      </c>
      <c r="O70" s="14">
        <f t="shared" si="6"/>
        <v>52</v>
      </c>
      <c r="P70" s="11" cm="1">
        <f t="array" ref="P70">($J$18/SQRT(2) + SUMPRODUCT(J$19:J$117*COS(PI()*$I$19:$I$117*($I70 + 0.5)/$H$17)))*SQRT(2/$H$17)</f>
        <v>-207.99999999999906</v>
      </c>
      <c r="Q70" s="11" cm="1">
        <f t="array" ref="Q70">($J$18/SQRT(2) + SUMPRODUCT(L$19:L$117*COS(PI()*$I$19:$I$117*($I70 + 0.5)/$H$17)))*SQRT(2/$H$17)</f>
        <v>-207.03617596294603</v>
      </c>
      <c r="R70" s="11" cm="1">
        <f t="array" ref="R70">($J$18/SQRT(2) + SUMPRODUCT(M$19:M$117*COS(PI()*$I$19:$I$117*($I70 + 0.5)/$H$17)))*SQRT(2/$H$17)</f>
        <v>-97.704398169857782</v>
      </c>
      <c r="S70" s="11" cm="1">
        <f t="array" ref="S70">($J$18/SQRT(2) + SUMPRODUCT(N$19:N$117*COS(PI()*$I$19:$I$117*($I70 + 0.5)/$H$17)))*SQRT(2/$H$17)</f>
        <v>-10.578272901810966</v>
      </c>
    </row>
    <row r="71" spans="2:19" x14ac:dyDescent="0.25">
      <c r="B71" s="6">
        <f t="shared" si="3"/>
        <v>53</v>
      </c>
      <c r="C71">
        <v>-179</v>
      </c>
      <c r="I71" s="6">
        <f t="shared" si="4"/>
        <v>53</v>
      </c>
      <c r="J71" s="15" cm="1">
        <f t="array" ref="J71">SUMPRODUCT(C$18:C$117*COS(PI()*I71*(2*I$18:I$117+1)/(2*H$17)))*SQRT(2/H$17)/IF($I71=0,SQRT(2),1)</f>
        <v>33.089187799903193</v>
      </c>
      <c r="K71" s="15"/>
      <c r="L71" s="14">
        <f t="shared" si="7"/>
        <v>0</v>
      </c>
      <c r="M71" s="14">
        <f t="shared" si="7"/>
        <v>0</v>
      </c>
      <c r="N71" s="14">
        <f t="shared" si="7"/>
        <v>0</v>
      </c>
      <c r="O71" s="14">
        <f t="shared" si="6"/>
        <v>53</v>
      </c>
      <c r="P71" s="11" cm="1">
        <f t="array" ref="P71">($J$18/SQRT(2) + SUMPRODUCT(J$19:J$117*COS(PI()*$I$19:$I$117*($I71 + 0.5)/$H$17)))*SQRT(2/$H$17)</f>
        <v>-179.0000000000002</v>
      </c>
      <c r="Q71" s="11" cm="1">
        <f t="array" ref="Q71">($J$18/SQRT(2) + SUMPRODUCT(L$19:L$117*COS(PI()*$I$19:$I$117*($I71 + 0.5)/$H$17)))*SQRT(2/$H$17)</f>
        <v>-291.07055685870597</v>
      </c>
      <c r="R71" s="11" cm="1">
        <f t="array" ref="R71">($J$18/SQRT(2) + SUMPRODUCT(M$19:M$117*COS(PI()*$I$19:$I$117*($I71 + 0.5)/$H$17)))*SQRT(2/$H$17)</f>
        <v>-98.9538640975655</v>
      </c>
      <c r="S71" s="11" cm="1">
        <f t="array" ref="S71">($J$18/SQRT(2) + SUMPRODUCT(N$19:N$117*COS(PI()*$I$19:$I$117*($I71 + 0.5)/$H$17)))*SQRT(2/$H$17)</f>
        <v>68.17219192729705</v>
      </c>
    </row>
    <row r="72" spans="2:19" x14ac:dyDescent="0.25">
      <c r="B72" s="6">
        <f t="shared" si="3"/>
        <v>54</v>
      </c>
      <c r="C72">
        <v>-192</v>
      </c>
      <c r="I72" s="6">
        <f t="shared" si="4"/>
        <v>54</v>
      </c>
      <c r="J72" s="15" cm="1">
        <f t="array" ref="J72">SUMPRODUCT(C$18:C$117*COS(PI()*I72*(2*I$18:I$117+1)/(2*H$17)))*SQRT(2/H$17)/IF($I72=0,SQRT(2),1)</f>
        <v>6.2600028021076497</v>
      </c>
      <c r="K72" s="15"/>
      <c r="L72" s="14">
        <f t="shared" si="7"/>
        <v>0</v>
      </c>
      <c r="M72" s="14">
        <f t="shared" si="7"/>
        <v>0</v>
      </c>
      <c r="N72" s="14">
        <f t="shared" si="7"/>
        <v>0</v>
      </c>
      <c r="O72" s="14">
        <f t="shared" si="6"/>
        <v>54</v>
      </c>
      <c r="P72" s="11" cm="1">
        <f t="array" ref="P72">($J$18/SQRT(2) + SUMPRODUCT(J$19:J$117*COS(PI()*$I$19:$I$117*($I72 + 0.5)/$H$17)))*SQRT(2/$H$17)</f>
        <v>-191.9999999999971</v>
      </c>
      <c r="Q72" s="11" cm="1">
        <f t="array" ref="Q72">($J$18/SQRT(2) + SUMPRODUCT(L$19:L$117*COS(PI()*$I$19:$I$117*($I72 + 0.5)/$H$17)))*SQRT(2/$H$17)</f>
        <v>-289.44339232632819</v>
      </c>
      <c r="R72" s="11" cm="1">
        <f t="array" ref="R72">($J$18/SQRT(2) + SUMPRODUCT(M$19:M$117*COS(PI()*$I$19:$I$117*($I72 + 0.5)/$H$17)))*SQRT(2/$H$17)</f>
        <v>-74.668518741101494</v>
      </c>
      <c r="S72" s="11" cm="1">
        <f t="array" ref="S72">($J$18/SQRT(2) + SUMPRODUCT(N$19:N$117*COS(PI()*$I$19:$I$117*($I72 + 0.5)/$H$17)))*SQRT(2/$H$17)</f>
        <v>144.10602582905625</v>
      </c>
    </row>
    <row r="73" spans="2:19" x14ac:dyDescent="0.25">
      <c r="B73" s="6">
        <f t="shared" si="3"/>
        <v>55</v>
      </c>
      <c r="C73">
        <v>-105</v>
      </c>
      <c r="I73" s="6">
        <f t="shared" si="4"/>
        <v>55</v>
      </c>
      <c r="J73" s="15" cm="1">
        <f t="array" ref="J73">SUMPRODUCT(C$18:C$117*COS(PI()*I73*(2*I$18:I$117+1)/(2*H$17)))*SQRT(2/H$17)/IF($I73=0,SQRT(2),1)</f>
        <v>-18.815949230634136</v>
      </c>
      <c r="K73" s="15"/>
      <c r="L73" s="14">
        <f t="shared" si="7"/>
        <v>0</v>
      </c>
      <c r="M73" s="14">
        <f t="shared" si="7"/>
        <v>0</v>
      </c>
      <c r="N73" s="14">
        <f t="shared" si="7"/>
        <v>0</v>
      </c>
      <c r="O73" s="14">
        <f t="shared" si="6"/>
        <v>55</v>
      </c>
      <c r="P73" s="11" cm="1">
        <f t="array" ref="P73">($J$18/SQRT(2) + SUMPRODUCT(J$19:J$117*COS(PI()*$I$19:$I$117*($I73 + 0.5)/$H$17)))*SQRT(2/$H$17)</f>
        <v>-105.00000000000207</v>
      </c>
      <c r="Q73" s="11" cm="1">
        <f t="array" ref="Q73">($J$18/SQRT(2) + SUMPRODUCT(L$19:L$117*COS(PI()*$I$19:$I$117*($I73 + 0.5)/$H$17)))*SQRT(2/$H$17)</f>
        <v>-197.61437038916847</v>
      </c>
      <c r="R73" s="11" cm="1">
        <f t="array" ref="R73">($J$18/SQRT(2) + SUMPRODUCT(M$19:M$117*COS(PI()*$I$19:$I$117*($I73 + 0.5)/$H$17)))*SQRT(2/$H$17)</f>
        <v>-22.930801502518616</v>
      </c>
      <c r="S73" s="11" cm="1">
        <f t="array" ref="S73">($J$18/SQRT(2) + SUMPRODUCT(N$19:N$117*COS(PI()*$I$19:$I$117*($I73 + 0.5)/$H$17)))*SQRT(2/$H$17)</f>
        <v>210.0356940047084</v>
      </c>
    </row>
    <row r="74" spans="2:19" x14ac:dyDescent="0.25">
      <c r="B74" s="6">
        <f t="shared" si="3"/>
        <v>56</v>
      </c>
      <c r="C74">
        <v>4</v>
      </c>
      <c r="I74" s="6">
        <f t="shared" si="4"/>
        <v>56</v>
      </c>
      <c r="J74" s="15" cm="1">
        <f t="array" ref="J74">SUMPRODUCT(C$18:C$117*COS(PI()*I74*(2*I$18:I$117+1)/(2*H$17)))*SQRT(2/H$17)/IF($I74=0,SQRT(2),1)</f>
        <v>21.643590817519254</v>
      </c>
      <c r="K74" s="15"/>
      <c r="L74" s="14">
        <f t="shared" si="7"/>
        <v>0</v>
      </c>
      <c r="M74" s="14">
        <f t="shared" si="7"/>
        <v>0</v>
      </c>
      <c r="N74" s="14">
        <f t="shared" si="7"/>
        <v>0</v>
      </c>
      <c r="O74" s="14">
        <f t="shared" si="6"/>
        <v>56</v>
      </c>
      <c r="P74" s="11" cm="1">
        <f t="array" ref="P74">($J$18/SQRT(2) + SUMPRODUCT(J$19:J$117*COS(PI()*$I$19:$I$117*($I74 + 0.5)/$H$17)))*SQRT(2/$H$17)</f>
        <v>4.000000000002518</v>
      </c>
      <c r="Q74" s="11" cm="1">
        <f t="array" ref="Q74">($J$18/SQRT(2) + SUMPRODUCT(L$19:L$117*COS(PI()*$I$19:$I$117*($I74 + 0.5)/$H$17)))*SQRT(2/$H$17)</f>
        <v>-35.078581468362032</v>
      </c>
      <c r="R74" s="11" cm="1">
        <f t="array" ref="R74">($J$18/SQRT(2) + SUMPRODUCT(M$19:M$117*COS(PI()*$I$19:$I$117*($I74 + 0.5)/$H$17)))*SQRT(2/$H$17)</f>
        <v>52.786542333529894</v>
      </c>
      <c r="S74" s="11" cm="1">
        <f t="array" ref="S74">($J$18/SQRT(2) + SUMPRODUCT(N$19:N$117*COS(PI()*$I$19:$I$117*($I74 + 0.5)/$H$17)))*SQRT(2/$H$17)</f>
        <v>259.8470597954676</v>
      </c>
    </row>
    <row r="75" spans="2:19" x14ac:dyDescent="0.25">
      <c r="B75" s="6">
        <f t="shared" si="3"/>
        <v>57</v>
      </c>
      <c r="C75">
        <v>121</v>
      </c>
      <c r="I75" s="6">
        <f t="shared" si="4"/>
        <v>57</v>
      </c>
      <c r="J75" s="15" cm="1">
        <f t="array" ref="J75">SUMPRODUCT(C$18:C$117*COS(PI()*I75*(2*I$18:I$117+1)/(2*H$17)))*SQRT(2/H$17)/IF($I75=0,SQRT(2),1)</f>
        <v>25.037557949745949</v>
      </c>
      <c r="K75" s="15"/>
      <c r="L75" s="14">
        <f t="shared" si="7"/>
        <v>0</v>
      </c>
      <c r="M75" s="14">
        <f t="shared" si="7"/>
        <v>0</v>
      </c>
      <c r="N75" s="14">
        <f t="shared" si="7"/>
        <v>0</v>
      </c>
      <c r="O75" s="14">
        <f t="shared" si="6"/>
        <v>57</v>
      </c>
      <c r="P75" s="11" cm="1">
        <f t="array" ref="P75">($J$18/SQRT(2) + SUMPRODUCT(J$19:J$117*COS(PI()*$I$19:$I$117*($I75 + 0.5)/$H$17)))*SQRT(2/$H$17)</f>
        <v>120.99999999999876</v>
      </c>
      <c r="Q75" s="11" cm="1">
        <f t="array" ref="Q75">($J$18/SQRT(2) + SUMPRODUCT(L$19:L$117*COS(PI()*$I$19:$I$117*($I75 + 0.5)/$H$17)))*SQRT(2/$H$17)</f>
        <v>160.74494493231404</v>
      </c>
      <c r="R75" s="11" cm="1">
        <f t="array" ref="R75">($J$18/SQRT(2) + SUMPRODUCT(M$19:M$117*COS(PI()*$I$19:$I$117*($I75 + 0.5)/$H$17)))*SQRT(2/$H$17)</f>
        <v>143.67810091316085</v>
      </c>
      <c r="S75" s="11" cm="1">
        <f t="array" ref="S75">($J$18/SQRT(2) + SUMPRODUCT(N$19:N$117*COS(PI()*$I$19:$I$117*($I75 + 0.5)/$H$17)))*SQRT(2/$H$17)</f>
        <v>289.06164209682407</v>
      </c>
    </row>
    <row r="76" spans="2:19" x14ac:dyDescent="0.25">
      <c r="B76" s="6">
        <f t="shared" si="3"/>
        <v>58</v>
      </c>
      <c r="C76">
        <v>234</v>
      </c>
      <c r="I76" s="6">
        <f t="shared" si="4"/>
        <v>58</v>
      </c>
      <c r="J76" s="15" cm="1">
        <f t="array" ref="J76">SUMPRODUCT(C$18:C$117*COS(PI()*I76*(2*I$18:I$117+1)/(2*H$17)))*SQRT(2/H$17)/IF($I76=0,SQRT(2),1)</f>
        <v>-1.738251058826193</v>
      </c>
      <c r="K76" s="15"/>
      <c r="L76" s="14">
        <f t="shared" si="7"/>
        <v>0</v>
      </c>
      <c r="M76" s="14">
        <f t="shared" si="7"/>
        <v>0</v>
      </c>
      <c r="N76" s="14">
        <f t="shared" si="7"/>
        <v>0</v>
      </c>
      <c r="O76" s="14">
        <f t="shared" si="6"/>
        <v>58</v>
      </c>
      <c r="P76" s="11" cm="1">
        <f t="array" ref="P76">($J$18/SQRT(2) + SUMPRODUCT(J$19:J$117*COS(PI()*$I$19:$I$117*($I76 + 0.5)/$H$17)))*SQRT(2/$H$17)</f>
        <v>234.0000000000025</v>
      </c>
      <c r="Q76" s="11" cm="1">
        <f t="array" ref="Q76">($J$18/SQRT(2) + SUMPRODUCT(L$19:L$117*COS(PI()*$I$19:$I$117*($I76 + 0.5)/$H$17)))*SQRT(2/$H$17)</f>
        <v>345.08536038102454</v>
      </c>
      <c r="R76" s="11" cm="1">
        <f t="array" ref="R76">($J$18/SQRT(2) + SUMPRODUCT(M$19:M$117*COS(PI()*$I$19:$I$117*($I76 + 0.5)/$H$17)))*SQRT(2/$H$17)</f>
        <v>236.70877074956519</v>
      </c>
      <c r="S76" s="11" cm="1">
        <f t="array" ref="S76">($J$18/SQRT(2) + SUMPRODUCT(N$19:N$117*COS(PI()*$I$19:$I$117*($I76 + 0.5)/$H$17)))*SQRT(2/$H$17)</f>
        <v>295.22147025714162</v>
      </c>
    </row>
    <row r="77" spans="2:19" x14ac:dyDescent="0.25">
      <c r="B77" s="6">
        <f t="shared" si="3"/>
        <v>59</v>
      </c>
      <c r="C77">
        <v>378</v>
      </c>
      <c r="I77" s="6">
        <f t="shared" si="4"/>
        <v>59</v>
      </c>
      <c r="J77" s="15" cm="1">
        <f t="array" ref="J77">SUMPRODUCT(C$18:C$117*COS(PI()*I77*(2*I$18:I$117+1)/(2*H$17)))*SQRT(2/H$17)/IF($I77=0,SQRT(2),1)</f>
        <v>-9.2154461676248332</v>
      </c>
      <c r="K77" s="15"/>
      <c r="L77" s="14">
        <f t="shared" si="7"/>
        <v>0</v>
      </c>
      <c r="M77" s="14">
        <f t="shared" si="7"/>
        <v>0</v>
      </c>
      <c r="N77" s="14">
        <f t="shared" si="7"/>
        <v>0</v>
      </c>
      <c r="O77" s="14">
        <f t="shared" si="6"/>
        <v>59</v>
      </c>
      <c r="P77" s="11" cm="1">
        <f t="array" ref="P77">($J$18/SQRT(2) + SUMPRODUCT(J$19:J$117*COS(PI()*$I$19:$I$117*($I77 + 0.5)/$H$17)))*SQRT(2/$H$17)</f>
        <v>377.99999999999972</v>
      </c>
      <c r="Q77" s="11" cm="1">
        <f t="array" ref="Q77">($J$18/SQRT(2) + SUMPRODUCT(L$19:L$117*COS(PI()*$I$19:$I$117*($I77 + 0.5)/$H$17)))*SQRT(2/$H$17)</f>
        <v>477.55441301281127</v>
      </c>
      <c r="R77" s="11" cm="1">
        <f t="array" ref="R77">($J$18/SQRT(2) + SUMPRODUCT(M$19:M$117*COS(PI()*$I$19:$I$117*($I77 + 0.5)/$H$17)))*SQRT(2/$H$17)</f>
        <v>316.61069755359529</v>
      </c>
      <c r="S77" s="11" cm="1">
        <f t="array" ref="S77">($J$18/SQRT(2) + SUMPRODUCT(N$19:N$117*COS(PI()*$I$19:$I$117*($I77 + 0.5)/$H$17)))*SQRT(2/$H$17)</f>
        <v>278.06430397130714</v>
      </c>
    </row>
    <row r="78" spans="2:19" x14ac:dyDescent="0.25">
      <c r="B78" s="6">
        <f t="shared" si="3"/>
        <v>60</v>
      </c>
      <c r="C78">
        <v>493</v>
      </c>
      <c r="I78" s="6">
        <f t="shared" si="4"/>
        <v>60</v>
      </c>
      <c r="J78" s="15" cm="1">
        <f t="array" ref="J78">SUMPRODUCT(C$18:C$117*COS(PI()*I78*(2*I$18:I$117+1)/(2*H$17)))*SQRT(2/H$17)/IF($I78=0,SQRT(2),1)</f>
        <v>-11.575821538969679</v>
      </c>
      <c r="K78" s="15"/>
      <c r="L78" s="14">
        <f t="shared" ref="L78:N97" si="8">IF(L$17&lt;=$I78,0,$J78)</f>
        <v>0</v>
      </c>
      <c r="M78" s="14">
        <f t="shared" si="8"/>
        <v>0</v>
      </c>
      <c r="N78" s="14">
        <f t="shared" si="8"/>
        <v>0</v>
      </c>
      <c r="O78" s="14">
        <f t="shared" si="6"/>
        <v>60</v>
      </c>
      <c r="P78" s="11" cm="1">
        <f t="array" ref="P78">($J$18/SQRT(2) + SUMPRODUCT(J$19:J$117*COS(PI()*$I$19:$I$117*($I78 + 0.5)/$H$17)))*SQRT(2/$H$17)</f>
        <v>493.00000000000165</v>
      </c>
      <c r="Q78" s="11" cm="1">
        <f t="array" ref="Q78">($J$18/SQRT(2) + SUMPRODUCT(L$19:L$117*COS(PI()*$I$19:$I$117*($I78 + 0.5)/$H$17)))*SQRT(2/$H$17)</f>
        <v>531.68927187921258</v>
      </c>
      <c r="R78" s="11" cm="1">
        <f t="array" ref="R78">($J$18/SQRT(2) + SUMPRODUCT(M$19:M$117*COS(PI()*$I$19:$I$117*($I78 + 0.5)/$H$17)))*SQRT(2/$H$17)</f>
        <v>368.44843358458826</v>
      </c>
      <c r="S78" s="11" cm="1">
        <f t="array" ref="S78">($J$18/SQRT(2) + SUMPRODUCT(N$19:N$117*COS(PI()*$I$19:$I$117*($I78 + 0.5)/$H$17)))*SQRT(2/$H$17)</f>
        <v>239.47934860304679</v>
      </c>
    </row>
    <row r="79" spans="2:19" x14ac:dyDescent="0.25">
      <c r="B79" s="6">
        <f t="shared" si="3"/>
        <v>61</v>
      </c>
      <c r="C79">
        <v>502</v>
      </c>
      <c r="I79" s="6">
        <f t="shared" si="4"/>
        <v>61</v>
      </c>
      <c r="J79" s="15" cm="1">
        <f t="array" ref="J79">SUMPRODUCT(C$18:C$117*COS(PI()*I79*(2*I$18:I$117+1)/(2*H$17)))*SQRT(2/H$17)/IF($I79=0,SQRT(2),1)</f>
        <v>7.1490181088665423</v>
      </c>
      <c r="K79" s="15"/>
      <c r="L79" s="14">
        <f t="shared" si="8"/>
        <v>0</v>
      </c>
      <c r="M79" s="14">
        <f t="shared" si="8"/>
        <v>0</v>
      </c>
      <c r="N79" s="14">
        <f t="shared" si="8"/>
        <v>0</v>
      </c>
      <c r="O79" s="14">
        <f t="shared" si="6"/>
        <v>61</v>
      </c>
      <c r="P79" s="11" cm="1">
        <f t="array" ref="P79">($J$18/SQRT(2) + SUMPRODUCT(J$19:J$117*COS(PI()*$I$19:$I$117*($I79 + 0.5)/$H$17)))*SQRT(2/$H$17)</f>
        <v>501.99999999999721</v>
      </c>
      <c r="Q79" s="11" cm="1">
        <f t="array" ref="Q79">($J$18/SQRT(2) + SUMPRODUCT(L$19:L$117*COS(PI()*$I$19:$I$117*($I79 + 0.5)/$H$17)))*SQRT(2/$H$17)</f>
        <v>499.9031393614855</v>
      </c>
      <c r="R79" s="11" cm="1">
        <f t="array" ref="R79">($J$18/SQRT(2) + SUMPRODUCT(M$19:M$117*COS(PI()*$I$19:$I$117*($I79 + 0.5)/$H$17)))*SQRT(2/$H$17)</f>
        <v>380.30762481646826</v>
      </c>
      <c r="S79" s="11" cm="1">
        <f t="array" ref="S79">($J$18/SQRT(2) + SUMPRODUCT(N$19:N$117*COS(PI()*$I$19:$I$117*($I79 + 0.5)/$H$17)))*SQRT(2/$H$17)</f>
        <v>183.25611578741277</v>
      </c>
    </row>
    <row r="80" spans="2:19" x14ac:dyDescent="0.25">
      <c r="B80" s="6">
        <f t="shared" si="3"/>
        <v>62</v>
      </c>
      <c r="C80">
        <v>458</v>
      </c>
      <c r="I80" s="6">
        <f t="shared" si="4"/>
        <v>62</v>
      </c>
      <c r="J80" s="15" cm="1">
        <f t="array" ref="J80">SUMPRODUCT(C$18:C$117*COS(PI()*I80*(2*I$18:I$117+1)/(2*H$17)))*SQRT(2/H$17)/IF($I80=0,SQRT(2),1)</f>
        <v>10.355511222415075</v>
      </c>
      <c r="K80" s="15"/>
      <c r="L80" s="14">
        <f t="shared" si="8"/>
        <v>0</v>
      </c>
      <c r="M80" s="14">
        <f t="shared" si="8"/>
        <v>0</v>
      </c>
      <c r="N80" s="14">
        <f t="shared" si="8"/>
        <v>0</v>
      </c>
      <c r="O80" s="14">
        <f t="shared" si="6"/>
        <v>62</v>
      </c>
      <c r="P80" s="11" cm="1">
        <f t="array" ref="P80">($J$18/SQRT(2) + SUMPRODUCT(J$19:J$117*COS(PI()*$I$19:$I$117*($I80 + 0.5)/$H$17)))*SQRT(2/$H$17)</f>
        <v>458.00000000000097</v>
      </c>
      <c r="Q80" s="11" cm="1">
        <f t="array" ref="Q80">($J$18/SQRT(2) + SUMPRODUCT(L$19:L$117*COS(PI()*$I$19:$I$117*($I80 + 0.5)/$H$17)))*SQRT(2/$H$17)</f>
        <v>393.02786952318706</v>
      </c>
      <c r="R80" s="11" cm="1">
        <f t="array" ref="R80">($J$18/SQRT(2) + SUMPRODUCT(M$19:M$117*COS(PI()*$I$19:$I$117*($I80 + 0.5)/$H$17)))*SQRT(2/$H$17)</f>
        <v>345.622280777247</v>
      </c>
      <c r="S80" s="11" cm="1">
        <f t="array" ref="S80">($J$18/SQRT(2) + SUMPRODUCT(N$19:N$117*COS(PI()*$I$19:$I$117*($I80 + 0.5)/$H$17)))*SQRT(2/$H$17)</f>
        <v>114.65940181757465</v>
      </c>
    </row>
    <row r="81" spans="2:19" x14ac:dyDescent="0.25">
      <c r="B81" s="6">
        <f t="shared" si="3"/>
        <v>63</v>
      </c>
      <c r="C81">
        <v>334</v>
      </c>
      <c r="I81" s="6">
        <f t="shared" si="4"/>
        <v>63</v>
      </c>
      <c r="J81" s="15" cm="1">
        <f t="array" ref="J81">SUMPRODUCT(C$18:C$117*COS(PI()*I81*(2*I$18:I$117+1)/(2*H$17)))*SQRT(2/H$17)/IF($I81=0,SQRT(2),1)</f>
        <v>12.113815547448485</v>
      </c>
      <c r="K81" s="15"/>
      <c r="L81" s="14">
        <f t="shared" si="8"/>
        <v>0</v>
      </c>
      <c r="M81" s="14">
        <f t="shared" si="8"/>
        <v>0</v>
      </c>
      <c r="N81" s="14">
        <f t="shared" si="8"/>
        <v>0</v>
      </c>
      <c r="O81" s="14">
        <f t="shared" si="6"/>
        <v>63</v>
      </c>
      <c r="P81" s="11" cm="1">
        <f t="array" ref="P81">($J$18/SQRT(2) + SUMPRODUCT(J$19:J$117*COS(PI()*$I$19:$I$117*($I81 + 0.5)/$H$17)))*SQRT(2/$H$17)</f>
        <v>333.99999999999795</v>
      </c>
      <c r="Q81" s="11" cm="1">
        <f t="array" ref="Q81">($J$18/SQRT(2) + SUMPRODUCT(L$19:L$117*COS(PI()*$I$19:$I$117*($I81 + 0.5)/$H$17)))*SQRT(2/$H$17)</f>
        <v>235.30042324693278</v>
      </c>
      <c r="R81" s="11" cm="1">
        <f t="array" ref="R81">($J$18/SQRT(2) + SUMPRODUCT(M$19:M$117*COS(PI()*$I$19:$I$117*($I81 + 0.5)/$H$17)))*SQRT(2/$H$17)</f>
        <v>264.70321157743649</v>
      </c>
      <c r="S81" s="11" cm="1">
        <f t="array" ref="S81">($J$18/SQRT(2) + SUMPRODUCT(N$19:N$117*COS(PI()*$I$19:$I$117*($I81 + 0.5)/$H$17)))*SQRT(2/$H$17)</f>
        <v>39.879455363768095</v>
      </c>
    </row>
    <row r="82" spans="2:19" x14ac:dyDescent="0.25">
      <c r="B82" s="6">
        <f t="shared" si="3"/>
        <v>64</v>
      </c>
      <c r="C82">
        <v>135</v>
      </c>
      <c r="I82" s="6">
        <f t="shared" si="4"/>
        <v>64</v>
      </c>
      <c r="J82" s="15" cm="1">
        <f t="array" ref="J82">SUMPRODUCT(C$18:C$117*COS(PI()*I82*(2*I$18:I$117+1)/(2*H$17)))*SQRT(2/H$17)/IF($I82=0,SQRT(2),1)</f>
        <v>5.6308219937736057</v>
      </c>
      <c r="K82" s="15"/>
      <c r="L82" s="14">
        <f t="shared" si="8"/>
        <v>0</v>
      </c>
      <c r="M82" s="14">
        <f t="shared" si="8"/>
        <v>0</v>
      </c>
      <c r="N82" s="14">
        <f t="shared" si="8"/>
        <v>0</v>
      </c>
      <c r="O82" s="14">
        <f t="shared" ref="O82:O117" si="9">I82</f>
        <v>64</v>
      </c>
      <c r="P82" s="11" cm="1">
        <f t="array" ref="P82">($J$18/SQRT(2) + SUMPRODUCT(J$19:J$117*COS(PI()*$I$19:$I$117*($I82 + 0.5)/$H$17)))*SQRT(2/$H$17)</f>
        <v>134.9999999999996</v>
      </c>
      <c r="Q82" s="11" cm="1">
        <f t="array" ref="Q82">($J$18/SQRT(2) + SUMPRODUCT(L$19:L$117*COS(PI()*$I$19:$I$117*($I82 + 0.5)/$H$17)))*SQRT(2/$H$17)</f>
        <v>56.864330863613631</v>
      </c>
      <c r="R82" s="11" cm="1">
        <f t="array" ref="R82">($J$18/SQRT(2) + SUMPRODUCT(M$19:M$117*COS(PI()*$I$19:$I$117*($I82 + 0.5)/$H$17)))*SQRT(2/$H$17)</f>
        <v>145.15869718896641</v>
      </c>
      <c r="S82" s="11" cm="1">
        <f t="array" ref="S82">($J$18/SQRT(2) + SUMPRODUCT(N$19:N$117*COS(PI()*$I$19:$I$117*($I82 + 0.5)/$H$17)))*SQRT(2/$H$17)</f>
        <v>-34.583214366469413</v>
      </c>
    </row>
    <row r="83" spans="2:19" x14ac:dyDescent="0.25">
      <c r="B83" s="6">
        <f t="shared" si="3"/>
        <v>65</v>
      </c>
      <c r="C83">
        <v>-104</v>
      </c>
      <c r="I83" s="6">
        <f t="shared" si="4"/>
        <v>65</v>
      </c>
      <c r="J83" s="15" cm="1">
        <f t="array" ref="J83">SUMPRODUCT(C$18:C$117*COS(PI()*I83*(2*I$18:I$117+1)/(2*H$17)))*SQRT(2/H$17)/IF($I83=0,SQRT(2),1)</f>
        <v>-5.65402451388504</v>
      </c>
      <c r="K83" s="15"/>
      <c r="L83" s="14">
        <f t="shared" si="8"/>
        <v>0</v>
      </c>
      <c r="M83" s="14">
        <f t="shared" si="8"/>
        <v>0</v>
      </c>
      <c r="N83" s="14">
        <f t="shared" si="8"/>
        <v>0</v>
      </c>
      <c r="O83" s="14">
        <f t="shared" si="9"/>
        <v>65</v>
      </c>
      <c r="P83" s="11" cm="1">
        <f t="array" ref="P83">($J$18/SQRT(2) + SUMPRODUCT(J$19:J$117*COS(PI()*$I$19:$I$117*($I83 + 0.5)/$H$17)))*SQRT(2/$H$17)</f>
        <v>-104.00000000000061</v>
      </c>
      <c r="Q83" s="11" cm="1">
        <f t="array" ref="Q83">($J$18/SQRT(2) + SUMPRODUCT(L$19:L$117*COS(PI()*$I$19:$I$117*($I83 + 0.5)/$H$17)))*SQRT(2/$H$17)</f>
        <v>-113.7129768377047</v>
      </c>
      <c r="R83" s="11" cm="1">
        <f t="array" ref="R83">($J$18/SQRT(2) + SUMPRODUCT(M$19:M$117*COS(PI()*$I$19:$I$117*($I83 + 0.5)/$H$17)))*SQRT(2/$H$17)</f>
        <v>1.0861579515117079</v>
      </c>
      <c r="S83" s="11" cm="1">
        <f t="array" ref="S83">($J$18/SQRT(2) + SUMPRODUCT(N$19:N$117*COS(PI()*$I$19:$I$117*($I83 + 0.5)/$H$17)))*SQRT(2/$H$17)</f>
        <v>-102.53510405010313</v>
      </c>
    </row>
    <row r="84" spans="2:19" x14ac:dyDescent="0.25">
      <c r="B84" s="6">
        <f t="shared" ref="B84:B117" si="10">B83+1</f>
        <v>66</v>
      </c>
      <c r="C84">
        <v>-319</v>
      </c>
      <c r="I84" s="6">
        <f t="shared" ref="I84:I117" si="11">I83+1</f>
        <v>66</v>
      </c>
      <c r="J84" s="15" cm="1">
        <f t="array" ref="J84">SUMPRODUCT(C$18:C$117*COS(PI()*I84*(2*I$18:I$117+1)/(2*H$17)))*SQRT(2/H$17)/IF($I84=0,SQRT(2),1)</f>
        <v>8.6362653311543074</v>
      </c>
      <c r="K84" s="15"/>
      <c r="L84" s="14">
        <f t="shared" si="8"/>
        <v>0</v>
      </c>
      <c r="M84" s="14">
        <f t="shared" si="8"/>
        <v>0</v>
      </c>
      <c r="N84" s="14">
        <f t="shared" si="8"/>
        <v>0</v>
      </c>
      <c r="O84" s="14">
        <f t="shared" si="9"/>
        <v>66</v>
      </c>
      <c r="P84" s="11" cm="1">
        <f t="array" ref="P84">($J$18/SQRT(2) + SUMPRODUCT(J$19:J$117*COS(PI()*$I$19:$I$117*($I84 + 0.5)/$H$17)))*SQRT(2/$H$17)</f>
        <v>-319.00000000000108</v>
      </c>
      <c r="Q84" s="11" cm="1">
        <f t="array" ref="Q84">($J$18/SQRT(2) + SUMPRODUCT(L$19:L$117*COS(PI()*$I$19:$I$117*($I84 + 0.5)/$H$17)))*SQRT(2/$H$17)</f>
        <v>-254.81949711776062</v>
      </c>
      <c r="R84" s="11" cm="1">
        <f t="array" ref="R84">($J$18/SQRT(2) + SUMPRODUCT(M$19:M$117*COS(PI()*$I$19:$I$117*($I84 + 0.5)/$H$17)))*SQRT(2/$H$17)</f>
        <v>-148.87227865789768</v>
      </c>
      <c r="S84" s="11" cm="1">
        <f t="array" ref="S84">($J$18/SQRT(2) + SUMPRODUCT(N$19:N$117*COS(PI()*$I$19:$I$117*($I84 + 0.5)/$H$17)))*SQRT(2/$H$17)</f>
        <v>-158.64858058794118</v>
      </c>
    </row>
    <row r="85" spans="2:19" x14ac:dyDescent="0.25">
      <c r="B85" s="6">
        <f t="shared" si="10"/>
        <v>67</v>
      </c>
      <c r="C85">
        <v>-433</v>
      </c>
      <c r="I85" s="6">
        <f t="shared" si="11"/>
        <v>67</v>
      </c>
      <c r="J85" s="15" cm="1">
        <f t="array" ref="J85">SUMPRODUCT(C$18:C$117*COS(PI()*I85*(2*I$18:I$117+1)/(2*H$17)))*SQRT(2/H$17)/IF($I85=0,SQRT(2),1)</f>
        <v>26.618531984506188</v>
      </c>
      <c r="K85" s="15"/>
      <c r="L85" s="14">
        <f t="shared" si="8"/>
        <v>0</v>
      </c>
      <c r="M85" s="14">
        <f t="shared" si="8"/>
        <v>0</v>
      </c>
      <c r="N85" s="14">
        <f t="shared" si="8"/>
        <v>0</v>
      </c>
      <c r="O85" s="14">
        <f t="shared" si="9"/>
        <v>67</v>
      </c>
      <c r="P85" s="11" cm="1">
        <f t="array" ref="P85">($J$18/SQRT(2) + SUMPRODUCT(J$19:J$117*COS(PI()*$I$19:$I$117*($I85 + 0.5)/$H$17)))*SQRT(2/$H$17)</f>
        <v>-433.00000000000165</v>
      </c>
      <c r="Q85" s="11" cm="1">
        <f t="array" ref="Q85">($J$18/SQRT(2) + SUMPRODUCT(L$19:L$117*COS(PI()*$I$19:$I$117*($I85 + 0.5)/$H$17)))*SQRT(2/$H$17)</f>
        <v>-354.01331169619272</v>
      </c>
      <c r="R85" s="11" cm="1">
        <f t="array" ref="R85">($J$18/SQRT(2) + SUMPRODUCT(M$19:M$117*COS(PI()*$I$19:$I$117*($I85 + 0.5)/$H$17)))*SQRT(2/$H$17)</f>
        <v>-284.31489737989313</v>
      </c>
      <c r="S85" s="11" cm="1">
        <f t="array" ref="S85">($J$18/SQRT(2) + SUMPRODUCT(N$19:N$117*COS(PI()*$I$19:$I$117*($I85 + 0.5)/$H$17)))*SQRT(2/$H$17)</f>
        <v>-198.91070603194518</v>
      </c>
    </row>
    <row r="86" spans="2:19" x14ac:dyDescent="0.25">
      <c r="B86" s="6">
        <f t="shared" si="10"/>
        <v>68</v>
      </c>
      <c r="C86">
        <v>-452</v>
      </c>
      <c r="I86" s="6">
        <f t="shared" si="11"/>
        <v>68</v>
      </c>
      <c r="J86" s="15" cm="1">
        <f t="array" ref="J86">SUMPRODUCT(C$18:C$117*COS(PI()*I86*(2*I$18:I$117+1)/(2*H$17)))*SQRT(2/H$17)/IF($I86=0,SQRT(2),1)</f>
        <v>-0.17409789131378064</v>
      </c>
      <c r="K86" s="15"/>
      <c r="L86" s="14">
        <f t="shared" si="8"/>
        <v>0</v>
      </c>
      <c r="M86" s="14">
        <f t="shared" si="8"/>
        <v>0</v>
      </c>
      <c r="N86" s="14">
        <f t="shared" si="8"/>
        <v>0</v>
      </c>
      <c r="O86" s="14">
        <f t="shared" si="9"/>
        <v>68</v>
      </c>
      <c r="P86" s="11" cm="1">
        <f t="array" ref="P86">($J$18/SQRT(2) + SUMPRODUCT(J$19:J$117*COS(PI()*$I$19:$I$117*($I86 + 0.5)/$H$17)))*SQRT(2/$H$17)</f>
        <v>-451.99999999999875</v>
      </c>
      <c r="Q86" s="11" cm="1">
        <f t="array" ref="Q86">($J$18/SQRT(2) + SUMPRODUCT(L$19:L$117*COS(PI()*$I$19:$I$117*($I86 + 0.5)/$H$17)))*SQRT(2/$H$17)</f>
        <v>-407.23555642019318</v>
      </c>
      <c r="R86" s="11" cm="1">
        <f t="array" ref="R86">($J$18/SQRT(2) + SUMPRODUCT(M$19:M$117*COS(PI()*$I$19:$I$117*($I86 + 0.5)/$H$17)))*SQRT(2/$H$17)</f>
        <v>-386.25627839816542</v>
      </c>
      <c r="S86" s="11" cm="1">
        <f t="array" ref="S86">($J$18/SQRT(2) + SUMPRODUCT(N$19:N$117*COS(PI()*$I$19:$I$117*($I86 + 0.5)/$H$17)))*SQRT(2/$H$17)</f>
        <v>-220.92403575333938</v>
      </c>
    </row>
    <row r="87" spans="2:19" x14ac:dyDescent="0.25">
      <c r="B87" s="6">
        <f t="shared" si="10"/>
        <v>69</v>
      </c>
      <c r="C87">
        <v>-426</v>
      </c>
      <c r="I87" s="6">
        <f t="shared" si="11"/>
        <v>69</v>
      </c>
      <c r="J87" s="15" cm="1">
        <f t="array" ref="J87">SUMPRODUCT(C$18:C$117*COS(PI()*I87*(2*I$18:I$117+1)/(2*H$17)))*SQRT(2/H$17)/IF($I87=0,SQRT(2),1)</f>
        <v>-7.1137733534050991</v>
      </c>
      <c r="K87" s="15"/>
      <c r="L87" s="14">
        <f t="shared" si="8"/>
        <v>0</v>
      </c>
      <c r="M87" s="14">
        <f t="shared" si="8"/>
        <v>0</v>
      </c>
      <c r="N87" s="14">
        <f t="shared" si="8"/>
        <v>0</v>
      </c>
      <c r="O87" s="14">
        <f t="shared" si="9"/>
        <v>69</v>
      </c>
      <c r="P87" s="11" cm="1">
        <f t="array" ref="P87">($J$18/SQRT(2) + SUMPRODUCT(J$19:J$117*COS(PI()*$I$19:$I$117*($I87 + 0.5)/$H$17)))*SQRT(2/$H$17)</f>
        <v>-426.00000000000244</v>
      </c>
      <c r="Q87" s="11" cm="1">
        <f t="array" ref="Q87">($J$18/SQRT(2) + SUMPRODUCT(L$19:L$117*COS(PI()*$I$19:$I$117*($I87 + 0.5)/$H$17)))*SQRT(2/$H$17)</f>
        <v>-416.16403084521681</v>
      </c>
      <c r="R87" s="11" cm="1">
        <f t="array" ref="R87">($J$18/SQRT(2) + SUMPRODUCT(M$19:M$117*COS(PI()*$I$19:$I$117*($I87 + 0.5)/$H$17)))*SQRT(2/$H$17)</f>
        <v>-440.16575908252133</v>
      </c>
      <c r="S87" s="11" cm="1">
        <f t="array" ref="S87">($J$18/SQRT(2) + SUMPRODUCT(N$19:N$117*COS(PI()*$I$19:$I$117*($I87 + 0.5)/$H$17)))*SQRT(2/$H$17)</f>
        <v>-224.03819417339625</v>
      </c>
    </row>
    <row r="88" spans="2:19" x14ac:dyDescent="0.25">
      <c r="B88" s="6">
        <f t="shared" si="10"/>
        <v>70</v>
      </c>
      <c r="C88">
        <v>-379</v>
      </c>
      <c r="I88" s="6">
        <f t="shared" si="11"/>
        <v>70</v>
      </c>
      <c r="J88" s="15" cm="1">
        <f t="array" ref="J88">SUMPRODUCT(C$18:C$117*COS(PI()*I88*(2*I$18:I$117+1)/(2*H$17)))*SQRT(2/H$17)/IF($I88=0,SQRT(2),1)</f>
        <v>-13.181935674940535</v>
      </c>
      <c r="K88" s="15"/>
      <c r="L88" s="14">
        <f t="shared" si="8"/>
        <v>0</v>
      </c>
      <c r="M88" s="14">
        <f t="shared" si="8"/>
        <v>0</v>
      </c>
      <c r="N88" s="14">
        <f t="shared" si="8"/>
        <v>0</v>
      </c>
      <c r="O88" s="14">
        <f t="shared" si="9"/>
        <v>70</v>
      </c>
      <c r="P88" s="11" cm="1">
        <f t="array" ref="P88">($J$18/SQRT(2) + SUMPRODUCT(J$19:J$117*COS(PI()*$I$19:$I$117*($I88 + 0.5)/$H$17)))*SQRT(2/$H$17)</f>
        <v>-378.9999999999992</v>
      </c>
      <c r="Q88" s="11" cm="1">
        <f t="array" ref="Q88">($J$18/SQRT(2) + SUMPRODUCT(L$19:L$117*COS(PI()*$I$19:$I$117*($I88 + 0.5)/$H$17)))*SQRT(2/$H$17)</f>
        <v>-385.26780691481054</v>
      </c>
      <c r="R88" s="11" cm="1">
        <f t="array" ref="R88">($J$18/SQRT(2) + SUMPRODUCT(M$19:M$117*COS(PI()*$I$19:$I$117*($I88 + 0.5)/$H$17)))*SQRT(2/$H$17)</f>
        <v>-438.35316943608115</v>
      </c>
      <c r="S88" s="11" cm="1">
        <f t="array" ref="S88">($J$18/SQRT(2) + SUMPRODUCT(N$19:N$117*COS(PI()*$I$19:$I$117*($I88 + 0.5)/$H$17)))*SQRT(2/$H$17)</f>
        <v>-209.30905048314315</v>
      </c>
    </row>
    <row r="89" spans="2:19" x14ac:dyDescent="0.25">
      <c r="B89" s="6">
        <f t="shared" si="10"/>
        <v>71</v>
      </c>
      <c r="C89">
        <v>-296</v>
      </c>
      <c r="I89" s="6">
        <f t="shared" si="11"/>
        <v>71</v>
      </c>
      <c r="J89" s="15" cm="1">
        <f t="array" ref="J89">SUMPRODUCT(C$18:C$117*COS(PI()*I89*(2*I$18:I$117+1)/(2*H$17)))*SQRT(2/H$17)/IF($I89=0,SQRT(2),1)</f>
        <v>-7.1903111676662554</v>
      </c>
      <c r="K89" s="15"/>
      <c r="L89" s="14">
        <f t="shared" si="8"/>
        <v>0</v>
      </c>
      <c r="M89" s="14">
        <f t="shared" si="8"/>
        <v>0</v>
      </c>
      <c r="N89" s="14">
        <f t="shared" si="8"/>
        <v>0</v>
      </c>
      <c r="O89" s="14">
        <f t="shared" si="9"/>
        <v>71</v>
      </c>
      <c r="P89" s="11" cm="1">
        <f t="array" ref="P89">($J$18/SQRT(2) + SUMPRODUCT(J$19:J$117*COS(PI()*$I$19:$I$117*($I89 + 0.5)/$H$17)))*SQRT(2/$H$17)</f>
        <v>-296.00000000000063</v>
      </c>
      <c r="Q89" s="11" cm="1">
        <f t="array" ref="Q89">($J$18/SQRT(2) + SUMPRODUCT(L$19:L$117*COS(PI()*$I$19:$I$117*($I89 + 0.5)/$H$17)))*SQRT(2/$H$17)</f>
        <v>-319.89189047660585</v>
      </c>
      <c r="R89" s="11" cm="1">
        <f t="array" ref="R89">($J$18/SQRT(2) + SUMPRODUCT(M$19:M$117*COS(PI()*$I$19:$I$117*($I89 + 0.5)/$H$17)))*SQRT(2/$H$17)</f>
        <v>-381.28938849570579</v>
      </c>
      <c r="S89" s="11" cm="1">
        <f t="array" ref="S89">($J$18/SQRT(2) + SUMPRODUCT(N$19:N$117*COS(PI()*$I$19:$I$117*($I89 + 0.5)/$H$17)))*SQRT(2/$H$17)</f>
        <v>-179.29961934620593</v>
      </c>
    </row>
    <row r="90" spans="2:19" x14ac:dyDescent="0.25">
      <c r="B90" s="6">
        <f t="shared" si="10"/>
        <v>72</v>
      </c>
      <c r="C90">
        <v>-183</v>
      </c>
      <c r="I90" s="6">
        <f t="shared" si="11"/>
        <v>72</v>
      </c>
      <c r="J90" s="15" cm="1">
        <f t="array" ref="J90">SUMPRODUCT(C$18:C$117*COS(PI()*I90*(2*I$18:I$117+1)/(2*H$17)))*SQRT(2/H$17)/IF($I90=0,SQRT(2),1)</f>
        <v>-9.1058180630319683</v>
      </c>
      <c r="K90" s="15"/>
      <c r="L90" s="14">
        <f t="shared" si="8"/>
        <v>0</v>
      </c>
      <c r="M90" s="14">
        <f t="shared" si="8"/>
        <v>0</v>
      </c>
      <c r="N90" s="14">
        <f t="shared" si="8"/>
        <v>0</v>
      </c>
      <c r="O90" s="14">
        <f t="shared" si="9"/>
        <v>72</v>
      </c>
      <c r="P90" s="11" cm="1">
        <f t="array" ref="P90">($J$18/SQRT(2) + SUMPRODUCT(J$19:J$117*COS(PI()*$I$19:$I$117*($I90 + 0.5)/$H$17)))*SQRT(2/$H$17)</f>
        <v>-182.99999999999963</v>
      </c>
      <c r="Q90" s="11" cm="1">
        <f t="array" ref="Q90">($J$18/SQRT(2) + SUMPRODUCT(L$19:L$117*COS(PI()*$I$19:$I$117*($I90 + 0.5)/$H$17)))*SQRT(2/$H$17)</f>
        <v>-225.97572815703333</v>
      </c>
      <c r="R90" s="11" cm="1">
        <f t="array" ref="R90">($J$18/SQRT(2) + SUMPRODUCT(M$19:M$117*COS(PI()*$I$19:$I$117*($I90 + 0.5)/$H$17)))*SQRT(2/$H$17)</f>
        <v>-277.62496879232197</v>
      </c>
      <c r="S90" s="11" cm="1">
        <f t="array" ref="S90">($J$18/SQRT(2) + SUMPRODUCT(N$19:N$117*COS(PI()*$I$19:$I$117*($I90 + 0.5)/$H$17)))*SQRT(2/$H$17)</f>
        <v>-137.75164147239457</v>
      </c>
    </row>
    <row r="91" spans="2:19" x14ac:dyDescent="0.25">
      <c r="B91" s="6">
        <f t="shared" si="10"/>
        <v>73</v>
      </c>
      <c r="C91">
        <v>-64</v>
      </c>
      <c r="I91" s="6">
        <f t="shared" si="11"/>
        <v>73</v>
      </c>
      <c r="J91" s="15" cm="1">
        <f t="array" ref="J91">SUMPRODUCT(C$18:C$117*COS(PI()*I91*(2*I$18:I$117+1)/(2*H$17)))*SQRT(2/H$17)/IF($I91=0,SQRT(2),1)</f>
        <v>-4.7721775558610107</v>
      </c>
      <c r="K91" s="15"/>
      <c r="L91" s="14">
        <f t="shared" si="8"/>
        <v>0</v>
      </c>
      <c r="M91" s="14">
        <f t="shared" si="8"/>
        <v>0</v>
      </c>
      <c r="N91" s="14">
        <f t="shared" si="8"/>
        <v>0</v>
      </c>
      <c r="O91" s="14">
        <f t="shared" si="9"/>
        <v>73</v>
      </c>
      <c r="P91" s="11" cm="1">
        <f t="array" ref="P91">($J$18/SQRT(2) + SUMPRODUCT(J$19:J$117*COS(PI()*$I$19:$I$117*($I91 + 0.5)/$H$17)))*SQRT(2/$H$17)</f>
        <v>-63.999999999996206</v>
      </c>
      <c r="Q91" s="11" cm="1">
        <f t="array" ref="Q91">($J$18/SQRT(2) + SUMPRODUCT(L$19:L$117*COS(PI()*$I$19:$I$117*($I91 + 0.5)/$H$17)))*SQRT(2/$H$17)</f>
        <v>-111.11675124506921</v>
      </c>
      <c r="R91" s="11" cm="1">
        <f t="array" ref="R91">($J$18/SQRT(2) + SUMPRODUCT(M$19:M$117*COS(PI()*$I$19:$I$117*($I91 + 0.5)/$H$17)))*SQRT(2/$H$17)</f>
        <v>-142.88852374381264</v>
      </c>
      <c r="S91" s="11" cm="1">
        <f t="array" ref="S91">($J$18/SQRT(2) + SUMPRODUCT(N$19:N$117*COS(PI()*$I$19:$I$117*($I91 + 0.5)/$H$17)))*SQRT(2/$H$17)</f>
        <v>-89.167764125558961</v>
      </c>
    </row>
    <row r="92" spans="2:19" x14ac:dyDescent="0.25">
      <c r="B92" s="6">
        <f t="shared" si="10"/>
        <v>74</v>
      </c>
      <c r="C92">
        <v>60</v>
      </c>
      <c r="I92" s="6">
        <f t="shared" si="11"/>
        <v>74</v>
      </c>
      <c r="J92" s="15" cm="1">
        <f t="array" ref="J92">SUMPRODUCT(C$18:C$117*COS(PI()*I92*(2*I$18:I$117+1)/(2*H$17)))*SQRT(2/H$17)/IF($I92=0,SQRT(2),1)</f>
        <v>-9.559796313998536</v>
      </c>
      <c r="K92" s="15"/>
      <c r="L92" s="14">
        <f t="shared" si="8"/>
        <v>0</v>
      </c>
      <c r="M92" s="14">
        <f t="shared" si="8"/>
        <v>0</v>
      </c>
      <c r="N92" s="14">
        <f t="shared" si="8"/>
        <v>0</v>
      </c>
      <c r="O92" s="14">
        <f t="shared" si="9"/>
        <v>74</v>
      </c>
      <c r="P92" s="11" cm="1">
        <f t="array" ref="P92">($J$18/SQRT(2) + SUMPRODUCT(J$19:J$117*COS(PI()*$I$19:$I$117*($I92 + 0.5)/$H$17)))*SQRT(2/$H$17)</f>
        <v>60.000000000000973</v>
      </c>
      <c r="Q92" s="11" cm="1">
        <f t="array" ref="Q92">($J$18/SQRT(2) + SUMPRODUCT(L$19:L$117*COS(PI()*$I$19:$I$117*($I92 + 0.5)/$H$17)))*SQRT(2/$H$17)</f>
        <v>14.001680145869381</v>
      </c>
      <c r="R92" s="11" cm="1">
        <f t="array" ref="R92">($J$18/SQRT(2) + SUMPRODUCT(M$19:M$117*COS(PI()*$I$19:$I$117*($I92 + 0.5)/$H$17)))*SQRT(2/$H$17)</f>
        <v>2.9300146371570523</v>
      </c>
      <c r="S92" s="11" cm="1">
        <f t="array" ref="S92">($J$18/SQRT(2) + SUMPRODUCT(N$19:N$117*COS(PI()*$I$19:$I$117*($I92 + 0.5)/$H$17)))*SQRT(2/$H$17)</f>
        <v>-38.350445436751635</v>
      </c>
    </row>
    <row r="93" spans="2:19" x14ac:dyDescent="0.25">
      <c r="B93" s="6">
        <f t="shared" si="10"/>
        <v>75</v>
      </c>
      <c r="C93">
        <v>117</v>
      </c>
      <c r="I93" s="6">
        <f t="shared" si="11"/>
        <v>75</v>
      </c>
      <c r="J93" s="15" cm="1">
        <f t="array" ref="J93">SUMPRODUCT(C$18:C$117*COS(PI()*I93*(2*I$18:I$117+1)/(2*H$17)))*SQRT(2/H$17)/IF($I93=0,SQRT(2),1)</f>
        <v>-4.0525513233661927</v>
      </c>
      <c r="K93" s="15"/>
      <c r="L93" s="14">
        <f t="shared" si="8"/>
        <v>0</v>
      </c>
      <c r="M93" s="14">
        <f t="shared" si="8"/>
        <v>0</v>
      </c>
      <c r="N93" s="14">
        <f t="shared" si="8"/>
        <v>0</v>
      </c>
      <c r="O93" s="14">
        <f t="shared" si="9"/>
        <v>75</v>
      </c>
      <c r="P93" s="11" cm="1">
        <f t="array" ref="P93">($J$18/SQRT(2) + SUMPRODUCT(J$19:J$117*COS(PI()*$I$19:$I$117*($I93 + 0.5)/$H$17)))*SQRT(2/$H$17)</f>
        <v>117.00000000000068</v>
      </c>
      <c r="Q93" s="11" cm="1">
        <f t="array" ref="Q93">($J$18/SQRT(2) + SUMPRODUCT(L$19:L$117*COS(PI()*$I$19:$I$117*($I93 + 0.5)/$H$17)))*SQRT(2/$H$17)</f>
        <v>135.01851501292427</v>
      </c>
      <c r="R93" s="11" cm="1">
        <f t="array" ref="R93">($J$18/SQRT(2) + SUMPRODUCT(M$19:M$117*COS(PI()*$I$19:$I$117*($I93 + 0.5)/$H$17)))*SQRT(2/$H$17)</f>
        <v>138.51658834245728</v>
      </c>
      <c r="S93" s="11" cm="1">
        <f t="array" ref="S93">($J$18/SQRT(2) + SUMPRODUCT(N$19:N$117*COS(PI()*$I$19:$I$117*($I93 + 0.5)/$H$17)))*SQRT(2/$H$17)</f>
        <v>10.055184211747335</v>
      </c>
    </row>
    <row r="94" spans="2:19" x14ac:dyDescent="0.25">
      <c r="B94" s="6">
        <f t="shared" si="10"/>
        <v>76</v>
      </c>
      <c r="C94">
        <v>174</v>
      </c>
      <c r="I94" s="6">
        <f t="shared" si="11"/>
        <v>76</v>
      </c>
      <c r="J94" s="15" cm="1">
        <f t="array" ref="J94">SUMPRODUCT(C$18:C$117*COS(PI()*I94*(2*I$18:I$117+1)/(2*H$17)))*SQRT(2/H$17)/IF($I94=0,SQRT(2),1)</f>
        <v>-0.84538830094635931</v>
      </c>
      <c r="K94" s="15"/>
      <c r="L94" s="14">
        <f t="shared" si="8"/>
        <v>0</v>
      </c>
      <c r="M94" s="14">
        <f t="shared" si="8"/>
        <v>0</v>
      </c>
      <c r="N94" s="14">
        <f t="shared" si="8"/>
        <v>0</v>
      </c>
      <c r="O94" s="14">
        <f t="shared" si="9"/>
        <v>76</v>
      </c>
      <c r="P94" s="11" cm="1">
        <f t="array" ref="P94">($J$18/SQRT(2) + SUMPRODUCT(J$19:J$117*COS(PI()*$I$19:$I$117*($I94 + 0.5)/$H$17)))*SQRT(2/$H$17)</f>
        <v>173.99999999999767</v>
      </c>
      <c r="Q94" s="11" cm="1">
        <f t="array" ref="Q94">($J$18/SQRT(2) + SUMPRODUCT(L$19:L$117*COS(PI()*$I$19:$I$117*($I94 + 0.5)/$H$17)))*SQRT(2/$H$17)</f>
        <v>235.01119169942902</v>
      </c>
      <c r="R94" s="11" cm="1">
        <f t="array" ref="R94">($J$18/SQRT(2) + SUMPRODUCT(M$19:M$117*COS(PI()*$I$19:$I$117*($I94 + 0.5)/$H$17)))*SQRT(2/$H$17)</f>
        <v>244.57323309437103</v>
      </c>
      <c r="S94" s="11" cm="1">
        <f t="array" ref="S94">($J$18/SQRT(2) + SUMPRODUCT(N$19:N$117*COS(PI()*$I$19:$I$117*($I94 + 0.5)/$H$17)))*SQRT(2/$H$17)</f>
        <v>51.971023237491842</v>
      </c>
    </row>
    <row r="95" spans="2:19" x14ac:dyDescent="0.25">
      <c r="B95" s="6">
        <f t="shared" si="10"/>
        <v>77</v>
      </c>
      <c r="C95">
        <v>234</v>
      </c>
      <c r="I95" s="6">
        <f t="shared" si="11"/>
        <v>77</v>
      </c>
      <c r="J95" s="15" cm="1">
        <f t="array" ref="J95">SUMPRODUCT(C$18:C$117*COS(PI()*I95*(2*I$18:I$117+1)/(2*H$17)))*SQRT(2/H$17)/IF($I95=0,SQRT(2),1)</f>
        <v>-10.803952465062411</v>
      </c>
      <c r="K95" s="15"/>
      <c r="L95" s="14">
        <f t="shared" si="8"/>
        <v>0</v>
      </c>
      <c r="M95" s="14">
        <f t="shared" si="8"/>
        <v>0</v>
      </c>
      <c r="N95" s="14">
        <f t="shared" si="8"/>
        <v>0</v>
      </c>
      <c r="O95" s="14">
        <f t="shared" si="9"/>
        <v>77</v>
      </c>
      <c r="P95" s="11" cm="1">
        <f t="array" ref="P95">($J$18/SQRT(2) + SUMPRODUCT(J$19:J$117*COS(PI()*$I$19:$I$117*($I95 + 0.5)/$H$17)))*SQRT(2/$H$17)</f>
        <v>233.99999999999923</v>
      </c>
      <c r="Q95" s="11" cm="1">
        <f t="array" ref="Q95">($J$18/SQRT(2) + SUMPRODUCT(L$19:L$117*COS(PI()*$I$19:$I$117*($I95 + 0.5)/$H$17)))*SQRT(2/$H$17)</f>
        <v>297.45365853786603</v>
      </c>
      <c r="R95" s="11" cm="1">
        <f t="array" ref="R95">($J$18/SQRT(2) + SUMPRODUCT(M$19:M$117*COS(PI()*$I$19:$I$117*($I95 + 0.5)/$H$17)))*SQRT(2/$H$17)</f>
        <v>306.80935420267514</v>
      </c>
      <c r="S95" s="11" cm="1">
        <f t="array" ref="S95">($J$18/SQRT(2) + SUMPRODUCT(N$19:N$117*COS(PI()*$I$19:$I$117*($I95 + 0.5)/$H$17)))*SQRT(2/$H$17)</f>
        <v>84.212660692290385</v>
      </c>
    </row>
    <row r="96" spans="2:19" x14ac:dyDescent="0.25">
      <c r="B96" s="6">
        <f t="shared" si="10"/>
        <v>78</v>
      </c>
      <c r="C96">
        <v>281</v>
      </c>
      <c r="I96" s="6">
        <f t="shared" si="11"/>
        <v>78</v>
      </c>
      <c r="J96" s="15" cm="1">
        <f t="array" ref="J96">SUMPRODUCT(C$18:C$117*COS(PI()*I96*(2*I$18:I$117+1)/(2*H$17)))*SQRT(2/H$17)/IF($I96=0,SQRT(2),1)</f>
        <v>4.4244922002586415</v>
      </c>
      <c r="K96" s="15"/>
      <c r="L96" s="14">
        <f t="shared" si="8"/>
        <v>0</v>
      </c>
      <c r="M96" s="14">
        <f t="shared" si="8"/>
        <v>0</v>
      </c>
      <c r="N96" s="14">
        <f t="shared" si="8"/>
        <v>0</v>
      </c>
      <c r="O96" s="14">
        <f t="shared" si="9"/>
        <v>78</v>
      </c>
      <c r="P96" s="11" cm="1">
        <f t="array" ref="P96">($J$18/SQRT(2) + SUMPRODUCT(J$19:J$117*COS(PI()*$I$19:$I$117*($I96 + 0.5)/$H$17)))*SQRT(2/$H$17)</f>
        <v>281.00000000000205</v>
      </c>
      <c r="Q96" s="11" cm="1">
        <f t="array" ref="Q96">($J$18/SQRT(2) + SUMPRODUCT(L$19:L$117*COS(PI()*$I$19:$I$117*($I96 + 0.5)/$H$17)))*SQRT(2/$H$17)</f>
        <v>310.30141573263677</v>
      </c>
      <c r="R96" s="11" cm="1">
        <f t="array" ref="R96">($J$18/SQRT(2) + SUMPRODUCT(M$19:M$117*COS(PI()*$I$19:$I$117*($I96 + 0.5)/$H$17)))*SQRT(2/$H$17)</f>
        <v>318.09174334353264</v>
      </c>
      <c r="S96" s="11" cm="1">
        <f t="array" ref="S96">($J$18/SQRT(2) + SUMPRODUCT(N$19:N$117*COS(PI()*$I$19:$I$117*($I96 + 0.5)/$H$17)))*SQRT(2/$H$17)</f>
        <v>104.708276269615</v>
      </c>
    </row>
    <row r="97" spans="2:19" x14ac:dyDescent="0.25">
      <c r="B97" s="6">
        <f t="shared" si="10"/>
        <v>79</v>
      </c>
      <c r="C97">
        <v>279</v>
      </c>
      <c r="I97" s="6">
        <f t="shared" si="11"/>
        <v>79</v>
      </c>
      <c r="J97" s="15" cm="1">
        <f t="array" ref="J97">SUMPRODUCT(C$18:C$117*COS(PI()*I97*(2*I$18:I$117+1)/(2*H$17)))*SQRT(2/H$17)/IF($I97=0,SQRT(2),1)</f>
        <v>-3.2591159346464265</v>
      </c>
      <c r="K97" s="15"/>
      <c r="L97" s="14">
        <f t="shared" si="8"/>
        <v>0</v>
      </c>
      <c r="M97" s="14">
        <f t="shared" si="8"/>
        <v>0</v>
      </c>
      <c r="N97" s="14">
        <f t="shared" si="8"/>
        <v>0</v>
      </c>
      <c r="O97" s="14">
        <f t="shared" si="9"/>
        <v>79</v>
      </c>
      <c r="P97" s="11" cm="1">
        <f t="array" ref="P97">($J$18/SQRT(2) + SUMPRODUCT(J$19:J$117*COS(PI()*$I$19:$I$117*($I97 + 0.5)/$H$17)))*SQRT(2/$H$17)</f>
        <v>278.99999999999727</v>
      </c>
      <c r="Q97" s="11" cm="1">
        <f t="array" ref="Q97">($J$18/SQRT(2) + SUMPRODUCT(L$19:L$117*COS(PI()*$I$19:$I$117*($I97 + 0.5)/$H$17)))*SQRT(2/$H$17)</f>
        <v>269.87049526696939</v>
      </c>
      <c r="R97" s="11" cm="1">
        <f t="array" ref="R97">($J$18/SQRT(2) + SUMPRODUCT(M$19:M$117*COS(PI()*$I$19:$I$117*($I97 + 0.5)/$H$17)))*SQRT(2/$H$17)</f>
        <v>279.40450206279206</v>
      </c>
      <c r="S97" s="11" cm="1">
        <f t="array" ref="S97">($J$18/SQRT(2) + SUMPRODUCT(N$19:N$117*COS(PI()*$I$19:$I$117*($I97 + 0.5)/$H$17)))*SQRT(2/$H$17)</f>
        <v>112.59757012094614</v>
      </c>
    </row>
    <row r="98" spans="2:19" x14ac:dyDescent="0.25">
      <c r="B98" s="6">
        <f t="shared" si="10"/>
        <v>80</v>
      </c>
      <c r="C98">
        <v>222</v>
      </c>
      <c r="I98" s="6">
        <f t="shared" si="11"/>
        <v>80</v>
      </c>
      <c r="J98" s="15" cm="1">
        <f t="array" ref="J98">SUMPRODUCT(C$18:C$117*COS(PI()*I98*(2*I$18:I$117+1)/(2*H$17)))*SQRT(2/H$17)/IF($I98=0,SQRT(2),1)</f>
        <v>1.0176692114710115</v>
      </c>
      <c r="K98" s="15"/>
      <c r="L98" s="14">
        <f t="shared" ref="L98:N117" si="12">IF(L$17&lt;=$I98,0,$J98)</f>
        <v>0</v>
      </c>
      <c r="M98" s="14">
        <f t="shared" si="12"/>
        <v>0</v>
      </c>
      <c r="N98" s="14">
        <f t="shared" si="12"/>
        <v>0</v>
      </c>
      <c r="O98" s="14">
        <f t="shared" si="9"/>
        <v>80</v>
      </c>
      <c r="P98" s="11" cm="1">
        <f t="array" ref="P98">($J$18/SQRT(2) + SUMPRODUCT(J$19:J$117*COS(PI()*$I$19:$I$117*($I98 + 0.5)/$H$17)))*SQRT(2/$H$17)</f>
        <v>222.00000000000159</v>
      </c>
      <c r="Q98" s="11" cm="1">
        <f t="array" ref="Q98">($J$18/SQRT(2) + SUMPRODUCT(L$19:L$117*COS(PI()*$I$19:$I$117*($I98 + 0.5)/$H$17)))*SQRT(2/$H$17)</f>
        <v>183.04474546372458</v>
      </c>
      <c r="R98" s="11" cm="1">
        <f t="array" ref="R98">($J$18/SQRT(2) + SUMPRODUCT(M$19:M$117*COS(PI()*$I$19:$I$117*($I98 + 0.5)/$H$17)))*SQRT(2/$H$17)</f>
        <v>199.47243598830494</v>
      </c>
      <c r="S98" s="11" cm="1">
        <f t="array" ref="S98">($J$18/SQRT(2) + SUMPRODUCT(N$19:N$117*COS(PI()*$I$19:$I$117*($I98 + 0.5)/$H$17)))*SQRT(2/$H$17)</f>
        <v>108.21122724042102</v>
      </c>
    </row>
    <row r="99" spans="2:19" x14ac:dyDescent="0.25">
      <c r="B99" s="6">
        <f t="shared" si="10"/>
        <v>81</v>
      </c>
      <c r="C99">
        <v>121</v>
      </c>
      <c r="I99" s="6">
        <f t="shared" si="11"/>
        <v>81</v>
      </c>
      <c r="J99" s="15" cm="1">
        <f t="array" ref="J99">SUMPRODUCT(C$18:C$117*COS(PI()*I99*(2*I$18:I$117+1)/(2*H$17)))*SQRT(2/H$17)/IF($I99=0,SQRT(2),1)</f>
        <v>-16.186497868160124</v>
      </c>
      <c r="K99" s="15"/>
      <c r="L99" s="14">
        <f t="shared" si="12"/>
        <v>0</v>
      </c>
      <c r="M99" s="14">
        <f t="shared" si="12"/>
        <v>0</v>
      </c>
      <c r="N99" s="14">
        <f t="shared" si="12"/>
        <v>0</v>
      </c>
      <c r="O99" s="14">
        <f t="shared" si="9"/>
        <v>81</v>
      </c>
      <c r="P99" s="11" cm="1">
        <f t="array" ref="P99">($J$18/SQRT(2) + SUMPRODUCT(J$19:J$117*COS(PI()*$I$19:$I$117*($I99 + 0.5)/$H$17)))*SQRT(2/$H$17)</f>
        <v>120.99999999999919</v>
      </c>
      <c r="Q99" s="11" cm="1">
        <f t="array" ref="Q99">($J$18/SQRT(2) + SUMPRODUCT(L$19:L$117*COS(PI()*$I$19:$I$117*($I99 + 0.5)/$H$17)))*SQRT(2/$H$17)</f>
        <v>66.772497310364798</v>
      </c>
      <c r="R99" s="11" cm="1">
        <f t="array" ref="R99">($J$18/SQRT(2) + SUMPRODUCT(M$19:M$117*COS(PI()*$I$19:$I$117*($I99 + 0.5)/$H$17)))*SQRT(2/$H$17)</f>
        <v>93.127757127867611</v>
      </c>
      <c r="S99" s="11" cm="1">
        <f t="array" ref="S99">($J$18/SQRT(2) + SUMPRODUCT(N$19:N$117*COS(PI()*$I$19:$I$117*($I99 + 0.5)/$H$17)))*SQRT(2/$H$17)</f>
        <v>92.942990039769242</v>
      </c>
    </row>
    <row r="100" spans="2:19" x14ac:dyDescent="0.25">
      <c r="B100" s="6">
        <f t="shared" si="10"/>
        <v>82</v>
      </c>
      <c r="C100">
        <v>-23</v>
      </c>
      <c r="I100" s="6">
        <f t="shared" si="11"/>
        <v>82</v>
      </c>
      <c r="J100" s="15" cm="1">
        <f t="array" ref="J100">SUMPRODUCT(C$18:C$117*COS(PI()*I100*(2*I$18:I$117+1)/(2*H$17)))*SQRT(2/H$17)/IF($I100=0,SQRT(2),1)</f>
        <v>-5.2054623793678436</v>
      </c>
      <c r="K100" s="15"/>
      <c r="L100" s="14">
        <f t="shared" si="12"/>
        <v>0</v>
      </c>
      <c r="M100" s="14">
        <f t="shared" si="12"/>
        <v>0</v>
      </c>
      <c r="N100" s="14">
        <f t="shared" si="12"/>
        <v>0</v>
      </c>
      <c r="O100" s="14">
        <f t="shared" si="9"/>
        <v>82</v>
      </c>
      <c r="P100" s="11" cm="1">
        <f t="array" ref="P100">($J$18/SQRT(2) + SUMPRODUCT(J$19:J$117*COS(PI()*$I$19:$I$117*($I100 + 0.5)/$H$17)))*SQRT(2/$H$17)</f>
        <v>-23.000000000001183</v>
      </c>
      <c r="Q100" s="11" cm="1">
        <f t="array" ref="Q100">($J$18/SQRT(2) + SUMPRODUCT(L$19:L$117*COS(PI()*$I$19:$I$117*($I100 + 0.5)/$H$17)))*SQRT(2/$H$17)</f>
        <v>-55.336349730366415</v>
      </c>
      <c r="R100" s="11" cm="1">
        <f t="array" ref="R100">($J$18/SQRT(2) + SUMPRODUCT(M$19:M$117*COS(PI()*$I$19:$I$117*($I100 + 0.5)/$H$17)))*SQRT(2/$H$17)</f>
        <v>-21.288947960407565</v>
      </c>
      <c r="S100" s="11" cm="1">
        <f t="array" ref="S100">($J$18/SQRT(2) + SUMPRODUCT(N$19:N$117*COS(PI()*$I$19:$I$117*($I100 + 0.5)/$H$17)))*SQRT(2/$H$17)</f>
        <v>69.03572976843391</v>
      </c>
    </row>
    <row r="101" spans="2:19" x14ac:dyDescent="0.25">
      <c r="B101" s="6">
        <f t="shared" si="10"/>
        <v>83</v>
      </c>
      <c r="C101">
        <v>-160</v>
      </c>
      <c r="I101" s="6">
        <f t="shared" si="11"/>
        <v>83</v>
      </c>
      <c r="J101" s="15" cm="1">
        <f t="array" ref="J101">SUMPRODUCT(C$18:C$117*COS(PI()*I101*(2*I$18:I$117+1)/(2*H$17)))*SQRT(2/H$17)/IF($I101=0,SQRT(2),1)</f>
        <v>1.3011113099483622</v>
      </c>
      <c r="K101" s="15"/>
      <c r="L101" s="14">
        <f t="shared" si="12"/>
        <v>0</v>
      </c>
      <c r="M101" s="14">
        <f t="shared" si="12"/>
        <v>0</v>
      </c>
      <c r="N101" s="14">
        <f t="shared" si="12"/>
        <v>0</v>
      </c>
      <c r="O101" s="14">
        <f t="shared" si="9"/>
        <v>83</v>
      </c>
      <c r="P101" s="11" cm="1">
        <f t="array" ref="P101">($J$18/SQRT(2) + SUMPRODUCT(J$19:J$117*COS(PI()*$I$19:$I$117*($I101 + 0.5)/$H$17)))*SQRT(2/$H$17)</f>
        <v>-159.99999999999878</v>
      </c>
      <c r="Q101" s="11" cm="1">
        <f t="array" ref="Q101">($J$18/SQRT(2) + SUMPRODUCT(L$19:L$117*COS(PI()*$I$19:$I$117*($I101 + 0.5)/$H$17)))*SQRT(2/$H$17)</f>
        <v>-158.52490807404132</v>
      </c>
      <c r="R101" s="11" cm="1">
        <f t="array" ref="R101">($J$18/SQRT(2) + SUMPRODUCT(M$19:M$117*COS(PI()*$I$19:$I$117*($I101 + 0.5)/$H$17)))*SQRT(2/$H$17)</f>
        <v>-125.04276315193796</v>
      </c>
      <c r="S101" s="11" cm="1">
        <f t="array" ref="S101">($J$18/SQRT(2) + SUMPRODUCT(N$19:N$117*COS(PI()*$I$19:$I$117*($I101 + 0.5)/$H$17)))*SQRT(2/$H$17)</f>
        <v>39.30920567663803</v>
      </c>
    </row>
    <row r="102" spans="2:19" x14ac:dyDescent="0.25">
      <c r="B102" s="6">
        <f t="shared" si="10"/>
        <v>84</v>
      </c>
      <c r="C102">
        <v>-243</v>
      </c>
      <c r="I102" s="6">
        <f t="shared" si="11"/>
        <v>84</v>
      </c>
      <c r="J102" s="15" cm="1">
        <f t="array" ref="J102">SUMPRODUCT(C$18:C$117*COS(PI()*I102*(2*I$18:I$117+1)/(2*H$17)))*SQRT(2/H$17)/IF($I102=0,SQRT(2),1)</f>
        <v>0.86078673768968317</v>
      </c>
      <c r="K102" s="15"/>
      <c r="L102" s="14">
        <f t="shared" si="12"/>
        <v>0</v>
      </c>
      <c r="M102" s="14">
        <f t="shared" si="12"/>
        <v>0</v>
      </c>
      <c r="N102" s="14">
        <f t="shared" si="12"/>
        <v>0</v>
      </c>
      <c r="O102" s="14">
        <f t="shared" si="9"/>
        <v>84</v>
      </c>
      <c r="P102" s="11" cm="1">
        <f t="array" ref="P102">($J$18/SQRT(2) + SUMPRODUCT(J$19:J$117*COS(PI()*$I$19:$I$117*($I102 + 0.5)/$H$17)))*SQRT(2/$H$17)</f>
        <v>-243.00000000000102</v>
      </c>
      <c r="Q102" s="11" cm="1">
        <f t="array" ref="Q102">($J$18/SQRT(2) + SUMPRODUCT(L$19:L$117*COS(PI()*$I$19:$I$117*($I102 + 0.5)/$H$17)))*SQRT(2/$H$17)</f>
        <v>-222.97287200392958</v>
      </c>
      <c r="R102" s="11" cm="1">
        <f t="array" ref="R102">($J$18/SQRT(2) + SUMPRODUCT(M$19:M$117*COS(PI()*$I$19:$I$117*($I102 + 0.5)/$H$17)))*SQRT(2/$H$17)</f>
        <v>-202.10147813463993</v>
      </c>
      <c r="S102" s="11" cm="1">
        <f t="array" ref="S102">($J$18/SQRT(2) + SUMPRODUCT(N$19:N$117*COS(PI()*$I$19:$I$117*($I102 + 0.5)/$H$17)))*SQRT(2/$H$17)</f>
        <v>6.8601117533481295</v>
      </c>
    </row>
    <row r="103" spans="2:19" x14ac:dyDescent="0.25">
      <c r="B103" s="6">
        <f t="shared" si="10"/>
        <v>85</v>
      </c>
      <c r="C103">
        <v>-275</v>
      </c>
      <c r="I103" s="6">
        <f t="shared" si="11"/>
        <v>85</v>
      </c>
      <c r="J103" s="15" cm="1">
        <f t="array" ref="J103">SUMPRODUCT(C$18:C$117*COS(PI()*I103*(2*I$18:I$117+1)/(2*H$17)))*SQRT(2/H$17)/IF($I103=0,SQRT(2),1)</f>
        <v>-4.3369402259527563</v>
      </c>
      <c r="K103" s="15"/>
      <c r="L103" s="14">
        <f t="shared" si="12"/>
        <v>0</v>
      </c>
      <c r="M103" s="14">
        <f t="shared" si="12"/>
        <v>0</v>
      </c>
      <c r="N103" s="14">
        <f t="shared" si="12"/>
        <v>0</v>
      </c>
      <c r="O103" s="14">
        <f t="shared" si="9"/>
        <v>85</v>
      </c>
      <c r="P103" s="11" cm="1">
        <f t="array" ref="P103">($J$18/SQRT(2) + SUMPRODUCT(J$19:J$117*COS(PI()*$I$19:$I$117*($I103 + 0.5)/$H$17)))*SQRT(2/$H$17)</f>
        <v>-274.9999999999979</v>
      </c>
      <c r="Q103" s="11" cm="1">
        <f t="array" ref="Q103">($J$18/SQRT(2) + SUMPRODUCT(L$19:L$117*COS(PI()*$I$19:$I$117*($I103 + 0.5)/$H$17)))*SQRT(2/$H$17)</f>
        <v>-238.64893732034213</v>
      </c>
      <c r="R103" s="11" cm="1">
        <f t="array" ref="R103">($J$18/SQRT(2) + SUMPRODUCT(M$19:M$117*COS(PI()*$I$19:$I$117*($I103 + 0.5)/$H$17)))*SQRT(2/$H$17)</f>
        <v>-241.69410582754105</v>
      </c>
      <c r="S103" s="11" cm="1">
        <f t="array" ref="S103">($J$18/SQRT(2) + SUMPRODUCT(N$19:N$117*COS(PI()*$I$19:$I$117*($I103 + 0.5)/$H$17)))*SQRT(2/$H$17)</f>
        <v>-25.23542858178558</v>
      </c>
    </row>
    <row r="104" spans="2:19" x14ac:dyDescent="0.25">
      <c r="B104" s="6">
        <f t="shared" si="10"/>
        <v>86</v>
      </c>
      <c r="C104">
        <v>-239</v>
      </c>
      <c r="I104" s="6">
        <f t="shared" si="11"/>
        <v>86</v>
      </c>
      <c r="J104" s="15" cm="1">
        <f t="array" ref="J104">SUMPRODUCT(C$18:C$117*COS(PI()*I104*(2*I$18:I$117+1)/(2*H$17)))*SQRT(2/H$17)/IF($I104=0,SQRT(2),1)</f>
        <v>6.8229353759437661</v>
      </c>
      <c r="K104" s="15"/>
      <c r="L104" s="14">
        <f t="shared" si="12"/>
        <v>0</v>
      </c>
      <c r="M104" s="14">
        <f t="shared" si="12"/>
        <v>0</v>
      </c>
      <c r="N104" s="14">
        <f t="shared" si="12"/>
        <v>0</v>
      </c>
      <c r="O104" s="14">
        <f t="shared" si="9"/>
        <v>86</v>
      </c>
      <c r="P104" s="11" cm="1">
        <f t="array" ref="P104">($J$18/SQRT(2) + SUMPRODUCT(J$19:J$117*COS(PI()*$I$19:$I$117*($I104 + 0.5)/$H$17)))*SQRT(2/$H$17)</f>
        <v>-239.00000000000219</v>
      </c>
      <c r="Q104" s="11" cm="1">
        <f t="array" ref="Q104">($J$18/SQRT(2) + SUMPRODUCT(L$19:L$117*COS(PI()*$I$19:$I$117*($I104 + 0.5)/$H$17)))*SQRT(2/$H$17)</f>
        <v>-207.47347086006002</v>
      </c>
      <c r="R104" s="11" cm="1">
        <f t="array" ref="R104">($J$18/SQRT(2) + SUMPRODUCT(M$19:M$117*COS(PI()*$I$19:$I$117*($I104 + 0.5)/$H$17)))*SQRT(2/$H$17)</f>
        <v>-239.90908559068694</v>
      </c>
      <c r="S104" s="11" cm="1">
        <f t="array" ref="S104">($J$18/SQRT(2) + SUMPRODUCT(N$19:N$117*COS(PI()*$I$19:$I$117*($I104 + 0.5)/$H$17)))*SQRT(2/$H$17)</f>
        <v>-54.190148037721357</v>
      </c>
    </row>
    <row r="105" spans="2:19" x14ac:dyDescent="0.25">
      <c r="B105" s="6">
        <f t="shared" si="10"/>
        <v>87</v>
      </c>
      <c r="C105">
        <v>-152</v>
      </c>
      <c r="I105" s="6">
        <f t="shared" si="11"/>
        <v>87</v>
      </c>
      <c r="J105" s="15" cm="1">
        <f t="array" ref="J105">SUMPRODUCT(C$18:C$117*COS(PI()*I105*(2*I$18:I$117+1)/(2*H$17)))*SQRT(2/H$17)/IF($I105=0,SQRT(2),1)</f>
        <v>-13.183494295087577</v>
      </c>
      <c r="K105" s="15"/>
      <c r="L105" s="14">
        <f t="shared" si="12"/>
        <v>0</v>
      </c>
      <c r="M105" s="14">
        <f t="shared" si="12"/>
        <v>0</v>
      </c>
      <c r="N105" s="14">
        <f t="shared" si="12"/>
        <v>0</v>
      </c>
      <c r="O105" s="14">
        <f t="shared" si="9"/>
        <v>87</v>
      </c>
      <c r="P105" s="11" cm="1">
        <f t="array" ref="P105">($J$18/SQRT(2) + SUMPRODUCT(J$19:J$117*COS(PI()*$I$19:$I$117*($I105 + 0.5)/$H$17)))*SQRT(2/$H$17)</f>
        <v>-151.99999999999949</v>
      </c>
      <c r="Q105" s="11" cm="1">
        <f t="array" ref="Q105">($J$18/SQRT(2) + SUMPRODUCT(L$19:L$117*COS(PI()*$I$19:$I$117*($I105 + 0.5)/$H$17)))*SQRT(2/$H$17)</f>
        <v>-142.16454749706108</v>
      </c>
      <c r="R105" s="11" cm="1">
        <f t="array" ref="R105">($J$18/SQRT(2) + SUMPRODUCT(M$19:M$117*COS(PI()*$I$19:$I$117*($I105 + 0.5)/$H$17)))*SQRT(2/$H$17)</f>
        <v>-200.08126376054474</v>
      </c>
      <c r="S105" s="11" cm="1">
        <f t="array" ref="S105">($J$18/SQRT(2) + SUMPRODUCT(N$19:N$117*COS(PI()*$I$19:$I$117*($I105 + 0.5)/$H$17)))*SQRT(2/$H$17)</f>
        <v>-77.72358238613694</v>
      </c>
    </row>
    <row r="106" spans="2:19" x14ac:dyDescent="0.25">
      <c r="B106" s="6">
        <f t="shared" si="10"/>
        <v>88</v>
      </c>
      <c r="C106">
        <v>-56</v>
      </c>
      <c r="I106" s="6">
        <f t="shared" si="11"/>
        <v>88</v>
      </c>
      <c r="J106" s="15" cm="1">
        <f t="array" ref="J106">SUMPRODUCT(C$18:C$117*COS(PI()*I106*(2*I$18:I$117+1)/(2*H$17)))*SQRT(2/H$17)/IF($I106=0,SQRT(2),1)</f>
        <v>-3.8305875803150582</v>
      </c>
      <c r="K106" s="15"/>
      <c r="L106" s="14">
        <f t="shared" si="12"/>
        <v>0</v>
      </c>
      <c r="M106" s="14">
        <f t="shared" si="12"/>
        <v>0</v>
      </c>
      <c r="N106" s="14">
        <f t="shared" si="12"/>
        <v>0</v>
      </c>
      <c r="O106" s="14">
        <f t="shared" si="9"/>
        <v>88</v>
      </c>
      <c r="P106" s="11" cm="1">
        <f t="array" ref="P106">($J$18/SQRT(2) + SUMPRODUCT(J$19:J$117*COS(PI()*$I$19:$I$117*($I106 + 0.5)/$H$17)))*SQRT(2/$H$17)</f>
        <v>-55.999999999999176</v>
      </c>
      <c r="Q106" s="11" cm="1">
        <f t="array" ref="Q106">($J$18/SQRT(2) + SUMPRODUCT(L$19:L$117*COS(PI()*$I$19:$I$117*($I106 + 0.5)/$H$17)))*SQRT(2/$H$17)</f>
        <v>-62.181410950288118</v>
      </c>
      <c r="R106" s="11" cm="1">
        <f t="array" ref="R106">($J$18/SQRT(2) + SUMPRODUCT(M$19:M$117*COS(PI()*$I$19:$I$117*($I106 + 0.5)/$H$17)))*SQRT(2/$H$17)</f>
        <v>-131.92862242769723</v>
      </c>
      <c r="S106" s="11" cm="1">
        <f t="array" ref="S106">($J$18/SQRT(2) + SUMPRODUCT(N$19:N$117*COS(PI()*$I$19:$I$117*($I106 + 0.5)/$H$17)))*SQRT(2/$H$17)</f>
        <v>-94.215616521773867</v>
      </c>
    </row>
    <row r="107" spans="2:19" x14ac:dyDescent="0.25">
      <c r="B107" s="6">
        <f t="shared" si="10"/>
        <v>89</v>
      </c>
      <c r="C107">
        <v>35</v>
      </c>
      <c r="I107" s="6">
        <f t="shared" si="11"/>
        <v>89</v>
      </c>
      <c r="J107" s="15" cm="1">
        <f t="array" ref="J107">SUMPRODUCT(C$18:C$117*COS(PI()*I107*(2*I$18:I$117+1)/(2*H$17)))*SQRT(2/H$17)/IF($I107=0,SQRT(2),1)</f>
        <v>5.8256001839896596</v>
      </c>
      <c r="K107" s="15"/>
      <c r="L107" s="14">
        <f t="shared" si="12"/>
        <v>0</v>
      </c>
      <c r="M107" s="14">
        <f t="shared" si="12"/>
        <v>0</v>
      </c>
      <c r="N107" s="14">
        <f t="shared" si="12"/>
        <v>0</v>
      </c>
      <c r="O107" s="14">
        <f t="shared" si="9"/>
        <v>89</v>
      </c>
      <c r="P107" s="11" cm="1">
        <f t="array" ref="P107">($J$18/SQRT(2) + SUMPRODUCT(J$19:J$117*COS(PI()*$I$19:$I$117*($I107 + 0.5)/$H$17)))*SQRT(2/$H$17)</f>
        <v>35.000000000000547</v>
      </c>
      <c r="Q107" s="11" cm="1">
        <f t="array" ref="Q107">($J$18/SQRT(2) + SUMPRODUCT(L$19:L$117*COS(PI()*$I$19:$I$117*($I107 + 0.5)/$H$17)))*SQRT(2/$H$17)</f>
        <v>11.923926384615397</v>
      </c>
      <c r="R107" s="11" cm="1">
        <f t="array" ref="R107">($J$18/SQRT(2) + SUMPRODUCT(M$19:M$117*COS(PI()*$I$19:$I$117*($I107 + 0.5)/$H$17)))*SQRT(2/$H$17)</f>
        <v>-49.615580078691032</v>
      </c>
      <c r="S107" s="11" cm="1">
        <f t="array" ref="S107">($J$18/SQRT(2) + SUMPRODUCT(N$19:N$117*COS(PI()*$I$19:$I$117*($I107 + 0.5)/$H$17)))*SQRT(2/$H$17)</f>
        <v>-102.78911062822675</v>
      </c>
    </row>
    <row r="108" spans="2:19" x14ac:dyDescent="0.25">
      <c r="B108" s="6">
        <f t="shared" si="10"/>
        <v>90</v>
      </c>
      <c r="C108">
        <v>86</v>
      </c>
      <c r="I108" s="6">
        <f t="shared" si="11"/>
        <v>90</v>
      </c>
      <c r="J108" s="15" cm="1">
        <f t="array" ref="J108">SUMPRODUCT(C$18:C$117*COS(PI()*I108*(2*I$18:I$117+1)/(2*H$17)))*SQRT(2/H$17)/IF($I108=0,SQRT(2),1)</f>
        <v>4.0201301034970314</v>
      </c>
      <c r="K108" s="15"/>
      <c r="L108" s="14">
        <f t="shared" si="12"/>
        <v>0</v>
      </c>
      <c r="M108" s="14">
        <f t="shared" si="12"/>
        <v>0</v>
      </c>
      <c r="N108" s="14">
        <f t="shared" si="12"/>
        <v>0</v>
      </c>
      <c r="O108" s="14">
        <f t="shared" si="9"/>
        <v>90</v>
      </c>
      <c r="P108" s="11" cm="1">
        <f t="array" ref="P108">($J$18/SQRT(2) + SUMPRODUCT(J$19:J$117*COS(PI()*$I$19:$I$117*($I108 + 0.5)/$H$17)))*SQRT(2/$H$17)</f>
        <v>85.999999999999844</v>
      </c>
      <c r="Q108" s="11" cm="1">
        <f t="array" ref="Q108">($J$18/SQRT(2) + SUMPRODUCT(L$19:L$117*COS(PI()*$I$19:$I$117*($I108 + 0.5)/$H$17)))*SQRT(2/$H$17)</f>
        <v>63.985147824924205</v>
      </c>
      <c r="R108" s="11" cm="1">
        <f t="array" ref="R108">($J$18/SQRT(2) + SUMPRODUCT(M$19:M$117*COS(PI()*$I$19:$I$117*($I108 + 0.5)/$H$17)))*SQRT(2/$H$17)</f>
        <v>30.89786685022926</v>
      </c>
      <c r="S108" s="11" cm="1">
        <f t="array" ref="S108">($J$18/SQRT(2) + SUMPRODUCT(N$19:N$117*COS(PI()*$I$19:$I$117*($I108 + 0.5)/$H$17)))*SQRT(2/$H$17)</f>
        <v>-103.32225886878184</v>
      </c>
    </row>
    <row r="109" spans="2:19" x14ac:dyDescent="0.25">
      <c r="B109" s="6">
        <f t="shared" si="10"/>
        <v>91</v>
      </c>
      <c r="C109">
        <v>97</v>
      </c>
      <c r="I109" s="6">
        <f t="shared" si="11"/>
        <v>91</v>
      </c>
      <c r="J109" s="15" cm="1">
        <f t="array" ref="J109">SUMPRODUCT(C$18:C$117*COS(PI()*I109*(2*I$18:I$117+1)/(2*H$17)))*SQRT(2/H$17)/IF($I109=0,SQRT(2),1)</f>
        <v>-9.4965636948167962</v>
      </c>
      <c r="K109" s="15"/>
      <c r="L109" s="14">
        <f t="shared" si="12"/>
        <v>0</v>
      </c>
      <c r="M109" s="14">
        <f t="shared" si="12"/>
        <v>0</v>
      </c>
      <c r="N109" s="14">
        <f t="shared" si="12"/>
        <v>0</v>
      </c>
      <c r="O109" s="14">
        <f t="shared" si="9"/>
        <v>91</v>
      </c>
      <c r="P109" s="11" cm="1">
        <f t="array" ref="P109">($J$18/SQRT(2) + SUMPRODUCT(J$19:J$117*COS(PI()*$I$19:$I$117*($I109 + 0.5)/$H$17)))*SQRT(2/$H$17)</f>
        <v>96.99999999999882</v>
      </c>
      <c r="Q109" s="11" cm="1">
        <f t="array" ref="Q109">($J$18/SQRT(2) + SUMPRODUCT(L$19:L$117*COS(PI()*$I$19:$I$117*($I109 + 0.5)/$H$17)))*SQRT(2/$H$17)</f>
        <v>85.906707326018633</v>
      </c>
      <c r="R109" s="11" cm="1">
        <f t="array" ref="R109">($J$18/SQRT(2) + SUMPRODUCT(M$19:M$117*COS(PI()*$I$19:$I$117*($I109 + 0.5)/$H$17)))*SQRT(2/$H$17)</f>
        <v>94.744113379980419</v>
      </c>
      <c r="S109" s="11" cm="1">
        <f t="array" ref="S109">($J$18/SQRT(2) + SUMPRODUCT(N$19:N$117*COS(PI()*$I$19:$I$117*($I109 + 0.5)/$H$17)))*SQRT(2/$H$17)</f>
        <v>-96.397429865742708</v>
      </c>
    </row>
    <row r="110" spans="2:19" x14ac:dyDescent="0.25">
      <c r="B110" s="6">
        <f t="shared" si="10"/>
        <v>92</v>
      </c>
      <c r="C110">
        <v>90</v>
      </c>
      <c r="I110" s="6">
        <f t="shared" si="11"/>
        <v>92</v>
      </c>
      <c r="J110" s="15" cm="1">
        <f t="array" ref="J110">SUMPRODUCT(C$18:C$117*COS(PI()*I110*(2*I$18:I$117+1)/(2*H$17)))*SQRT(2/H$17)/IF($I110=0,SQRT(2),1)</f>
        <v>-1.0616251703288015</v>
      </c>
      <c r="K110" s="15"/>
      <c r="L110" s="14">
        <f t="shared" si="12"/>
        <v>0</v>
      </c>
      <c r="M110" s="14">
        <f t="shared" si="12"/>
        <v>0</v>
      </c>
      <c r="N110" s="14">
        <f t="shared" si="12"/>
        <v>0</v>
      </c>
      <c r="O110" s="14">
        <f t="shared" si="9"/>
        <v>92</v>
      </c>
      <c r="P110" s="11" cm="1">
        <f t="array" ref="P110">($J$18/SQRT(2) + SUMPRODUCT(J$19:J$117*COS(PI()*$I$19:$I$117*($I110 + 0.5)/$H$17)))*SQRT(2/$H$17)</f>
        <v>90.00000000000378</v>
      </c>
      <c r="Q110" s="11" cm="1">
        <f t="array" ref="Q110">($J$18/SQRT(2) + SUMPRODUCT(L$19:L$117*COS(PI()*$I$19:$I$117*($I110 + 0.5)/$H$17)))*SQRT(2/$H$17)</f>
        <v>78.597755829493707</v>
      </c>
      <c r="R110" s="11" cm="1">
        <f t="array" ref="R110">($J$18/SQRT(2) + SUMPRODUCT(M$19:M$117*COS(PI()*$I$19:$I$117*($I110 + 0.5)/$H$17)))*SQRT(2/$H$17)</f>
        <v>130.76263104354808</v>
      </c>
      <c r="S110" s="11" cm="1">
        <f t="array" ref="S110">($J$18/SQRT(2) + SUMPRODUCT(N$19:N$117*COS(PI()*$I$19:$I$117*($I110 + 0.5)/$H$17)))*SQRT(2/$H$17)</f>
        <v>-83.197780823275281</v>
      </c>
    </row>
    <row r="111" spans="2:19" x14ac:dyDescent="0.25">
      <c r="B111" s="6">
        <f t="shared" si="10"/>
        <v>93</v>
      </c>
      <c r="C111">
        <v>46</v>
      </c>
      <c r="I111" s="6">
        <f t="shared" si="11"/>
        <v>93</v>
      </c>
      <c r="J111" s="15" cm="1">
        <f t="array" ref="J111">SUMPRODUCT(C$18:C$117*COS(PI()*I111*(2*I$18:I$117+1)/(2*H$17)))*SQRT(2/H$17)/IF($I111=0,SQRT(2),1)</f>
        <v>8.9528270020350789</v>
      </c>
      <c r="K111" s="15"/>
      <c r="L111" s="14">
        <f t="shared" si="12"/>
        <v>0</v>
      </c>
      <c r="M111" s="14">
        <f t="shared" si="12"/>
        <v>0</v>
      </c>
      <c r="N111" s="14">
        <f t="shared" si="12"/>
        <v>0</v>
      </c>
      <c r="O111" s="14">
        <f t="shared" si="9"/>
        <v>93</v>
      </c>
      <c r="P111" s="11" cm="1">
        <f t="array" ref="P111">($J$18/SQRT(2) + SUMPRODUCT(J$19:J$117*COS(PI()*$I$19:$I$117*($I111 + 0.5)/$H$17)))*SQRT(2/$H$17)</f>
        <v>45.999999999999524</v>
      </c>
      <c r="Q111" s="11" cm="1">
        <f t="array" ref="Q111">($J$18/SQRT(2) + SUMPRODUCT(L$19:L$117*COS(PI()*$I$19:$I$117*($I111 + 0.5)/$H$17)))*SQRT(2/$H$17)</f>
        <v>50.147166558943844</v>
      </c>
      <c r="R111" s="11" cm="1">
        <f t="array" ref="R111">($J$18/SQRT(2) + SUMPRODUCT(M$19:M$117*COS(PI()*$I$19:$I$117*($I111 + 0.5)/$H$17)))*SQRT(2/$H$17)</f>
        <v>133.38699140286221</v>
      </c>
      <c r="S111" s="11" cm="1">
        <f t="array" ref="S111">($J$18/SQRT(2) + SUMPRODUCT(N$19:N$117*COS(PI()*$I$19:$I$117*($I111 + 0.5)/$H$17)))*SQRT(2/$H$17)</f>
        <v>-65.365700873718282</v>
      </c>
    </row>
    <row r="112" spans="2:19" x14ac:dyDescent="0.25">
      <c r="B112" s="6">
        <f t="shared" si="10"/>
        <v>94</v>
      </c>
      <c r="C112">
        <v>-1</v>
      </c>
      <c r="I112" s="6">
        <f t="shared" si="11"/>
        <v>94</v>
      </c>
      <c r="J112" s="15" cm="1">
        <f t="array" ref="J112">SUMPRODUCT(C$18:C$117*COS(PI()*I112*(2*I$18:I$117+1)/(2*H$17)))*SQRT(2/H$17)/IF($I112=0,SQRT(2),1)</f>
        <v>7.7362358586131794</v>
      </c>
      <c r="K112" s="15"/>
      <c r="L112" s="14">
        <f t="shared" si="12"/>
        <v>0</v>
      </c>
      <c r="M112" s="14">
        <f t="shared" si="12"/>
        <v>0</v>
      </c>
      <c r="N112" s="14">
        <f t="shared" si="12"/>
        <v>0</v>
      </c>
      <c r="O112" s="14">
        <f t="shared" si="9"/>
        <v>94</v>
      </c>
      <c r="P112" s="11" cm="1">
        <f t="array" ref="P112">($J$18/SQRT(2) + SUMPRODUCT(J$19:J$117*COS(PI()*$I$19:$I$117*($I112 + 0.5)/$H$17)))*SQRT(2/$H$17)</f>
        <v>-0.99999999999854905</v>
      </c>
      <c r="Q112" s="11" cm="1">
        <f t="array" ref="Q112">($J$18/SQRT(2) + SUMPRODUCT(L$19:L$117*COS(PI()*$I$19:$I$117*($I112 + 0.5)/$H$17)))*SQRT(2/$H$17)</f>
        <v>12.130881029882122</v>
      </c>
      <c r="R112" s="11" cm="1">
        <f t="array" ref="R112">($J$18/SQRT(2) + SUMPRODUCT(M$19:M$117*COS(PI()*$I$19:$I$117*($I112 + 0.5)/$H$17)))*SQRT(2/$H$17)</f>
        <v>103.48459243168095</v>
      </c>
      <c r="S112" s="11" cm="1">
        <f t="array" ref="S112">($J$18/SQRT(2) + SUMPRODUCT(N$19:N$117*COS(PI()*$I$19:$I$117*($I112 + 0.5)/$H$17)))*SQRT(2/$H$17)</f>
        <v>-44.838149428370372</v>
      </c>
    </row>
    <row r="113" spans="2:19" x14ac:dyDescent="0.25">
      <c r="B113" s="6">
        <f t="shared" si="10"/>
        <v>95</v>
      </c>
      <c r="C113">
        <v>-35</v>
      </c>
      <c r="I113" s="6">
        <f t="shared" si="11"/>
        <v>95</v>
      </c>
      <c r="J113" s="15" cm="1">
        <f t="array" ref="J113">SUMPRODUCT(C$18:C$117*COS(PI()*I113*(2*I$18:I$117+1)/(2*H$17)))*SQRT(2/H$17)/IF($I113=0,SQRT(2),1)</f>
        <v>-15.753598078497811</v>
      </c>
      <c r="K113" s="15"/>
      <c r="L113" s="14">
        <f t="shared" si="12"/>
        <v>0</v>
      </c>
      <c r="M113" s="14">
        <f t="shared" si="12"/>
        <v>0</v>
      </c>
      <c r="N113" s="14">
        <f t="shared" si="12"/>
        <v>0</v>
      </c>
      <c r="O113" s="14">
        <f t="shared" si="9"/>
        <v>95</v>
      </c>
      <c r="P113" s="11" cm="1">
        <f t="array" ref="P113">($J$18/SQRT(2) + SUMPRODUCT(J$19:J$117*COS(PI()*$I$19:$I$117*($I113 + 0.5)/$H$17)))*SQRT(2/$H$17)</f>
        <v>-35.000000000000711</v>
      </c>
      <c r="Q113" s="11" cm="1">
        <f t="array" ref="Q113">($J$18/SQRT(2) + SUMPRODUCT(L$19:L$117*COS(PI()*$I$19:$I$117*($I113 + 0.5)/$H$17)))*SQRT(2/$H$17)</f>
        <v>-24.516889590305965</v>
      </c>
      <c r="R113" s="11" cm="1">
        <f t="array" ref="R113">($J$18/SQRT(2) + SUMPRODUCT(M$19:M$117*COS(PI()*$I$19:$I$117*($I113 + 0.5)/$H$17)))*SQRT(2/$H$17)</f>
        <v>48.018661681145552</v>
      </c>
      <c r="S113" s="11" cm="1">
        <f t="array" ref="S113">($J$18/SQRT(2) + SUMPRODUCT(N$19:N$117*COS(PI()*$I$19:$I$117*($I113 + 0.5)/$H$17)))*SQRT(2/$H$17)</f>
        <v>-23.673448980075687</v>
      </c>
    </row>
    <row r="114" spans="2:19" x14ac:dyDescent="0.25">
      <c r="B114" s="6">
        <f t="shared" si="10"/>
        <v>96</v>
      </c>
      <c r="C114">
        <v>-88</v>
      </c>
      <c r="I114" s="6">
        <f t="shared" si="11"/>
        <v>96</v>
      </c>
      <c r="J114" s="15" cm="1">
        <f t="array" ref="J114">SUMPRODUCT(C$18:C$117*COS(PI()*I114*(2*I$18:I$117+1)/(2*H$17)))*SQRT(2/H$17)/IF($I114=0,SQRT(2),1)</f>
        <v>-5.9987162778444176</v>
      </c>
      <c r="K114" s="15"/>
      <c r="L114" s="14">
        <f t="shared" si="12"/>
        <v>0</v>
      </c>
      <c r="M114" s="14">
        <f t="shared" si="12"/>
        <v>0</v>
      </c>
      <c r="N114" s="14">
        <f t="shared" si="12"/>
        <v>0</v>
      </c>
      <c r="O114" s="14">
        <f t="shared" si="9"/>
        <v>96</v>
      </c>
      <c r="P114" s="11" cm="1">
        <f t="array" ref="P114">($J$18/SQRT(2) + SUMPRODUCT(J$19:J$117*COS(PI()*$I$19:$I$117*($I114 + 0.5)/$H$17)))*SQRT(2/$H$17)</f>
        <v>-88.000000000000924</v>
      </c>
      <c r="Q114" s="11" cm="1">
        <f t="array" ref="Q114">($J$18/SQRT(2) + SUMPRODUCT(L$19:L$117*COS(PI()*$I$19:$I$117*($I114 + 0.5)/$H$17)))*SQRT(2/$H$17)</f>
        <v>-52.627151828733851</v>
      </c>
      <c r="R114" s="11" cm="1">
        <f t="array" ref="R114">($J$18/SQRT(2) + SUMPRODUCT(M$19:M$117*COS(PI()*$I$19:$I$117*($I114 + 0.5)/$H$17)))*SQRT(2/$H$17)</f>
        <v>-21.387773737577731</v>
      </c>
      <c r="S114" s="11" cm="1">
        <f t="array" ref="S114">($J$18/SQRT(2) + SUMPRODUCT(N$19:N$117*COS(PI()*$I$19:$I$117*($I114 + 0.5)/$H$17)))*SQRT(2/$H$17)</f>
        <v>-3.8824540557798737</v>
      </c>
    </row>
    <row r="115" spans="2:19" x14ac:dyDescent="0.25">
      <c r="B115" s="6">
        <f t="shared" si="10"/>
        <v>97</v>
      </c>
      <c r="C115">
        <v>-85</v>
      </c>
      <c r="I115" s="6">
        <f t="shared" si="11"/>
        <v>97</v>
      </c>
      <c r="J115" s="15" cm="1">
        <f t="array" ref="J115">SUMPRODUCT(C$18:C$117*COS(PI()*I115*(2*I$18:I$117+1)/(2*H$17)))*SQRT(2/H$17)/IF($I115=0,SQRT(2),1)</f>
        <v>7.2298571175716209</v>
      </c>
      <c r="K115" s="15"/>
      <c r="L115" s="14">
        <f t="shared" si="12"/>
        <v>0</v>
      </c>
      <c r="M115" s="14">
        <f t="shared" si="12"/>
        <v>0</v>
      </c>
      <c r="N115" s="14">
        <f t="shared" si="12"/>
        <v>0</v>
      </c>
      <c r="O115" s="14">
        <f t="shared" si="9"/>
        <v>97</v>
      </c>
      <c r="P115" s="11" cm="1">
        <f t="array" ref="P115">($J$18/SQRT(2) + SUMPRODUCT(J$19:J$117*COS(PI()*$I$19:$I$117*($I115 + 0.5)/$H$17)))*SQRT(2/$H$17)</f>
        <v>-85.000000000000739</v>
      </c>
      <c r="Q115" s="11" cm="1">
        <f t="array" ref="Q115">($J$18/SQRT(2) + SUMPRODUCT(L$19:L$117*COS(PI()*$I$19:$I$117*($I115 + 0.5)/$H$17)))*SQRT(2/$H$17)</f>
        <v>-69.971295720942578</v>
      </c>
      <c r="R115" s="11" cm="1">
        <f t="array" ref="R115">($J$18/SQRT(2) + SUMPRODUCT(M$19:M$117*COS(PI()*$I$19:$I$117*($I115 + 0.5)/$H$17)))*SQRT(2/$H$17)</f>
        <v>-90.712210790531927</v>
      </c>
      <c r="S115" s="11" cm="1">
        <f t="array" ref="S115">($J$18/SQRT(2) + SUMPRODUCT(N$19:N$117*COS(PI()*$I$19:$I$117*($I115 + 0.5)/$H$17)))*SQRT(2/$H$17)</f>
        <v>12.725295612514683</v>
      </c>
    </row>
    <row r="116" spans="2:19" x14ac:dyDescent="0.25">
      <c r="B116" s="6">
        <f t="shared" si="10"/>
        <v>98</v>
      </c>
      <c r="C116">
        <v>-71</v>
      </c>
      <c r="I116" s="6">
        <f t="shared" si="11"/>
        <v>98</v>
      </c>
      <c r="J116" s="15" cm="1">
        <f t="array" ref="J116">SUMPRODUCT(C$18:C$117*COS(PI()*I116*(2*I$18:I$117+1)/(2*H$17)))*SQRT(2/H$17)/IF($I116=0,SQRT(2),1)</f>
        <v>-0.58173559109105466</v>
      </c>
      <c r="K116" s="15"/>
      <c r="L116" s="14">
        <f t="shared" si="12"/>
        <v>0</v>
      </c>
      <c r="M116" s="14">
        <f t="shared" si="12"/>
        <v>0</v>
      </c>
      <c r="N116" s="14">
        <f t="shared" si="12"/>
        <v>0</v>
      </c>
      <c r="O116" s="14">
        <f t="shared" si="9"/>
        <v>98</v>
      </c>
      <c r="P116" s="11" cm="1">
        <f t="array" ref="P116">($J$18/SQRT(2) + SUMPRODUCT(J$19:J$117*COS(PI()*$I$19:$I$117*($I116 + 0.5)/$H$17)))*SQRT(2/$H$17)</f>
        <v>-71.000000000002217</v>
      </c>
      <c r="Q116" s="11" cm="1">
        <f t="array" ref="Q116">($J$18/SQRT(2) + SUMPRODUCT(L$19:L$117*COS(PI()*$I$19:$I$117*($I116 + 0.5)/$H$17)))*SQRT(2/$H$17)</f>
        <v>-78.348480928817196</v>
      </c>
      <c r="R116" s="11" cm="1">
        <f t="array" ref="R116">($J$18/SQRT(2) + SUMPRODUCT(M$19:M$117*COS(PI()*$I$19:$I$117*($I116 + 0.5)/$H$17)))*SQRT(2/$H$17)</f>
        <v>-146.19949899705833</v>
      </c>
      <c r="S116" s="11" cm="1">
        <f t="array" ref="S116">($J$18/SQRT(2) + SUMPRODUCT(N$19:N$117*COS(PI()*$I$19:$I$117*($I116 + 0.5)/$H$17)))*SQRT(2/$H$17)</f>
        <v>24.672372752742355</v>
      </c>
    </row>
    <row r="117" spans="2:19" x14ac:dyDescent="0.25">
      <c r="B117" s="6">
        <f t="shared" si="10"/>
        <v>99</v>
      </c>
      <c r="C117">
        <v>-42</v>
      </c>
      <c r="I117" s="6">
        <f t="shared" si="11"/>
        <v>99</v>
      </c>
      <c r="J117" s="15" cm="1">
        <f t="array" ref="J117">SUMPRODUCT(C$18:C$117*COS(PI()*I117*(2*I$18:I$117+1)/(2*H$17)))*SQRT(2/H$17)/IF($I117=0,SQRT(2),1)</f>
        <v>-5.8351818134895623</v>
      </c>
      <c r="K117" s="15"/>
      <c r="L117" s="14">
        <f t="shared" si="12"/>
        <v>0</v>
      </c>
      <c r="M117" s="14">
        <f t="shared" si="12"/>
        <v>0</v>
      </c>
      <c r="N117" s="14">
        <f t="shared" si="12"/>
        <v>0</v>
      </c>
      <c r="O117" s="14">
        <f t="shared" si="9"/>
        <v>99</v>
      </c>
      <c r="P117" s="11" cm="1">
        <f t="array" ref="P117">($J$18/SQRT(2) + SUMPRODUCT(J$19:J$117*COS(PI()*$I$19:$I$117*($I117 + 0.5)/$H$17)))*SQRT(2/$H$17)</f>
        <v>-41.999999999999069</v>
      </c>
      <c r="Q117" s="11" cm="1">
        <f t="array" ref="Q117">($J$18/SQRT(2) + SUMPRODUCT(L$19:L$117*COS(PI()*$I$19:$I$117*($I117 + 0.5)/$H$17)))*SQRT(2/$H$17)</f>
        <v>-81.247423478031394</v>
      </c>
      <c r="R117" s="11" cm="1">
        <f t="array" ref="R117">($J$18/SQRT(2) + SUMPRODUCT(M$19:M$117*COS(PI()*$I$19:$I$117*($I117 + 0.5)/$H$17)))*SQRT(2/$H$17)</f>
        <v>-176.94833968605454</v>
      </c>
      <c r="S117" s="11" cm="1">
        <f t="array" ref="S117">($J$18/SQRT(2) + SUMPRODUCT(N$19:N$117*COS(PI()*$I$19:$I$117*($I117 + 0.5)/$H$17)))*SQRT(2/$H$17)</f>
        <v>30.915550976854771</v>
      </c>
    </row>
    <row r="118" spans="2:19" x14ac:dyDescent="0.25">
      <c r="B118" s="4"/>
    </row>
    <row r="119" spans="2:19" x14ac:dyDescent="0.25">
      <c r="B119" s="4"/>
    </row>
    <row r="120" spans="2:19" x14ac:dyDescent="0.25">
      <c r="B120" s="4"/>
    </row>
    <row r="121" spans="2:19" x14ac:dyDescent="0.25">
      <c r="B121" s="4"/>
    </row>
    <row r="122" spans="2:19" x14ac:dyDescent="0.25">
      <c r="B122" s="4"/>
    </row>
    <row r="123" spans="2:19" x14ac:dyDescent="0.25">
      <c r="B123" s="4"/>
    </row>
    <row r="124" spans="2:19" x14ac:dyDescent="0.25">
      <c r="B124" s="4"/>
    </row>
    <row r="125" spans="2:19" x14ac:dyDescent="0.25">
      <c r="B125" s="4"/>
    </row>
    <row r="126" spans="2:19" x14ac:dyDescent="0.25">
      <c r="B126" s="4"/>
    </row>
    <row r="127" spans="2:19" x14ac:dyDescent="0.25">
      <c r="B127" s="4"/>
    </row>
    <row r="128" spans="2:19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3" x14ac:dyDescent="0.25">
      <c r="B273" s="4"/>
      <c r="C273" s="3"/>
    </row>
  </sheetData>
  <mergeCells count="2">
    <mergeCell ref="G4:J16"/>
    <mergeCell ref="L4:O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Digital signal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2025-09-17T05:37:16Z</dcterms:created>
  <dcterms:modified xsi:type="dcterms:W3CDTF">2025-09-17T05:37:31Z</dcterms:modified>
</cp:coreProperties>
</file>