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NF_assess\analysis\supplementary-materials\"/>
    </mc:Choice>
  </mc:AlternateContent>
  <xr:revisionPtr revIDLastSave="0" documentId="13_ncr:1_{61B1411A-F6F0-49E5-9740-557E7E114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CM" sheetId="1" r:id="rId1"/>
    <sheet name="QR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M19" i="1"/>
  <c r="M18" i="1"/>
  <c r="M17" i="1"/>
  <c r="M15" i="1"/>
  <c r="M10" i="1"/>
  <c r="M9" i="1"/>
  <c r="M8" i="1"/>
  <c r="M7" i="1"/>
  <c r="M5" i="1"/>
  <c r="N33" i="2"/>
  <c r="O33" i="2"/>
  <c r="P33" i="2"/>
  <c r="S33" i="2"/>
  <c r="T33" i="2"/>
  <c r="M33" i="2"/>
  <c r="D28" i="2"/>
  <c r="E28" i="2"/>
  <c r="F28" i="2"/>
  <c r="I28" i="2"/>
  <c r="J28" i="2"/>
  <c r="C28" i="2"/>
  <c r="N32" i="2"/>
  <c r="O32" i="2"/>
  <c r="P32" i="2"/>
  <c r="Q32" i="2"/>
  <c r="R32" i="2"/>
  <c r="S32" i="2"/>
  <c r="T32" i="2"/>
  <c r="M32" i="2"/>
  <c r="I27" i="2"/>
  <c r="J27" i="2"/>
  <c r="E27" i="2"/>
  <c r="F27" i="2"/>
  <c r="G27" i="2"/>
  <c r="H27" i="2"/>
  <c r="D27" i="2"/>
  <c r="C27" i="2"/>
</calcChain>
</file>

<file path=xl/sharedStrings.xml><?xml version="1.0" encoding="utf-8"?>
<sst xmlns="http://schemas.openxmlformats.org/spreadsheetml/2006/main" count="257" uniqueCount="72">
  <si>
    <t>Parameter</t>
  </si>
  <si>
    <t>Female Ratio</t>
  </si>
  <si>
    <t>Redds/Female</t>
  </si>
  <si>
    <t>Fecundity</t>
  </si>
  <si>
    <t>Egg:Parr</t>
  </si>
  <si>
    <t>Parr:Presmolt</t>
  </si>
  <si>
    <t>Value</t>
  </si>
  <si>
    <t>Powell et al. 2017</t>
  </si>
  <si>
    <t>Tattam 2017; Jonasson et al. 2016</t>
  </si>
  <si>
    <t>IDFG</t>
  </si>
  <si>
    <t>McHugh et al. 2017</t>
  </si>
  <si>
    <t>Source</t>
  </si>
  <si>
    <t>CHINOOK SALMON</t>
  </si>
  <si>
    <t>STEELHEAD</t>
  </si>
  <si>
    <t>Previous (January 2018)</t>
  </si>
  <si>
    <t>IDFG/ISEMP</t>
  </si>
  <si>
    <t>Bjornn 1978</t>
  </si>
  <si>
    <t>IDFG 2005</t>
  </si>
  <si>
    <t>Petrosky, Everson, and Holubetz 1988</t>
  </si>
  <si>
    <t>Lemhi Empirical</t>
  </si>
  <si>
    <t>Stream</t>
  </si>
  <si>
    <t>Stream length</t>
  </si>
  <si>
    <t>Summer Parr</t>
  </si>
  <si>
    <t>Redd</t>
  </si>
  <si>
    <t>km</t>
  </si>
  <si>
    <t>mi</t>
  </si>
  <si>
    <t>Capacity</t>
  </si>
  <si>
    <t>SE</t>
  </si>
  <si>
    <t>Dahlonega Creek</t>
  </si>
  <si>
    <t>Hughes Creek</t>
  </si>
  <si>
    <t>Hull Creek</t>
  </si>
  <si>
    <t>Moose Creek</t>
  </si>
  <si>
    <t>North Fork Salmon River</t>
  </si>
  <si>
    <t>Sheep Creek</t>
  </si>
  <si>
    <t>Twin Creek</t>
  </si>
  <si>
    <t>Total:</t>
  </si>
  <si>
    <t>Life-Stage</t>
  </si>
  <si>
    <t>Escapement</t>
  </si>
  <si>
    <t>Redds</t>
  </si>
  <si>
    <t>Eggs</t>
  </si>
  <si>
    <t>Winter Presmolt</t>
  </si>
  <si>
    <t>Anderson Creek</t>
  </si>
  <si>
    <t>Pierce Creek</t>
  </si>
  <si>
    <t>SD</t>
  </si>
  <si>
    <t>-</t>
  </si>
  <si>
    <t>Current (July 2022)</t>
  </si>
  <si>
    <t>Kinzer et al. 2020</t>
  </si>
  <si>
    <t>Gallinat and Kiefel 2020</t>
  </si>
  <si>
    <t>Upper Salmon, Pahsimeroi, and Lemhi Empirical</t>
  </si>
  <si>
    <t>Egg:Smolt</t>
  </si>
  <si>
    <t>NA</t>
  </si>
  <si>
    <t>Jonasson et al. 2016</t>
  </si>
  <si>
    <t>White et al. 2007</t>
  </si>
  <si>
    <t>Previous</t>
  </si>
  <si>
    <t>Current</t>
  </si>
  <si>
    <t>REQUIRED CAPACITY</t>
  </si>
  <si>
    <t>Current SE</t>
  </si>
  <si>
    <t>Female Escapement</t>
  </si>
  <si>
    <t>Smolts</t>
  </si>
  <si>
    <t>Previous  (January 2018)</t>
  </si>
  <si>
    <t>Ransack Creek</t>
  </si>
  <si>
    <t>Unnamed</t>
  </si>
  <si>
    <t>Allan Creek</t>
  </si>
  <si>
    <t>Current (July 2021)</t>
  </si>
  <si>
    <t>Beartrap Creek</t>
  </si>
  <si>
    <t>Ditch Creek</t>
  </si>
  <si>
    <t>Dry Creek</t>
  </si>
  <si>
    <t>West Fork Hughes Creek</t>
  </si>
  <si>
    <r>
      <rPr>
        <sz val="8"/>
        <color rgb="FFFF0000"/>
        <rFont val="Arial"/>
        <family val="2"/>
      </rPr>
      <t>red = decrease</t>
    </r>
    <r>
      <rPr>
        <sz val="8"/>
        <color theme="1"/>
        <rFont val="Arial"/>
        <family val="2"/>
      </rPr>
      <t xml:space="preserve">; </t>
    </r>
    <r>
      <rPr>
        <sz val="8"/>
        <color theme="4" tint="-0.249977111117893"/>
        <rFont val="Arial"/>
        <family val="2"/>
      </rPr>
      <t>blue = increase</t>
    </r>
  </si>
  <si>
    <t>Percent Change:</t>
  </si>
  <si>
    <t>Percent Change</t>
  </si>
  <si>
    <t>Winter Presmolts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</si>
</sst>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color theme="4" tint="-0.249977111117893"/>
      <name val="Arial"/>
      <family val="2"/>
    </font>
    <font>
      <b/>
      <sz val="8"/>
      <color rgb="FFFF0000"/>
      <name val="Arial"/>
      <family val="2"/>
    </font>
    <font>
      <b/>
      <sz val="8"/>
      <color theme="4" tint="-0.249977111117893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 vertical="center" wrapText="1"/>
    </xf>
    <xf numFmtId="0" fontId="3" fillId="0" borderId="4" xfId="0" applyFont="1" applyBorder="1"/>
    <xf numFmtId="2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3" fontId="3" fillId="0" borderId="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3" fontId="5" fillId="0" borderId="0" xfId="0" applyNumberFormat="1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3" fontId="5" fillId="0" borderId="3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/>
    </xf>
    <xf numFmtId="166" fontId="9" fillId="0" borderId="2" xfId="0" applyNumberFormat="1" applyFont="1" applyBorder="1" applyAlignment="1">
      <alignment horizontal="center" vertical="center" wrapText="1"/>
    </xf>
    <xf numFmtId="3" fontId="10" fillId="0" borderId="0" xfId="0" applyNumberFormat="1" applyFont="1" applyFill="1" applyAlignment="1">
      <alignment horizontal="center" vertical="center" wrapText="1"/>
    </xf>
    <xf numFmtId="3" fontId="6" fillId="0" borderId="0" xfId="0" applyNumberFormat="1" applyFont="1" applyFill="1" applyAlignment="1">
      <alignment horizontal="center" vertical="center" wrapText="1"/>
    </xf>
    <xf numFmtId="3" fontId="9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/>
    </xf>
    <xf numFmtId="3" fontId="3" fillId="0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3" fontId="9" fillId="0" borderId="0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9" fontId="3" fillId="0" borderId="0" xfId="1" applyFont="1" applyAlignment="1">
      <alignment horizontal="center"/>
    </xf>
    <xf numFmtId="9" fontId="2" fillId="0" borderId="0" xfId="1" applyFont="1" applyAlignment="1">
      <alignment horizontal="center"/>
    </xf>
    <xf numFmtId="9" fontId="9" fillId="0" borderId="0" xfId="1" applyFont="1" applyAlignment="1">
      <alignment horizontal="center"/>
    </xf>
    <xf numFmtId="9" fontId="10" fillId="0" borderId="0" xfId="1" applyFont="1" applyAlignment="1">
      <alignment horizontal="center"/>
    </xf>
    <xf numFmtId="9" fontId="11" fillId="0" borderId="0" xfId="1" applyFont="1" applyAlignment="1">
      <alignment horizontal="center"/>
    </xf>
    <xf numFmtId="0" fontId="2" fillId="0" borderId="5" xfId="0" applyFont="1" applyBorder="1"/>
    <xf numFmtId="9" fontId="3" fillId="0" borderId="4" xfId="1" applyFont="1" applyBorder="1" applyAlignment="1">
      <alignment horizontal="center"/>
    </xf>
    <xf numFmtId="166" fontId="10" fillId="0" borderId="2" xfId="0" applyNumberFormat="1" applyFont="1" applyBorder="1" applyAlignment="1">
      <alignment horizontal="center" vertical="center" wrapText="1"/>
    </xf>
    <xf numFmtId="9" fontId="4" fillId="0" borderId="0" xfId="1" applyFont="1" applyAlignment="1">
      <alignment horizontal="center"/>
    </xf>
    <xf numFmtId="9" fontId="8" fillId="0" borderId="0" xfId="1" applyFont="1" applyAlignment="1">
      <alignment horizontal="center"/>
    </xf>
    <xf numFmtId="0" fontId="5" fillId="0" borderId="0" xfId="0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3"/>
  <sheetViews>
    <sheetView tabSelected="1" workbookViewId="0">
      <selection activeCell="K9" sqref="K9"/>
    </sheetView>
  </sheetViews>
  <sheetFormatPr defaultColWidth="12.7109375" defaultRowHeight="11.25" x14ac:dyDescent="0.2"/>
  <cols>
    <col min="1" max="1" width="2.28515625" style="3" customWidth="1"/>
    <col min="2" max="2" width="12.42578125" style="3" bestFit="1" customWidth="1"/>
    <col min="3" max="3" width="5.42578125" style="2" bestFit="1" customWidth="1"/>
    <col min="4" max="4" width="27.85546875" style="3" bestFit="1" customWidth="1"/>
    <col min="5" max="5" width="5.42578125" style="3" bestFit="1" customWidth="1"/>
    <col min="6" max="6" width="5.28515625" style="3" bestFit="1" customWidth="1"/>
    <col min="7" max="7" width="34" style="3" bestFit="1" customWidth="1"/>
    <col min="8" max="8" width="4.85546875" style="3" customWidth="1"/>
    <col min="9" max="9" width="16.85546875" style="3" bestFit="1" customWidth="1"/>
    <col min="10" max="10" width="8" style="3" bestFit="1" customWidth="1"/>
    <col min="11" max="11" width="7.85546875" style="3" bestFit="1" customWidth="1"/>
    <col min="12" max="12" width="9.42578125" style="3" bestFit="1" customWidth="1"/>
    <col min="13" max="13" width="13.7109375" style="3" bestFit="1" customWidth="1"/>
    <col min="14" max="16384" width="12.7109375" style="3"/>
  </cols>
  <sheetData>
    <row r="1" spans="2:13" x14ac:dyDescent="0.2">
      <c r="B1" s="3" t="s">
        <v>68</v>
      </c>
    </row>
    <row r="2" spans="2:13" x14ac:dyDescent="0.2">
      <c r="B2" s="1" t="s">
        <v>12</v>
      </c>
    </row>
    <row r="3" spans="2:13" x14ac:dyDescent="0.2">
      <c r="C3" s="4" t="s">
        <v>14</v>
      </c>
      <c r="D3" s="4"/>
      <c r="E3" s="4" t="s">
        <v>45</v>
      </c>
      <c r="F3" s="4"/>
      <c r="G3" s="4"/>
      <c r="I3" s="1" t="s">
        <v>55</v>
      </c>
    </row>
    <row r="4" spans="2:13" x14ac:dyDescent="0.2">
      <c r="B4" s="5" t="s">
        <v>0</v>
      </c>
      <c r="C4" s="5" t="s">
        <v>6</v>
      </c>
      <c r="D4" s="5" t="s">
        <v>11</v>
      </c>
      <c r="E4" s="5" t="s">
        <v>6</v>
      </c>
      <c r="F4" s="5" t="s">
        <v>43</v>
      </c>
      <c r="G4" s="5" t="s">
        <v>11</v>
      </c>
      <c r="I4" s="61" t="s">
        <v>36</v>
      </c>
      <c r="J4" s="5" t="s">
        <v>53</v>
      </c>
      <c r="K4" s="5" t="s">
        <v>54</v>
      </c>
      <c r="L4" s="5" t="s">
        <v>56</v>
      </c>
      <c r="M4" s="5" t="s">
        <v>70</v>
      </c>
    </row>
    <row r="5" spans="2:13" x14ac:dyDescent="0.2">
      <c r="B5" s="3" t="s">
        <v>1</v>
      </c>
      <c r="C5" s="2">
        <v>0.49</v>
      </c>
      <c r="D5" s="3" t="s">
        <v>15</v>
      </c>
      <c r="E5" s="6">
        <v>0.432</v>
      </c>
      <c r="F5" s="2">
        <v>0.04</v>
      </c>
      <c r="G5" s="3" t="s">
        <v>46</v>
      </c>
      <c r="I5" s="7" t="s">
        <v>37</v>
      </c>
      <c r="J5" s="8">
        <v>625</v>
      </c>
      <c r="K5" s="2">
        <v>625</v>
      </c>
      <c r="L5" s="2" t="s">
        <v>44</v>
      </c>
      <c r="M5" s="56">
        <f>(K5-J5)/K5</f>
        <v>0</v>
      </c>
    </row>
    <row r="6" spans="2:13" x14ac:dyDescent="0.2">
      <c r="B6" s="3" t="s">
        <v>2</v>
      </c>
      <c r="C6" s="2">
        <v>1</v>
      </c>
      <c r="D6" s="3" t="s">
        <v>16</v>
      </c>
      <c r="E6" s="6">
        <v>0.77200000000000002</v>
      </c>
      <c r="F6" s="2">
        <v>0.26400000000000001</v>
      </c>
      <c r="G6" s="3" t="s">
        <v>48</v>
      </c>
      <c r="I6" s="3" t="s">
        <v>57</v>
      </c>
      <c r="J6" s="2" t="s">
        <v>44</v>
      </c>
      <c r="K6" s="2">
        <v>270</v>
      </c>
      <c r="L6" s="2">
        <v>25</v>
      </c>
      <c r="M6" s="56" t="s">
        <v>50</v>
      </c>
    </row>
    <row r="7" spans="2:13" x14ac:dyDescent="0.2">
      <c r="B7" s="3" t="s">
        <v>3</v>
      </c>
      <c r="C7" s="2">
        <v>5290</v>
      </c>
      <c r="D7" s="3" t="s">
        <v>17</v>
      </c>
      <c r="E7" s="6">
        <v>3726</v>
      </c>
      <c r="F7" s="2">
        <v>655.8</v>
      </c>
      <c r="G7" s="3" t="s">
        <v>47</v>
      </c>
      <c r="I7" s="7" t="s">
        <v>38</v>
      </c>
      <c r="J7" s="8">
        <v>306</v>
      </c>
      <c r="K7" s="6">
        <v>216</v>
      </c>
      <c r="L7" s="2">
        <v>64</v>
      </c>
      <c r="M7" s="64">
        <f t="shared" ref="M6:M11" si="0">(K7-J7)/K7</f>
        <v>-0.41666666666666669</v>
      </c>
    </row>
    <row r="8" spans="2:13" x14ac:dyDescent="0.2">
      <c r="B8" s="3" t="s">
        <v>4</v>
      </c>
      <c r="C8" s="9">
        <v>0.28999999999999998</v>
      </c>
      <c r="D8" s="3" t="s">
        <v>18</v>
      </c>
      <c r="E8" s="6">
        <v>0.1</v>
      </c>
      <c r="F8" s="2" t="s">
        <v>44</v>
      </c>
      <c r="G8" s="3" t="s">
        <v>47</v>
      </c>
      <c r="I8" s="7" t="s">
        <v>39</v>
      </c>
      <c r="J8" s="10">
        <v>1620063</v>
      </c>
      <c r="K8" s="31">
        <v>809848</v>
      </c>
      <c r="L8" s="24">
        <v>274208</v>
      </c>
      <c r="M8" s="64">
        <f>(K8-J8)/K8</f>
        <v>-1.0004531714593357</v>
      </c>
    </row>
    <row r="9" spans="2:13" x14ac:dyDescent="0.2">
      <c r="B9" s="3" t="s">
        <v>5</v>
      </c>
      <c r="C9" s="9">
        <v>0.40516999999999997</v>
      </c>
      <c r="D9" s="3" t="s">
        <v>19</v>
      </c>
      <c r="E9" s="9">
        <v>0.40500000000000003</v>
      </c>
      <c r="F9" s="2" t="s">
        <v>44</v>
      </c>
      <c r="G9" s="3" t="s">
        <v>19</v>
      </c>
      <c r="I9" s="7" t="s">
        <v>22</v>
      </c>
      <c r="J9" s="10">
        <v>469818</v>
      </c>
      <c r="K9" s="31">
        <v>80985</v>
      </c>
      <c r="L9" s="24">
        <v>27421</v>
      </c>
      <c r="M9" s="64">
        <f>(K9-J9)/K9</f>
        <v>-4.801296536395629</v>
      </c>
    </row>
    <row r="10" spans="2:13" x14ac:dyDescent="0.2">
      <c r="B10" s="11" t="s">
        <v>49</v>
      </c>
      <c r="C10" s="12" t="s">
        <v>50</v>
      </c>
      <c r="D10" s="11" t="s">
        <v>50</v>
      </c>
      <c r="E10" s="29">
        <v>4.7E-2</v>
      </c>
      <c r="F10" s="13">
        <v>2.8000000000000001E-2</v>
      </c>
      <c r="G10" s="11" t="s">
        <v>47</v>
      </c>
      <c r="I10" s="14" t="s">
        <v>40</v>
      </c>
      <c r="J10" s="15">
        <v>190356</v>
      </c>
      <c r="K10" s="31">
        <v>32799</v>
      </c>
      <c r="L10" s="24">
        <v>11105</v>
      </c>
      <c r="M10" s="64">
        <f>(K10-J10)/K10</f>
        <v>-4.8037135278514587</v>
      </c>
    </row>
    <row r="11" spans="2:13" x14ac:dyDescent="0.2">
      <c r="I11" s="11" t="s">
        <v>58</v>
      </c>
      <c r="J11" s="13" t="s">
        <v>44</v>
      </c>
      <c r="K11" s="25">
        <v>38063</v>
      </c>
      <c r="L11" s="25">
        <v>12888</v>
      </c>
      <c r="M11" s="62" t="s">
        <v>50</v>
      </c>
    </row>
    <row r="12" spans="2:13" x14ac:dyDescent="0.2">
      <c r="B12" s="1" t="s">
        <v>13</v>
      </c>
    </row>
    <row r="13" spans="2:13" x14ac:dyDescent="0.2">
      <c r="C13" s="4" t="s">
        <v>14</v>
      </c>
      <c r="D13" s="4"/>
      <c r="E13" s="4" t="s">
        <v>45</v>
      </c>
      <c r="F13" s="4"/>
      <c r="G13" s="4"/>
      <c r="I13" s="1" t="s">
        <v>55</v>
      </c>
    </row>
    <row r="14" spans="2:13" x14ac:dyDescent="0.2">
      <c r="B14" s="5" t="s">
        <v>0</v>
      </c>
      <c r="C14" s="5" t="s">
        <v>6</v>
      </c>
      <c r="D14" s="5" t="s">
        <v>11</v>
      </c>
      <c r="E14" s="5" t="s">
        <v>6</v>
      </c>
      <c r="F14" s="5" t="s">
        <v>43</v>
      </c>
      <c r="G14" s="5" t="s">
        <v>11</v>
      </c>
      <c r="I14" s="61" t="s">
        <v>36</v>
      </c>
      <c r="J14" s="5" t="s">
        <v>53</v>
      </c>
      <c r="K14" s="5" t="s">
        <v>54</v>
      </c>
      <c r="L14" s="5" t="s">
        <v>56</v>
      </c>
      <c r="M14" s="5" t="s">
        <v>70</v>
      </c>
    </row>
    <row r="15" spans="2:13" x14ac:dyDescent="0.2">
      <c r="B15" s="3" t="s">
        <v>1</v>
      </c>
      <c r="C15" s="2">
        <v>0.62</v>
      </c>
      <c r="D15" s="3" t="s">
        <v>7</v>
      </c>
      <c r="E15" s="30">
        <v>0.66200000000000003</v>
      </c>
      <c r="F15" s="2">
        <v>0.03</v>
      </c>
      <c r="G15" s="3" t="s">
        <v>46</v>
      </c>
      <c r="I15" s="7" t="s">
        <v>37</v>
      </c>
      <c r="J15" s="8">
        <v>625</v>
      </c>
      <c r="K15" s="2">
        <v>625</v>
      </c>
      <c r="L15" s="2" t="s">
        <v>44</v>
      </c>
      <c r="M15" s="56">
        <f>(K15-J15)/K15</f>
        <v>0</v>
      </c>
    </row>
    <row r="16" spans="2:13" x14ac:dyDescent="0.2">
      <c r="B16" s="3" t="s">
        <v>2</v>
      </c>
      <c r="C16" s="2">
        <v>0.89</v>
      </c>
      <c r="D16" s="3" t="s">
        <v>8</v>
      </c>
      <c r="E16" s="9">
        <v>0.89200000000000002</v>
      </c>
      <c r="F16" s="2">
        <v>0.29299999999999998</v>
      </c>
      <c r="G16" s="3" t="s">
        <v>51</v>
      </c>
      <c r="I16" s="3" t="s">
        <v>57</v>
      </c>
      <c r="J16" s="2" t="s">
        <v>44</v>
      </c>
      <c r="K16" s="2">
        <v>414</v>
      </c>
      <c r="L16" s="2">
        <v>19</v>
      </c>
      <c r="M16" s="56" t="s">
        <v>50</v>
      </c>
    </row>
    <row r="17" spans="2:13" x14ac:dyDescent="0.2">
      <c r="B17" s="3" t="s">
        <v>3</v>
      </c>
      <c r="C17" s="2">
        <v>4926</v>
      </c>
      <c r="D17" s="3" t="s">
        <v>9</v>
      </c>
      <c r="E17" s="2">
        <v>4926</v>
      </c>
      <c r="F17" s="2">
        <v>459</v>
      </c>
      <c r="G17" s="3" t="s">
        <v>9</v>
      </c>
      <c r="I17" s="7" t="s">
        <v>38</v>
      </c>
      <c r="J17" s="8">
        <v>347</v>
      </c>
      <c r="K17" s="32">
        <v>371</v>
      </c>
      <c r="L17" s="2">
        <v>117</v>
      </c>
      <c r="M17" s="65">
        <f t="shared" ref="M17:M21" si="1">(K17-J17)/K17</f>
        <v>6.4690026954177901E-2</v>
      </c>
    </row>
    <row r="18" spans="2:13" x14ac:dyDescent="0.2">
      <c r="B18" s="3" t="s">
        <v>4</v>
      </c>
      <c r="C18" s="9">
        <v>0.13425000000000001</v>
      </c>
      <c r="D18" s="3" t="s">
        <v>10</v>
      </c>
      <c r="E18" s="9">
        <v>0.13400000000000001</v>
      </c>
      <c r="F18" s="2" t="s">
        <v>44</v>
      </c>
      <c r="G18" s="3" t="s">
        <v>10</v>
      </c>
      <c r="I18" s="7" t="s">
        <v>39</v>
      </c>
      <c r="J18" s="10">
        <v>1708583</v>
      </c>
      <c r="K18" s="33">
        <v>1859831</v>
      </c>
      <c r="L18" s="24">
        <v>601323</v>
      </c>
      <c r="M18" s="65">
        <f>(K18-J18)/K18</f>
        <v>8.1323518104601977E-2</v>
      </c>
    </row>
    <row r="19" spans="2:13" x14ac:dyDescent="0.2">
      <c r="B19" s="3" t="s">
        <v>5</v>
      </c>
      <c r="C19" s="9">
        <v>0.35863</v>
      </c>
      <c r="D19" s="3" t="s">
        <v>10</v>
      </c>
      <c r="E19" s="9">
        <v>0.35899999999999999</v>
      </c>
      <c r="F19" s="2" t="s">
        <v>44</v>
      </c>
      <c r="G19" s="3" t="s">
        <v>10</v>
      </c>
      <c r="I19" s="7" t="s">
        <v>22</v>
      </c>
      <c r="J19" s="10">
        <v>229377</v>
      </c>
      <c r="K19" s="33">
        <v>249217</v>
      </c>
      <c r="L19" s="24">
        <v>80577</v>
      </c>
      <c r="M19" s="65">
        <f>(K19-J19)/K19</f>
        <v>7.9609336441735512E-2</v>
      </c>
    </row>
    <row r="20" spans="2:13" x14ac:dyDescent="0.2">
      <c r="B20" s="11" t="s">
        <v>49</v>
      </c>
      <c r="C20" s="12" t="s">
        <v>50</v>
      </c>
      <c r="D20" s="11" t="s">
        <v>50</v>
      </c>
      <c r="E20" s="29">
        <v>8.0000000000000002E-3</v>
      </c>
      <c r="F20" s="13">
        <v>4.0000000000000001E-3</v>
      </c>
      <c r="G20" s="11" t="s">
        <v>52</v>
      </c>
      <c r="I20" s="14" t="s">
        <v>40</v>
      </c>
      <c r="J20" s="15">
        <v>82261</v>
      </c>
      <c r="K20" s="33">
        <v>89469</v>
      </c>
      <c r="L20" s="24">
        <v>28927</v>
      </c>
      <c r="M20" s="65">
        <f>(K20-J20)/K20</f>
        <v>8.056421777375404E-2</v>
      </c>
    </row>
    <row r="21" spans="2:13" x14ac:dyDescent="0.2">
      <c r="I21" s="11" t="s">
        <v>58</v>
      </c>
      <c r="J21" s="13" t="s">
        <v>44</v>
      </c>
      <c r="K21" s="25">
        <v>15437</v>
      </c>
      <c r="L21" s="25">
        <v>4991</v>
      </c>
      <c r="M21" s="62" t="s">
        <v>50</v>
      </c>
    </row>
    <row r="22" spans="2:13" x14ac:dyDescent="0.2">
      <c r="I22" s="26"/>
      <c r="J22" s="27"/>
      <c r="K22" s="28"/>
      <c r="L22" s="28"/>
    </row>
    <row r="25" spans="2:13" x14ac:dyDescent="0.2">
      <c r="C25" s="3"/>
    </row>
    <row r="26" spans="2:13" x14ac:dyDescent="0.2">
      <c r="C26" s="3"/>
    </row>
    <row r="27" spans="2:13" x14ac:dyDescent="0.2">
      <c r="C27" s="3"/>
    </row>
    <row r="28" spans="2:13" x14ac:dyDescent="0.2">
      <c r="C28" s="3"/>
    </row>
    <row r="29" spans="2:13" x14ac:dyDescent="0.2">
      <c r="C29" s="3"/>
    </row>
    <row r="30" spans="2:13" x14ac:dyDescent="0.2">
      <c r="C30" s="3"/>
    </row>
    <row r="31" spans="2:13" x14ac:dyDescent="0.2">
      <c r="C31" s="3"/>
    </row>
    <row r="32" spans="2:1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7" spans="3:3" x14ac:dyDescent="0.2">
      <c r="C37" s="3"/>
    </row>
    <row r="38" spans="3:3" x14ac:dyDescent="0.2">
      <c r="C38" s="3"/>
    </row>
    <row r="39" spans="3:3" ht="14.25" customHeight="1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</sheetData>
  <mergeCells count="4">
    <mergeCell ref="C3:D3"/>
    <mergeCell ref="C13:D13"/>
    <mergeCell ref="E3:G3"/>
    <mergeCell ref="E13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AC4A-EAE2-4A5C-A084-0E57B794655D}">
  <dimension ref="B1:T39"/>
  <sheetViews>
    <sheetView workbookViewId="0">
      <selection activeCell="S39" sqref="S39"/>
    </sheetView>
  </sheetViews>
  <sheetFormatPr defaultRowHeight="11.25" x14ac:dyDescent="0.2"/>
  <cols>
    <col min="1" max="1" width="2.42578125" style="3" customWidth="1"/>
    <col min="2" max="2" width="17.85546875" style="3" bestFit="1" customWidth="1"/>
    <col min="3" max="10" width="8.140625" style="3" customWidth="1"/>
    <col min="11" max="11" width="2.42578125" style="3" customWidth="1"/>
    <col min="12" max="12" width="25.7109375" style="3" bestFit="1" customWidth="1"/>
    <col min="13" max="20" width="8.140625" style="3" customWidth="1"/>
    <col min="21" max="21" width="9.140625" style="3"/>
    <col min="22" max="22" width="15.140625" style="3" bestFit="1" customWidth="1"/>
    <col min="23" max="23" width="8" style="3" bestFit="1" customWidth="1"/>
    <col min="24" max="24" width="7.140625" style="3" bestFit="1" customWidth="1"/>
    <col min="25" max="16384" width="9.140625" style="3"/>
  </cols>
  <sheetData>
    <row r="1" spans="2:20" x14ac:dyDescent="0.2">
      <c r="B1" s="3" t="s">
        <v>68</v>
      </c>
    </row>
    <row r="2" spans="2:20" ht="12" thickBot="1" x14ac:dyDescent="0.25">
      <c r="B2" s="1" t="s">
        <v>12</v>
      </c>
      <c r="C2" s="34" t="s">
        <v>59</v>
      </c>
      <c r="D2" s="34"/>
      <c r="E2" s="34"/>
      <c r="F2" s="34"/>
      <c r="G2" s="34"/>
      <c r="H2" s="34"/>
      <c r="I2" s="34"/>
      <c r="J2" s="34"/>
      <c r="L2" s="1" t="s">
        <v>13</v>
      </c>
      <c r="M2" s="34" t="s">
        <v>59</v>
      </c>
      <c r="N2" s="34"/>
      <c r="O2" s="34"/>
      <c r="P2" s="34"/>
      <c r="Q2" s="34"/>
      <c r="R2" s="34"/>
      <c r="S2" s="34"/>
      <c r="T2" s="34"/>
    </row>
    <row r="3" spans="2:20" ht="12" thickBot="1" x14ac:dyDescent="0.25">
      <c r="B3" s="19" t="s">
        <v>20</v>
      </c>
      <c r="C3" s="20" t="s">
        <v>21</v>
      </c>
      <c r="D3" s="20"/>
      <c r="E3" s="20" t="s">
        <v>22</v>
      </c>
      <c r="F3" s="20"/>
      <c r="G3" s="20" t="s">
        <v>40</v>
      </c>
      <c r="H3" s="20"/>
      <c r="I3" s="20" t="s">
        <v>23</v>
      </c>
      <c r="J3" s="20"/>
      <c r="L3" s="19" t="s">
        <v>20</v>
      </c>
      <c r="M3" s="20" t="s">
        <v>21</v>
      </c>
      <c r="N3" s="20"/>
      <c r="O3" s="20" t="s">
        <v>22</v>
      </c>
      <c r="P3" s="20"/>
      <c r="Q3" s="20" t="s">
        <v>40</v>
      </c>
      <c r="R3" s="20"/>
      <c r="S3" s="20" t="s">
        <v>23</v>
      </c>
      <c r="T3" s="20"/>
    </row>
    <row r="4" spans="2:20" ht="12" thickBot="1" x14ac:dyDescent="0.25">
      <c r="B4" s="21"/>
      <c r="C4" s="18" t="s">
        <v>24</v>
      </c>
      <c r="D4" s="17" t="s">
        <v>25</v>
      </c>
      <c r="E4" s="18" t="s">
        <v>26</v>
      </c>
      <c r="F4" s="18" t="s">
        <v>27</v>
      </c>
      <c r="G4" s="18" t="s">
        <v>26</v>
      </c>
      <c r="H4" s="18" t="s">
        <v>27</v>
      </c>
      <c r="I4" s="18" t="s">
        <v>26</v>
      </c>
      <c r="J4" s="18" t="s">
        <v>27</v>
      </c>
      <c r="L4" s="21"/>
      <c r="M4" s="18" t="s">
        <v>24</v>
      </c>
      <c r="N4" s="17" t="s">
        <v>25</v>
      </c>
      <c r="O4" s="18" t="s">
        <v>26</v>
      </c>
      <c r="P4" s="18" t="s">
        <v>27</v>
      </c>
      <c r="Q4" s="18" t="s">
        <v>26</v>
      </c>
      <c r="R4" s="18" t="s">
        <v>27</v>
      </c>
      <c r="S4" s="18" t="s">
        <v>26</v>
      </c>
      <c r="T4" s="18" t="s">
        <v>27</v>
      </c>
    </row>
    <row r="5" spans="2:20" x14ac:dyDescent="0.2">
      <c r="B5" s="40" t="s">
        <v>28</v>
      </c>
      <c r="C5" s="39">
        <v>4</v>
      </c>
      <c r="D5" s="39">
        <v>2.5</v>
      </c>
      <c r="E5" s="37">
        <v>6089</v>
      </c>
      <c r="F5" s="37">
        <v>1544</v>
      </c>
      <c r="G5" s="37" t="s">
        <v>50</v>
      </c>
      <c r="H5" s="37" t="s">
        <v>50</v>
      </c>
      <c r="I5" s="39">
        <v>94</v>
      </c>
      <c r="J5" s="39">
        <v>5</v>
      </c>
      <c r="L5" s="40" t="s">
        <v>41</v>
      </c>
      <c r="M5" s="39">
        <v>2.5</v>
      </c>
      <c r="N5" s="39">
        <v>1.6</v>
      </c>
      <c r="O5" s="37">
        <v>6201</v>
      </c>
      <c r="P5" s="39">
        <v>608</v>
      </c>
      <c r="Q5" s="39" t="s">
        <v>50</v>
      </c>
      <c r="R5" s="39" t="s">
        <v>50</v>
      </c>
      <c r="S5" s="39">
        <v>23</v>
      </c>
      <c r="T5" s="39">
        <v>2</v>
      </c>
    </row>
    <row r="6" spans="2:20" x14ac:dyDescent="0.2">
      <c r="B6" s="40" t="s">
        <v>29</v>
      </c>
      <c r="C6" s="41">
        <v>4.8</v>
      </c>
      <c r="D6" s="41">
        <v>3</v>
      </c>
      <c r="E6" s="38">
        <v>17425</v>
      </c>
      <c r="F6" s="38">
        <v>2824</v>
      </c>
      <c r="G6" s="38" t="s">
        <v>50</v>
      </c>
      <c r="H6" s="38" t="s">
        <v>50</v>
      </c>
      <c r="I6" s="41">
        <v>100</v>
      </c>
      <c r="J6" s="41">
        <v>8</v>
      </c>
      <c r="L6" s="48" t="s">
        <v>28</v>
      </c>
      <c r="M6" s="41">
        <v>8.4</v>
      </c>
      <c r="N6" s="41">
        <v>5.2</v>
      </c>
      <c r="O6" s="38">
        <v>20131</v>
      </c>
      <c r="P6" s="38">
        <v>1997</v>
      </c>
      <c r="Q6" s="39" t="s">
        <v>50</v>
      </c>
      <c r="R6" s="39" t="s">
        <v>50</v>
      </c>
      <c r="S6" s="41">
        <v>85</v>
      </c>
      <c r="T6" s="41">
        <v>6</v>
      </c>
    </row>
    <row r="7" spans="2:20" x14ac:dyDescent="0.2">
      <c r="B7" s="40" t="s">
        <v>30</v>
      </c>
      <c r="C7" s="39">
        <v>2.1</v>
      </c>
      <c r="D7" s="39">
        <v>1.3</v>
      </c>
      <c r="E7" s="37">
        <v>2891</v>
      </c>
      <c r="F7" s="39">
        <v>921</v>
      </c>
      <c r="G7" s="39" t="s">
        <v>50</v>
      </c>
      <c r="H7" s="39" t="s">
        <v>50</v>
      </c>
      <c r="I7" s="39">
        <v>44</v>
      </c>
      <c r="J7" s="39">
        <v>3</v>
      </c>
      <c r="L7" s="40" t="s">
        <v>29</v>
      </c>
      <c r="M7" s="39">
        <v>7.8</v>
      </c>
      <c r="N7" s="39">
        <v>4.8</v>
      </c>
      <c r="O7" s="37">
        <v>19616</v>
      </c>
      <c r="P7" s="37">
        <v>1589</v>
      </c>
      <c r="Q7" s="39" t="s">
        <v>50</v>
      </c>
      <c r="R7" s="39" t="s">
        <v>50</v>
      </c>
      <c r="S7" s="39">
        <v>79</v>
      </c>
      <c r="T7" s="39">
        <v>5</v>
      </c>
    </row>
    <row r="8" spans="2:20" x14ac:dyDescent="0.2">
      <c r="B8" s="40" t="s">
        <v>31</v>
      </c>
      <c r="C8" s="41">
        <v>5.4</v>
      </c>
      <c r="D8" s="41">
        <v>3.4</v>
      </c>
      <c r="E8" s="38">
        <v>4888</v>
      </c>
      <c r="F8" s="38">
        <v>4191</v>
      </c>
      <c r="G8" s="38" t="s">
        <v>50</v>
      </c>
      <c r="H8" s="38" t="s">
        <v>50</v>
      </c>
      <c r="I8" s="41">
        <v>130</v>
      </c>
      <c r="J8" s="41">
        <v>7</v>
      </c>
      <c r="L8" s="48" t="s">
        <v>30</v>
      </c>
      <c r="M8" s="41">
        <v>4.2</v>
      </c>
      <c r="N8" s="41">
        <v>2.6</v>
      </c>
      <c r="O8" s="38">
        <v>10856</v>
      </c>
      <c r="P8" s="41">
        <v>923</v>
      </c>
      <c r="Q8" s="39" t="s">
        <v>50</v>
      </c>
      <c r="R8" s="39" t="s">
        <v>50</v>
      </c>
      <c r="S8" s="41">
        <v>41</v>
      </c>
      <c r="T8" s="41">
        <v>3</v>
      </c>
    </row>
    <row r="9" spans="2:20" x14ac:dyDescent="0.2">
      <c r="B9" s="40" t="s">
        <v>32</v>
      </c>
      <c r="C9" s="39">
        <v>39.9</v>
      </c>
      <c r="D9" s="39">
        <v>24.8</v>
      </c>
      <c r="E9" s="37">
        <v>152269</v>
      </c>
      <c r="F9" s="37">
        <v>14473</v>
      </c>
      <c r="G9" s="37" t="s">
        <v>50</v>
      </c>
      <c r="H9" s="37" t="s">
        <v>50</v>
      </c>
      <c r="I9" s="39">
        <v>868</v>
      </c>
      <c r="J9" s="39">
        <v>51</v>
      </c>
      <c r="L9" s="40" t="s">
        <v>31</v>
      </c>
      <c r="M9" s="39">
        <v>2.4</v>
      </c>
      <c r="N9" s="39">
        <v>1.5</v>
      </c>
      <c r="O9" s="37">
        <v>5094</v>
      </c>
      <c r="P9" s="39">
        <v>389</v>
      </c>
      <c r="Q9" s="39" t="s">
        <v>50</v>
      </c>
      <c r="R9" s="39" t="s">
        <v>50</v>
      </c>
      <c r="S9" s="39">
        <v>25</v>
      </c>
      <c r="T9" s="39">
        <v>2</v>
      </c>
    </row>
    <row r="10" spans="2:20" x14ac:dyDescent="0.2">
      <c r="B10" s="40" t="s">
        <v>33</v>
      </c>
      <c r="C10" s="41">
        <v>10.9</v>
      </c>
      <c r="D10" s="41">
        <v>6.8</v>
      </c>
      <c r="E10" s="38">
        <v>18644</v>
      </c>
      <c r="F10" s="38">
        <v>4613</v>
      </c>
      <c r="G10" s="38" t="s">
        <v>50</v>
      </c>
      <c r="H10" s="38" t="s">
        <v>50</v>
      </c>
      <c r="I10" s="41">
        <v>263</v>
      </c>
      <c r="J10" s="41">
        <v>15</v>
      </c>
      <c r="L10" s="48" t="s">
        <v>32</v>
      </c>
      <c r="M10" s="41">
        <v>39.9</v>
      </c>
      <c r="N10" s="41">
        <v>24.8</v>
      </c>
      <c r="O10" s="38">
        <v>110778</v>
      </c>
      <c r="P10" s="38">
        <v>7549</v>
      </c>
      <c r="Q10" s="39" t="s">
        <v>50</v>
      </c>
      <c r="R10" s="39" t="s">
        <v>50</v>
      </c>
      <c r="S10" s="41">
        <v>421</v>
      </c>
      <c r="T10" s="41">
        <v>27</v>
      </c>
    </row>
    <row r="11" spans="2:20" ht="12" thickBot="1" x14ac:dyDescent="0.25">
      <c r="B11" s="40" t="s">
        <v>34</v>
      </c>
      <c r="C11" s="39">
        <v>2.5</v>
      </c>
      <c r="D11" s="39">
        <v>1.5</v>
      </c>
      <c r="E11" s="37">
        <v>4218</v>
      </c>
      <c r="F11" s="37">
        <v>1917</v>
      </c>
      <c r="G11" s="37" t="s">
        <v>50</v>
      </c>
      <c r="H11" s="37" t="s">
        <v>50</v>
      </c>
      <c r="I11" s="39">
        <v>53</v>
      </c>
      <c r="J11" s="39">
        <v>3</v>
      </c>
      <c r="L11" s="40" t="s">
        <v>42</v>
      </c>
      <c r="M11" s="39">
        <v>2.7</v>
      </c>
      <c r="N11" s="39">
        <v>1.7</v>
      </c>
      <c r="O11" s="37">
        <v>6576</v>
      </c>
      <c r="P11" s="39">
        <v>559</v>
      </c>
      <c r="Q11" s="39" t="s">
        <v>50</v>
      </c>
      <c r="R11" s="39" t="s">
        <v>50</v>
      </c>
      <c r="S11" s="39">
        <v>26</v>
      </c>
      <c r="T11" s="39">
        <v>2</v>
      </c>
    </row>
    <row r="12" spans="2:20" x14ac:dyDescent="0.2">
      <c r="B12" s="22" t="s">
        <v>35</v>
      </c>
      <c r="C12" s="16">
        <v>69.599999999999994</v>
      </c>
      <c r="D12" s="16">
        <v>43.3</v>
      </c>
      <c r="E12" s="23">
        <v>206424</v>
      </c>
      <c r="F12" s="23">
        <v>30483</v>
      </c>
      <c r="G12" s="23" t="s">
        <v>50</v>
      </c>
      <c r="H12" s="23" t="s">
        <v>50</v>
      </c>
      <c r="I12" s="23">
        <v>1552</v>
      </c>
      <c r="J12" s="16">
        <v>93</v>
      </c>
      <c r="L12" s="48" t="s">
        <v>33</v>
      </c>
      <c r="M12" s="41">
        <v>10.9</v>
      </c>
      <c r="N12" s="41">
        <v>6.8</v>
      </c>
      <c r="O12" s="38">
        <v>26445</v>
      </c>
      <c r="P12" s="38">
        <v>2791</v>
      </c>
      <c r="Q12" s="39" t="s">
        <v>50</v>
      </c>
      <c r="R12" s="39" t="s">
        <v>50</v>
      </c>
      <c r="S12" s="41">
        <v>115</v>
      </c>
      <c r="T12" s="41">
        <v>9</v>
      </c>
    </row>
    <row r="13" spans="2:20" ht="12" thickBot="1" x14ac:dyDescent="0.25">
      <c r="L13" s="40" t="s">
        <v>34</v>
      </c>
      <c r="M13" s="39">
        <v>5.7</v>
      </c>
      <c r="N13" s="39">
        <v>3.6</v>
      </c>
      <c r="O13" s="37">
        <v>12688</v>
      </c>
      <c r="P13" s="39">
        <v>952</v>
      </c>
      <c r="Q13" s="39" t="s">
        <v>50</v>
      </c>
      <c r="R13" s="39" t="s">
        <v>50</v>
      </c>
      <c r="S13" s="39">
        <v>63</v>
      </c>
      <c r="T13" s="39">
        <v>4</v>
      </c>
    </row>
    <row r="14" spans="2:20" x14ac:dyDescent="0.2">
      <c r="L14" s="22" t="s">
        <v>35</v>
      </c>
      <c r="M14" s="16">
        <v>84.5</v>
      </c>
      <c r="N14" s="16">
        <v>52.6</v>
      </c>
      <c r="O14" s="23">
        <v>218385</v>
      </c>
      <c r="P14" s="23">
        <v>17356</v>
      </c>
      <c r="Q14" s="23" t="s">
        <v>50</v>
      </c>
      <c r="R14" s="23" t="s">
        <v>50</v>
      </c>
      <c r="S14" s="16">
        <v>878</v>
      </c>
      <c r="T14" s="16">
        <v>60</v>
      </c>
    </row>
    <row r="16" spans="2:20" ht="12" thickBot="1" x14ac:dyDescent="0.25">
      <c r="B16" s="1" t="s">
        <v>12</v>
      </c>
      <c r="C16" s="34" t="s">
        <v>63</v>
      </c>
      <c r="D16" s="34"/>
      <c r="E16" s="34"/>
      <c r="F16" s="34"/>
      <c r="G16" s="34"/>
      <c r="H16" s="34"/>
      <c r="I16" s="34"/>
      <c r="J16" s="34"/>
      <c r="L16" s="1" t="s">
        <v>13</v>
      </c>
      <c r="M16" s="34" t="s">
        <v>63</v>
      </c>
      <c r="N16" s="34"/>
      <c r="O16" s="34"/>
      <c r="P16" s="34"/>
      <c r="Q16" s="34"/>
      <c r="R16" s="34"/>
      <c r="S16" s="34"/>
      <c r="T16" s="34"/>
    </row>
    <row r="17" spans="2:20" ht="12" thickBot="1" x14ac:dyDescent="0.25">
      <c r="B17" s="19" t="s">
        <v>20</v>
      </c>
      <c r="C17" s="20" t="s">
        <v>21</v>
      </c>
      <c r="D17" s="20"/>
      <c r="E17" s="20" t="s">
        <v>22</v>
      </c>
      <c r="F17" s="20"/>
      <c r="G17" s="20" t="s">
        <v>40</v>
      </c>
      <c r="H17" s="20"/>
      <c r="I17" s="20" t="s">
        <v>23</v>
      </c>
      <c r="J17" s="20"/>
      <c r="L17" s="19" t="s">
        <v>20</v>
      </c>
      <c r="M17" s="20" t="s">
        <v>21</v>
      </c>
      <c r="N17" s="20"/>
      <c r="O17" s="20" t="s">
        <v>22</v>
      </c>
      <c r="P17" s="20"/>
      <c r="Q17" s="20" t="s">
        <v>40</v>
      </c>
      <c r="R17" s="20"/>
      <c r="S17" s="20" t="s">
        <v>23</v>
      </c>
      <c r="T17" s="20"/>
    </row>
    <row r="18" spans="2:20" ht="12" thickBot="1" x14ac:dyDescent="0.25">
      <c r="B18" s="21"/>
      <c r="C18" s="18" t="s">
        <v>24</v>
      </c>
      <c r="D18" s="17" t="s">
        <v>25</v>
      </c>
      <c r="E18" s="18" t="s">
        <v>26</v>
      </c>
      <c r="F18" s="18" t="s">
        <v>27</v>
      </c>
      <c r="G18" s="18" t="s">
        <v>26</v>
      </c>
      <c r="H18" s="18" t="s">
        <v>27</v>
      </c>
      <c r="I18" s="18" t="s">
        <v>26</v>
      </c>
      <c r="J18" s="18" t="s">
        <v>27</v>
      </c>
      <c r="L18" s="21"/>
      <c r="M18" s="18" t="s">
        <v>24</v>
      </c>
      <c r="N18" s="17" t="s">
        <v>25</v>
      </c>
      <c r="O18" s="18" t="s">
        <v>26</v>
      </c>
      <c r="P18" s="18" t="s">
        <v>27</v>
      </c>
      <c r="Q18" s="18" t="s">
        <v>26</v>
      </c>
      <c r="R18" s="18" t="s">
        <v>27</v>
      </c>
      <c r="S18" s="18" t="s">
        <v>26</v>
      </c>
      <c r="T18" s="18" t="s">
        <v>27</v>
      </c>
    </row>
    <row r="19" spans="2:20" x14ac:dyDescent="0.2">
      <c r="B19" s="3" t="s">
        <v>28</v>
      </c>
      <c r="C19" s="35">
        <v>2</v>
      </c>
      <c r="D19" s="35">
        <v>1.242742</v>
      </c>
      <c r="E19" s="37">
        <v>10597</v>
      </c>
      <c r="F19" s="37">
        <v>2660</v>
      </c>
      <c r="G19" s="37">
        <v>2428</v>
      </c>
      <c r="H19" s="37">
        <v>771</v>
      </c>
      <c r="I19" s="36">
        <v>7</v>
      </c>
      <c r="J19" s="36">
        <v>1</v>
      </c>
      <c r="L19" s="3" t="s">
        <v>62</v>
      </c>
      <c r="M19" s="35">
        <v>0</v>
      </c>
      <c r="N19" s="35">
        <v>0</v>
      </c>
      <c r="O19" s="37">
        <v>6</v>
      </c>
      <c r="P19" s="37">
        <v>3</v>
      </c>
      <c r="Q19" s="37">
        <v>10</v>
      </c>
      <c r="R19" s="37">
        <v>8</v>
      </c>
      <c r="S19" s="36">
        <v>0</v>
      </c>
      <c r="T19" s="36">
        <v>0</v>
      </c>
    </row>
    <row r="20" spans="2:20" x14ac:dyDescent="0.2">
      <c r="B20" s="3" t="s">
        <v>29</v>
      </c>
      <c r="C20" s="35">
        <v>6.9</v>
      </c>
      <c r="D20" s="35">
        <v>4.2874599</v>
      </c>
      <c r="E20" s="38">
        <v>33123</v>
      </c>
      <c r="F20" s="38">
        <v>5696</v>
      </c>
      <c r="G20" s="38">
        <v>10281</v>
      </c>
      <c r="H20" s="38">
        <v>1730</v>
      </c>
      <c r="I20" s="36">
        <v>26</v>
      </c>
      <c r="J20" s="36">
        <v>1</v>
      </c>
      <c r="L20" s="3" t="s">
        <v>41</v>
      </c>
      <c r="M20" s="35">
        <v>3.1</v>
      </c>
      <c r="N20" s="35">
        <v>1.9262501000000001</v>
      </c>
      <c r="O20" s="38">
        <v>4045</v>
      </c>
      <c r="P20" s="38">
        <v>453</v>
      </c>
      <c r="Q20" s="38">
        <v>8404</v>
      </c>
      <c r="R20" s="38">
        <v>1559</v>
      </c>
      <c r="S20" s="36">
        <v>10</v>
      </c>
      <c r="T20" s="36">
        <v>2</v>
      </c>
    </row>
    <row r="21" spans="2:20" x14ac:dyDescent="0.2">
      <c r="B21" s="3" t="s">
        <v>30</v>
      </c>
      <c r="C21" s="35">
        <v>0.3</v>
      </c>
      <c r="D21" s="35">
        <v>0.1864113</v>
      </c>
      <c r="E21" s="37">
        <v>1800</v>
      </c>
      <c r="F21" s="39">
        <v>1700</v>
      </c>
      <c r="G21" s="37">
        <v>399</v>
      </c>
      <c r="H21" s="39">
        <v>292</v>
      </c>
      <c r="I21" s="36">
        <v>1</v>
      </c>
      <c r="J21" s="36">
        <v>0</v>
      </c>
      <c r="L21" s="3" t="s">
        <v>64</v>
      </c>
      <c r="M21" s="35">
        <v>0.1</v>
      </c>
      <c r="N21" s="35">
        <v>6.2137100000000001E-2</v>
      </c>
      <c r="O21" s="37">
        <v>164</v>
      </c>
      <c r="P21" s="39">
        <v>56</v>
      </c>
      <c r="Q21" s="37">
        <v>330</v>
      </c>
      <c r="R21" s="39">
        <v>240</v>
      </c>
      <c r="S21" s="36">
        <v>0</v>
      </c>
      <c r="T21" s="36">
        <v>0</v>
      </c>
    </row>
    <row r="22" spans="2:20" x14ac:dyDescent="0.2">
      <c r="B22" s="3" t="s">
        <v>32</v>
      </c>
      <c r="C22" s="35">
        <v>33</v>
      </c>
      <c r="D22" s="35">
        <v>20.505243</v>
      </c>
      <c r="E22" s="38">
        <v>172991</v>
      </c>
      <c r="F22" s="38">
        <v>16685</v>
      </c>
      <c r="G22" s="38">
        <v>45145</v>
      </c>
      <c r="H22" s="38">
        <v>4603</v>
      </c>
      <c r="I22" s="36">
        <v>93</v>
      </c>
      <c r="J22" s="36">
        <v>3</v>
      </c>
      <c r="L22" s="3" t="s">
        <v>28</v>
      </c>
      <c r="M22" s="35">
        <v>6.6</v>
      </c>
      <c r="N22" s="35">
        <v>4.1010485999999995</v>
      </c>
      <c r="O22" s="38">
        <v>11410</v>
      </c>
      <c r="P22" s="38">
        <v>1249</v>
      </c>
      <c r="Q22" s="38">
        <v>12756</v>
      </c>
      <c r="R22" s="38">
        <v>1827</v>
      </c>
      <c r="S22" s="36">
        <v>18</v>
      </c>
      <c r="T22" s="36">
        <v>1</v>
      </c>
    </row>
    <row r="23" spans="2:20" x14ac:dyDescent="0.2">
      <c r="B23" s="3" t="s">
        <v>60</v>
      </c>
      <c r="C23" s="35">
        <v>0.1</v>
      </c>
      <c r="D23" s="35">
        <v>6.2137100000000001E-2</v>
      </c>
      <c r="E23" s="37">
        <v>299</v>
      </c>
      <c r="F23" s="37">
        <v>318</v>
      </c>
      <c r="G23" s="37">
        <v>126</v>
      </c>
      <c r="H23" s="37">
        <v>194</v>
      </c>
      <c r="I23" s="36">
        <v>0</v>
      </c>
      <c r="J23" s="36">
        <v>0</v>
      </c>
      <c r="L23" s="3" t="s">
        <v>65</v>
      </c>
      <c r="M23" s="35">
        <v>4.0999999999999996</v>
      </c>
      <c r="N23" s="35">
        <v>2.5476210999999997</v>
      </c>
      <c r="O23" s="37">
        <v>8797</v>
      </c>
      <c r="P23" s="37">
        <v>1290</v>
      </c>
      <c r="Q23" s="37">
        <v>13857</v>
      </c>
      <c r="R23" s="37">
        <v>1760</v>
      </c>
      <c r="S23" s="36">
        <v>12</v>
      </c>
      <c r="T23" s="36">
        <v>1</v>
      </c>
    </row>
    <row r="24" spans="2:20" x14ac:dyDescent="0.2">
      <c r="B24" s="3" t="s">
        <v>33</v>
      </c>
      <c r="C24" s="35">
        <v>5.2</v>
      </c>
      <c r="D24" s="35">
        <v>3.2311292000000003</v>
      </c>
      <c r="E24" s="38">
        <v>20335</v>
      </c>
      <c r="F24" s="38">
        <v>3617</v>
      </c>
      <c r="G24" s="38">
        <v>6580</v>
      </c>
      <c r="H24" s="38">
        <v>1559</v>
      </c>
      <c r="I24" s="36">
        <v>16</v>
      </c>
      <c r="J24" s="36">
        <v>1</v>
      </c>
      <c r="L24" s="3" t="s">
        <v>66</v>
      </c>
      <c r="M24" s="35">
        <v>0</v>
      </c>
      <c r="N24" s="35">
        <v>0</v>
      </c>
      <c r="O24" s="38">
        <v>29</v>
      </c>
      <c r="P24" s="38">
        <v>16</v>
      </c>
      <c r="Q24" s="38">
        <v>57</v>
      </c>
      <c r="R24" s="38">
        <v>24</v>
      </c>
      <c r="S24" s="36">
        <v>0</v>
      </c>
      <c r="T24" s="36">
        <v>0</v>
      </c>
    </row>
    <row r="25" spans="2:20" x14ac:dyDescent="0.2">
      <c r="B25" s="3" t="s">
        <v>34</v>
      </c>
      <c r="C25" s="35">
        <v>2.8</v>
      </c>
      <c r="D25" s="35">
        <v>1.7398388</v>
      </c>
      <c r="E25" s="37">
        <v>27017</v>
      </c>
      <c r="F25" s="37">
        <v>6894</v>
      </c>
      <c r="G25" s="37">
        <v>3225</v>
      </c>
      <c r="H25" s="37">
        <v>866</v>
      </c>
      <c r="I25" s="36">
        <v>9</v>
      </c>
      <c r="J25" s="36">
        <v>1</v>
      </c>
      <c r="L25" s="3" t="s">
        <v>29</v>
      </c>
      <c r="M25" s="35">
        <v>9.9</v>
      </c>
      <c r="N25" s="35">
        <v>6.1515729000000006</v>
      </c>
      <c r="O25" s="49">
        <v>23274</v>
      </c>
      <c r="P25" s="49">
        <v>2121</v>
      </c>
      <c r="Q25" s="49">
        <v>26993</v>
      </c>
      <c r="R25" s="49">
        <v>2254</v>
      </c>
      <c r="S25" s="50">
        <v>27</v>
      </c>
      <c r="T25" s="50">
        <v>1</v>
      </c>
    </row>
    <row r="26" spans="2:20" ht="12" thickBot="1" x14ac:dyDescent="0.25">
      <c r="B26" s="3" t="s">
        <v>61</v>
      </c>
      <c r="C26" s="35">
        <v>0</v>
      </c>
      <c r="D26" s="35">
        <v>0</v>
      </c>
      <c r="E26" s="42">
        <v>23</v>
      </c>
      <c r="F26" s="42">
        <v>37</v>
      </c>
      <c r="G26" s="42">
        <v>8</v>
      </c>
      <c r="H26" s="42">
        <v>9</v>
      </c>
      <c r="I26" s="43">
        <v>0</v>
      </c>
      <c r="J26" s="43">
        <v>0</v>
      </c>
      <c r="L26" s="3" t="s">
        <v>30</v>
      </c>
      <c r="M26" s="35">
        <v>4.0999999999999996</v>
      </c>
      <c r="N26" s="35">
        <v>2.5476210999999997</v>
      </c>
      <c r="O26" s="49">
        <v>6070</v>
      </c>
      <c r="P26" s="49">
        <v>877</v>
      </c>
      <c r="Q26" s="49">
        <v>11569</v>
      </c>
      <c r="R26" s="49">
        <v>1838</v>
      </c>
      <c r="S26" s="50">
        <v>13</v>
      </c>
      <c r="T26" s="50">
        <v>1</v>
      </c>
    </row>
    <row r="27" spans="2:20" x14ac:dyDescent="0.2">
      <c r="B27" s="22" t="s">
        <v>35</v>
      </c>
      <c r="C27" s="44">
        <f>SUM(C19:C26)</f>
        <v>50.300000000000004</v>
      </c>
      <c r="D27" s="44">
        <f>SUM(D19:D26)</f>
        <v>31.254961300000002</v>
      </c>
      <c r="E27" s="45">
        <f t="shared" ref="E27:H27" si="0">SUM(E19:E26)</f>
        <v>266185</v>
      </c>
      <c r="F27" s="45">
        <f t="shared" si="0"/>
        <v>37607</v>
      </c>
      <c r="G27" s="46">
        <f t="shared" si="0"/>
        <v>68192</v>
      </c>
      <c r="H27" s="46">
        <f t="shared" si="0"/>
        <v>10024</v>
      </c>
      <c r="I27" s="47">
        <f t="shared" ref="I27" si="1">SUM(I19:I26)</f>
        <v>152</v>
      </c>
      <c r="J27" s="47">
        <f t="shared" ref="J27" si="2">SUM(J19:J26)</f>
        <v>7</v>
      </c>
      <c r="L27" s="3" t="s">
        <v>32</v>
      </c>
      <c r="M27" s="35">
        <v>34.4</v>
      </c>
      <c r="N27" s="35">
        <v>21.375162400000001</v>
      </c>
      <c r="O27" s="51">
        <v>80752</v>
      </c>
      <c r="P27" s="51">
        <v>3758</v>
      </c>
      <c r="Q27" s="51">
        <v>81347</v>
      </c>
      <c r="R27" s="51">
        <v>4783</v>
      </c>
      <c r="S27" s="50">
        <v>72</v>
      </c>
      <c r="T27" s="50">
        <v>3</v>
      </c>
    </row>
    <row r="28" spans="2:20" x14ac:dyDescent="0.2">
      <c r="B28" s="55" t="s">
        <v>69</v>
      </c>
      <c r="C28" s="58">
        <f>(C27-C12)/C27</f>
        <v>-0.38369781312127216</v>
      </c>
      <c r="D28" s="58">
        <f t="shared" ref="D28:J28" si="3">(D27-D12)/D27</f>
        <v>-0.38538005484588445</v>
      </c>
      <c r="E28" s="59">
        <f t="shared" si="3"/>
        <v>0.22450926986870035</v>
      </c>
      <c r="F28" s="59">
        <f t="shared" si="3"/>
        <v>0.18943281835828435</v>
      </c>
      <c r="G28" s="57" t="s">
        <v>50</v>
      </c>
      <c r="H28" s="57" t="s">
        <v>50</v>
      </c>
      <c r="I28" s="58">
        <f t="shared" si="3"/>
        <v>-9.2105263157894743</v>
      </c>
      <c r="J28" s="58">
        <f t="shared" si="3"/>
        <v>-12.285714285714286</v>
      </c>
      <c r="L28" s="3" t="s">
        <v>42</v>
      </c>
      <c r="M28" s="35">
        <v>1.7</v>
      </c>
      <c r="N28" s="35">
        <v>1.0563307</v>
      </c>
      <c r="O28" s="37">
        <v>2518</v>
      </c>
      <c r="P28" s="37">
        <v>520</v>
      </c>
      <c r="Q28" s="37">
        <v>4570</v>
      </c>
      <c r="R28" s="37">
        <v>1190</v>
      </c>
      <c r="S28" s="36">
        <v>5</v>
      </c>
      <c r="T28" s="36">
        <v>1</v>
      </c>
    </row>
    <row r="29" spans="2:20" x14ac:dyDescent="0.2">
      <c r="L29" s="3" t="s">
        <v>33</v>
      </c>
      <c r="M29" s="35">
        <v>10.8</v>
      </c>
      <c r="N29" s="35">
        <v>6.7108068000000003</v>
      </c>
      <c r="O29" s="38">
        <v>18163</v>
      </c>
      <c r="P29" s="38">
        <v>2351</v>
      </c>
      <c r="Q29" s="38">
        <v>25884</v>
      </c>
      <c r="R29" s="38">
        <v>2999</v>
      </c>
      <c r="S29" s="36">
        <v>33</v>
      </c>
      <c r="T29" s="36">
        <v>1</v>
      </c>
    </row>
    <row r="30" spans="2:20" x14ac:dyDescent="0.2">
      <c r="B30" s="68" t="s">
        <v>12</v>
      </c>
      <c r="L30" s="3" t="s">
        <v>34</v>
      </c>
      <c r="M30" s="35">
        <v>11.8</v>
      </c>
      <c r="N30" s="35">
        <v>7.3321778000000002</v>
      </c>
      <c r="O30" s="37">
        <v>21331</v>
      </c>
      <c r="P30" s="37">
        <v>2851</v>
      </c>
      <c r="Q30" s="37">
        <v>31596</v>
      </c>
      <c r="R30" s="37">
        <v>3106</v>
      </c>
      <c r="S30" s="36">
        <v>39</v>
      </c>
      <c r="T30" s="36">
        <v>3</v>
      </c>
    </row>
    <row r="31" spans="2:20" ht="12" thickBot="1" x14ac:dyDescent="0.25">
      <c r="B31" s="69" t="s">
        <v>36</v>
      </c>
      <c r="C31" s="70" t="s">
        <v>53</v>
      </c>
      <c r="D31" s="70" t="s">
        <v>54</v>
      </c>
      <c r="L31" s="3" t="s">
        <v>67</v>
      </c>
      <c r="M31" s="35">
        <v>1</v>
      </c>
      <c r="N31" s="35">
        <v>0.62137100000000001</v>
      </c>
      <c r="O31" s="42">
        <v>1309</v>
      </c>
      <c r="P31" s="42">
        <v>270</v>
      </c>
      <c r="Q31" s="42">
        <v>2649</v>
      </c>
      <c r="R31" s="42">
        <v>870</v>
      </c>
      <c r="S31" s="43">
        <v>4</v>
      </c>
      <c r="T31" s="43">
        <v>1</v>
      </c>
    </row>
    <row r="32" spans="2:20" x14ac:dyDescent="0.2">
      <c r="B32" s="66" t="s">
        <v>38</v>
      </c>
      <c r="C32" s="51">
        <v>0</v>
      </c>
      <c r="D32" s="67">
        <v>63</v>
      </c>
      <c r="L32" s="22" t="s">
        <v>35</v>
      </c>
      <c r="M32" s="63">
        <f>SUM(M19:M31)</f>
        <v>87.6</v>
      </c>
      <c r="N32" s="63">
        <f t="shared" ref="N32:T32" si="4">SUM(N19:N31)</f>
        <v>54.432099600000008</v>
      </c>
      <c r="O32" s="53">
        <f t="shared" si="4"/>
        <v>177868</v>
      </c>
      <c r="P32" s="53">
        <f t="shared" si="4"/>
        <v>15815</v>
      </c>
      <c r="Q32" s="52">
        <f t="shared" si="4"/>
        <v>220022</v>
      </c>
      <c r="R32" s="52">
        <f t="shared" si="4"/>
        <v>22458</v>
      </c>
      <c r="S32" s="54">
        <f t="shared" si="4"/>
        <v>233</v>
      </c>
      <c r="T32" s="54">
        <f t="shared" si="4"/>
        <v>15</v>
      </c>
    </row>
    <row r="33" spans="2:20" x14ac:dyDescent="0.2">
      <c r="B33" s="66" t="s">
        <v>22</v>
      </c>
      <c r="C33" s="51">
        <v>263394</v>
      </c>
      <c r="D33" s="67">
        <v>0</v>
      </c>
      <c r="L33" s="55" t="s">
        <v>69</v>
      </c>
      <c r="M33" s="59">
        <f>(M32-M14)/M32</f>
        <v>3.5388127853881214E-2</v>
      </c>
      <c r="N33" s="59">
        <f t="shared" ref="N33:T33" si="5">(N32-N14)/N32</f>
        <v>3.3658440763141284E-2</v>
      </c>
      <c r="O33" s="58">
        <f t="shared" si="5"/>
        <v>-0.22779252029594982</v>
      </c>
      <c r="P33" s="58">
        <f t="shared" si="5"/>
        <v>-9.7439140056908E-2</v>
      </c>
      <c r="Q33" s="60" t="s">
        <v>50</v>
      </c>
      <c r="R33" s="60" t="s">
        <v>50</v>
      </c>
      <c r="S33" s="58">
        <f t="shared" si="5"/>
        <v>-2.7682403433476397</v>
      </c>
      <c r="T33" s="58">
        <f t="shared" si="5"/>
        <v>-3</v>
      </c>
    </row>
    <row r="34" spans="2:20" x14ac:dyDescent="0.2">
      <c r="B34" s="71" t="s">
        <v>71</v>
      </c>
      <c r="C34" s="72" t="s">
        <v>50</v>
      </c>
      <c r="D34" s="73">
        <v>0</v>
      </c>
    </row>
    <row r="35" spans="2:20" x14ac:dyDescent="0.2">
      <c r="L35" s="1" t="s">
        <v>13</v>
      </c>
    </row>
    <row r="36" spans="2:20" x14ac:dyDescent="0.2">
      <c r="L36" s="69" t="s">
        <v>36</v>
      </c>
      <c r="M36" s="70" t="s">
        <v>53</v>
      </c>
      <c r="N36" s="70" t="s">
        <v>54</v>
      </c>
    </row>
    <row r="37" spans="2:20" x14ac:dyDescent="0.2">
      <c r="L37" s="66" t="s">
        <v>38</v>
      </c>
      <c r="M37" s="51">
        <v>878</v>
      </c>
      <c r="N37" s="67">
        <v>137</v>
      </c>
    </row>
    <row r="38" spans="2:20" x14ac:dyDescent="0.2">
      <c r="L38" s="66" t="s">
        <v>22</v>
      </c>
      <c r="M38" s="51">
        <v>218385</v>
      </c>
      <c r="N38" s="67">
        <v>71350</v>
      </c>
    </row>
    <row r="39" spans="2:20" x14ac:dyDescent="0.2">
      <c r="L39" s="71" t="s">
        <v>71</v>
      </c>
      <c r="M39" s="72" t="s">
        <v>50</v>
      </c>
      <c r="N39" s="73">
        <v>0</v>
      </c>
    </row>
  </sheetData>
  <mergeCells count="24">
    <mergeCell ref="M16:T16"/>
    <mergeCell ref="G3:H3"/>
    <mergeCell ref="G17:H17"/>
    <mergeCell ref="Q17:R17"/>
    <mergeCell ref="Q3:R3"/>
    <mergeCell ref="M17:N17"/>
    <mergeCell ref="O17:P17"/>
    <mergeCell ref="S17:T17"/>
    <mergeCell ref="B17:B18"/>
    <mergeCell ref="C17:D17"/>
    <mergeCell ref="E17:F17"/>
    <mergeCell ref="I17:J17"/>
    <mergeCell ref="L3:L4"/>
    <mergeCell ref="L17:L18"/>
    <mergeCell ref="C16:J16"/>
    <mergeCell ref="B3:B4"/>
    <mergeCell ref="C3:D3"/>
    <mergeCell ref="E3:F3"/>
    <mergeCell ref="I3:J3"/>
    <mergeCell ref="M2:T2"/>
    <mergeCell ref="C2:J2"/>
    <mergeCell ref="M3:N3"/>
    <mergeCell ref="O3:P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GCM</vt:lpstr>
      <vt:lpstr>QRF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2022-09-09T20:43:41Z</dcterms:modified>
</cp:coreProperties>
</file>