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5605" windowHeight="15480"/>
  </bookViews>
  <sheets>
    <sheet name="Plan1" sheetId="1" r:id="rId1"/>
    <sheet name="Plan2" sheetId="2" r:id="rId2"/>
    <sheet name="Plan3" sheetId="3" r:id="rId3"/>
  </sheets>
  <calcPr calcId="125725" concurrentCalc="0"/>
  <fileRecoveryPr repairLoad="1"/>
</workbook>
</file>

<file path=xl/calcChain.xml><?xml version="1.0" encoding="utf-8"?>
<calcChain xmlns="http://schemas.openxmlformats.org/spreadsheetml/2006/main">
  <c r="H13" i="1"/>
  <c r="H9"/>
  <c r="H6"/>
  <c r="H7"/>
  <c r="H8"/>
  <c r="H11"/>
  <c r="H12"/>
  <c r="H14"/>
  <c r="H15"/>
  <c r="H16"/>
  <c r="H4"/>
  <c r="H17"/>
  <c r="H18"/>
  <c r="H10"/>
  <c r="H19"/>
  <c r="H5"/>
  <c r="H20"/>
  <c r="H21"/>
  <c r="H22"/>
  <c r="H23"/>
  <c r="H24"/>
  <c r="H25"/>
  <c r="H1"/>
</calcChain>
</file>

<file path=xl/sharedStrings.xml><?xml version="1.0" encoding="utf-8"?>
<sst xmlns="http://schemas.openxmlformats.org/spreadsheetml/2006/main" count="71" uniqueCount="53">
  <si>
    <t>Descrição</t>
  </si>
  <si>
    <t>Subtotal</t>
  </si>
  <si>
    <t>Fornecedor</t>
  </si>
  <si>
    <t>Valor</t>
  </si>
  <si>
    <t>Arduino DUE</t>
  </si>
  <si>
    <t>SparkFun</t>
  </si>
  <si>
    <t>Pololu</t>
  </si>
  <si>
    <t>xBee</t>
  </si>
  <si>
    <t>Itead</t>
  </si>
  <si>
    <t>Rodas Omni</t>
  </si>
  <si>
    <t>Matheus</t>
  </si>
  <si>
    <t>IMU InveSense (MPU-9150)</t>
  </si>
  <si>
    <t>InveSense</t>
  </si>
  <si>
    <t>LCD TFT 5"</t>
  </si>
  <si>
    <t>Dealextreme</t>
  </si>
  <si>
    <t>Base em alumínio</t>
  </si>
  <si>
    <t>Proesi</t>
  </si>
  <si>
    <t>Capacitores, Resistores, Transistores, IC's (Patrocínio)</t>
  </si>
  <si>
    <t>Capacitores, Resistores, Transistores, IC's (Faltantes)</t>
  </si>
  <si>
    <t>HobbyKing</t>
  </si>
  <si>
    <t>Bateria Lipo 1.6A 40C 2S 7.4v</t>
  </si>
  <si>
    <t>Dolar?</t>
  </si>
  <si>
    <t>s</t>
  </si>
  <si>
    <t>Dolar:</t>
  </si>
  <si>
    <t>Link</t>
  </si>
  <si>
    <t>http://dx.com/p/800-x-480-5-0-lcd-tft-touch-screen-module-w-stylus-pen-for-arduino-blue-154505</t>
  </si>
  <si>
    <t>Imposto</t>
  </si>
  <si>
    <t>http://dx.com/p/xbee-arduino-bluetooth-wireless-module-with-bee-adapter-136423</t>
  </si>
  <si>
    <t>TOTAL</t>
  </si>
  <si>
    <t>Qtd</t>
  </si>
  <si>
    <t>Extra</t>
  </si>
  <si>
    <t>https://www.sparkfun.com/products/11589</t>
  </si>
  <si>
    <t>http://www.invensense.com/mems/gyro/mpu9150.html</t>
  </si>
  <si>
    <t>Shipping</t>
  </si>
  <si>
    <t>http://www.hobbyking.com/hobbyking/store/__10278__Turnigy_2200mAh_2S_40C_Lipo_Pack.html</t>
  </si>
  <si>
    <t>PLANILHA DE CUSTOS - RESCUE B 2013</t>
  </si>
  <si>
    <t>Motores 25D (34:1)</t>
  </si>
  <si>
    <t>http://www.pololu.com/catalog/product/2284</t>
  </si>
  <si>
    <t>Mbed</t>
  </si>
  <si>
    <t>https://www.sparkfun.com/products/9564</t>
  </si>
  <si>
    <t>itead</t>
  </si>
  <si>
    <t>http://imall.iteadstudio.com/open-pcb/pcb-prototyping/im120418010.html</t>
  </si>
  <si>
    <t>Circuito Impresso - 10 unidades, 20cm x 20cm, Dupla Face, 1.6mm</t>
  </si>
  <si>
    <t>Circuito (para sensores de temp.) - 5cm x 5cm</t>
  </si>
  <si>
    <t>http://imall.iteadstudio.com/open-pcb/pcb-prototyping/im120418004.html</t>
  </si>
  <si>
    <t>pololu</t>
  </si>
  <si>
    <t>http://www.pololu.com/catalog/product/2091</t>
  </si>
  <si>
    <t>Standoffs (13 mm) FF</t>
  </si>
  <si>
    <t>Standoffs (13 mm) MF</t>
  </si>
  <si>
    <t>http://www.pololu.com/catalog/product/1948</t>
  </si>
  <si>
    <t>Sensor Temp.</t>
  </si>
  <si>
    <t>Sparkfun</t>
  </si>
  <si>
    <t>https://www.sparkfun.com/products/9570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</si>
</sst>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164" fontId="5" fillId="2" borderId="0" xfId="1" applyNumberFormat="1" applyFont="1" applyFill="1" applyAlignment="1">
      <alignment horizontal="left" vertical="center"/>
    </xf>
    <xf numFmtId="165" fontId="0" fillId="0" borderId="0" xfId="1" applyNumberFormat="1" applyFont="1"/>
    <xf numFmtId="0" fontId="6" fillId="0" borderId="0" xfId="0" applyFont="1" applyAlignment="1">
      <alignment horizontal="center" vertical="center"/>
    </xf>
    <xf numFmtId="165" fontId="0" fillId="0" borderId="0" xfId="0" applyNumberFormat="1"/>
    <xf numFmtId="0" fontId="7" fillId="0" borderId="0" xfId="2" applyAlignment="1" applyProtection="1">
      <alignment horizontal="left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Font="1"/>
    <xf numFmtId="9" fontId="2" fillId="0" borderId="0" xfId="3" applyFont="1"/>
    <xf numFmtId="9" fontId="0" fillId="0" borderId="0" xfId="3" applyFont="1"/>
    <xf numFmtId="0" fontId="4" fillId="2" borderId="0" xfId="0" applyFont="1" applyFill="1" applyAlignment="1">
      <alignment horizontal="right" vertical="center"/>
    </xf>
    <xf numFmtId="165" fontId="3" fillId="2" borderId="0" xfId="0" applyNumberFormat="1" applyFont="1" applyFill="1" applyAlignment="1">
      <alignment vertical="center"/>
    </xf>
    <xf numFmtId="2" fontId="0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center" vertical="center"/>
    </xf>
  </cellXfs>
  <cellStyles count="4">
    <cellStyle name="Hyperlink" xfId="2" builtinId="8"/>
    <cellStyle name="Moeda" xfId="1" builtinId="4"/>
    <cellStyle name="Normal" xfId="0" builtinId="0"/>
    <cellStyle name="Porcentagem" xfId="3" builtinId="5"/>
  </cellStyles>
  <dxfs count="5">
    <dxf>
      <alignment horizontal="left" vertical="center" textRotation="0" wrapText="0" indent="0" relativeIndent="255" justifyLastLine="0" shrinkToFit="0" readingOrder="0"/>
    </dxf>
    <dxf>
      <numFmt numFmtId="165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ela3" displayName="Tabela3" ref="A3:I25" totalsRowShown="0">
  <autoFilter ref="A3:I25"/>
  <sortState ref="A4:I25">
    <sortCondition ref="B3:B25"/>
  </sortState>
  <tableColumns count="9">
    <tableColumn id="2" name="Descrição"/>
    <tableColumn id="3" name="Fornecedor"/>
    <tableColumn id="4" name="Qtd"/>
    <tableColumn id="5" name="Extra"/>
    <tableColumn id="6" name="Valor" dataDxfId="4"/>
    <tableColumn id="1" name="Imposto" dataDxfId="3"/>
    <tableColumn id="8" name="Dolar?" dataDxfId="2"/>
    <tableColumn id="7" name="Subtotal" dataDxfId="1">
      <calculatedColumnFormula>IF(Tabela3[[#This Row],[Valor]] &lt;&gt;  "",(Tabela3[[#This Row],[Qtd]]+Tabela3[[#This Row],[Extra]])*Tabela3[[#This Row],[Valor]]*IF(Tabela3[[#This Row],[Dolar?]]&lt;&gt;"",$H$2*1,1)*(1+Tabela3[[#This Row],[Imposto]]),"")</calculatedColumnFormula>
    </tableColumn>
    <tableColumn id="10" name="Link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mall.iteadstudio.com/open-pcb/pcb-prototyping/im120418004.html" TargetMode="External"/><Relationship Id="rId3" Type="http://schemas.openxmlformats.org/officeDocument/2006/relationships/hyperlink" Target="https://www.sparkfun.com/products/11589" TargetMode="External"/><Relationship Id="rId7" Type="http://schemas.openxmlformats.org/officeDocument/2006/relationships/hyperlink" Target="http://imall.iteadstudio.com/open-pcb/pcb-prototyping/im120418010.html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://www.pololu.com/catalog/product/1572" TargetMode="External"/><Relationship Id="rId1" Type="http://schemas.openxmlformats.org/officeDocument/2006/relationships/hyperlink" Target="http://dx.com/p/800-x-480-5-0-lcd-tft-touch-screen-module-w-stylus-pen-for-arduino-blue-154505" TargetMode="External"/><Relationship Id="rId6" Type="http://schemas.openxmlformats.org/officeDocument/2006/relationships/hyperlink" Target="https://www.sparkfun.com/products/9564" TargetMode="External"/><Relationship Id="rId11" Type="http://schemas.openxmlformats.org/officeDocument/2006/relationships/hyperlink" Target="https://www.sparkfun.com/products/9570" TargetMode="External"/><Relationship Id="rId5" Type="http://schemas.openxmlformats.org/officeDocument/2006/relationships/hyperlink" Target="http://www.invensense.com/mems/gyro/mpu9150.html" TargetMode="External"/><Relationship Id="rId10" Type="http://schemas.openxmlformats.org/officeDocument/2006/relationships/hyperlink" Target="http://www.pololu.com/catalog/product/1948" TargetMode="External"/><Relationship Id="rId4" Type="http://schemas.openxmlformats.org/officeDocument/2006/relationships/hyperlink" Target="http://www.hobbyking.com/hobbyking/store/__10278__Turnigy_2200mAh_2S_40C_Lipo_Pack.html" TargetMode="External"/><Relationship Id="rId9" Type="http://schemas.openxmlformats.org/officeDocument/2006/relationships/hyperlink" Target="http://www.pololu.com/catalog/product/20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I25"/>
  <sheetViews>
    <sheetView showGridLines="0" tabSelected="1" workbookViewId="0">
      <selection activeCell="I8" sqref="I8"/>
    </sheetView>
  </sheetViews>
  <sheetFormatPr defaultColWidth="8.85546875" defaultRowHeight="15"/>
  <cols>
    <col min="1" max="1" width="59.85546875" bestFit="1" customWidth="1"/>
    <col min="2" max="2" width="16.140625" customWidth="1"/>
    <col min="3" max="3" width="6.42578125" bestFit="1" customWidth="1"/>
    <col min="4" max="4" width="7.7109375" customWidth="1"/>
    <col min="8" max="8" width="16.28515625" customWidth="1"/>
    <col min="9" max="9" width="60.7109375" style="11" customWidth="1"/>
  </cols>
  <sheetData>
    <row r="1" spans="1:9" ht="33.75" customHeight="1">
      <c r="A1" s="18" t="s">
        <v>35</v>
      </c>
      <c r="B1" s="18"/>
      <c r="C1" s="18"/>
      <c r="D1" s="18"/>
      <c r="E1" s="18"/>
      <c r="F1" s="2"/>
      <c r="G1" s="15" t="s">
        <v>28</v>
      </c>
      <c r="H1" s="16">
        <f>SUM(Tabela3[Subtotal])</f>
        <v>3151.8102000000003</v>
      </c>
      <c r="I1" s="9"/>
    </row>
    <row r="2" spans="1:9" ht="20.25" customHeight="1">
      <c r="A2" s="18"/>
      <c r="B2" s="18"/>
      <c r="C2" s="18"/>
      <c r="D2" s="18"/>
      <c r="E2" s="18"/>
      <c r="F2" s="2"/>
      <c r="G2" s="3" t="s">
        <v>23</v>
      </c>
      <c r="H2" s="4">
        <v>2.2000000000000002</v>
      </c>
      <c r="I2" s="10"/>
    </row>
    <row r="3" spans="1:9">
      <c r="A3" t="s">
        <v>0</v>
      </c>
      <c r="B3" t="s">
        <v>2</v>
      </c>
      <c r="C3" t="s">
        <v>29</v>
      </c>
      <c r="D3" t="s">
        <v>30</v>
      </c>
      <c r="E3" t="s">
        <v>3</v>
      </c>
      <c r="F3" t="s">
        <v>26</v>
      </c>
      <c r="G3" t="s">
        <v>21</v>
      </c>
      <c r="H3" t="s">
        <v>1</v>
      </c>
      <c r="I3" s="11" t="s">
        <v>24</v>
      </c>
    </row>
    <row r="4" spans="1:9">
      <c r="A4" t="s">
        <v>47</v>
      </c>
      <c r="B4" t="s">
        <v>45</v>
      </c>
      <c r="C4">
        <v>3</v>
      </c>
      <c r="D4">
        <v>1</v>
      </c>
      <c r="E4" s="12">
        <v>1.79</v>
      </c>
      <c r="F4" s="13">
        <v>0.7</v>
      </c>
      <c r="G4" s="6" t="s">
        <v>22</v>
      </c>
      <c r="H4" s="7">
        <f>IF(Tabela3[[#This Row],[Valor]] &lt;&gt;  "",(Tabela3[[#This Row],[Qtd]]+Tabela3[[#This Row],[Extra]])*Tabela3[[#This Row],[Valor]]*IF(Tabela3[[#This Row],[Dolar?]]&lt;&gt;"",$H$2*1,1)*(1+Tabela3[[#This Row],[Imposto]]),"")</f>
        <v>26.778400000000005</v>
      </c>
      <c r="I4" s="8" t="s">
        <v>46</v>
      </c>
    </row>
    <row r="5" spans="1:9">
      <c r="A5" t="s">
        <v>48</v>
      </c>
      <c r="B5" t="s">
        <v>45</v>
      </c>
      <c r="C5">
        <v>3</v>
      </c>
      <c r="D5">
        <v>1</v>
      </c>
      <c r="E5" s="12">
        <v>1.39</v>
      </c>
      <c r="F5" s="13">
        <v>0.7</v>
      </c>
      <c r="G5" s="6" t="s">
        <v>22</v>
      </c>
      <c r="H5" s="7">
        <f>IF(Tabela3[[#This Row],[Valor]] &lt;&gt;  "",(Tabela3[[#This Row],[Qtd]]+Tabela3[[#This Row],[Extra]])*Tabela3[[#This Row],[Valor]]*IF(Tabela3[[#This Row],[Dolar?]]&lt;&gt;"",$H$2*1,1)*(1+Tabela3[[#This Row],[Imposto]]),"")</f>
        <v>20.7944</v>
      </c>
      <c r="I5" s="8" t="s">
        <v>49</v>
      </c>
    </row>
    <row r="6" spans="1:9">
      <c r="A6" t="s">
        <v>13</v>
      </c>
      <c r="B6" t="s">
        <v>14</v>
      </c>
      <c r="C6">
        <v>0</v>
      </c>
      <c r="D6">
        <v>1</v>
      </c>
      <c r="E6" s="12">
        <v>54.5</v>
      </c>
      <c r="F6" s="14">
        <v>0.7</v>
      </c>
      <c r="G6" s="6" t="s">
        <v>22</v>
      </c>
      <c r="H6" s="7">
        <f>IF(Tabela3[[#This Row],[Valor]] &lt;&gt;  "",(Tabela3[[#This Row],[Qtd]]+Tabela3[[#This Row],[Extra]])*Tabela3[[#This Row],[Valor]]*IF(Tabela3[[#This Row],[Dolar?]]&lt;&gt;"",$H$2*1,1)*(1+Tabela3[[#This Row],[Imposto]]),"")</f>
        <v>203.83</v>
      </c>
      <c r="I6" s="8" t="s">
        <v>25</v>
      </c>
    </row>
    <row r="7" spans="1:9">
      <c r="A7" t="s">
        <v>18</v>
      </c>
      <c r="B7" t="s">
        <v>14</v>
      </c>
      <c r="C7">
        <v>1</v>
      </c>
      <c r="D7">
        <v>0</v>
      </c>
      <c r="E7" s="12"/>
      <c r="F7" s="13"/>
      <c r="G7" s="6"/>
      <c r="H7" s="7" t="str">
        <f>IF(Tabela3[[#This Row],[Valor]] &lt;&gt;  "",(Tabela3[[#This Row],[Qtd]]+Tabela3[[#This Row],[Extra]])*Tabela3[[#This Row],[Valor]]*IF(Tabela3[[#This Row],[Dolar?]]&lt;&gt;"",$H$2*1,1)*(1+Tabela3[[#This Row],[Imposto]]),"")</f>
        <v/>
      </c>
    </row>
    <row r="8" spans="1:9">
      <c r="A8" t="s">
        <v>20</v>
      </c>
      <c r="B8" t="s">
        <v>19</v>
      </c>
      <c r="C8">
        <v>4</v>
      </c>
      <c r="D8">
        <v>0</v>
      </c>
      <c r="E8" s="12">
        <v>9.49</v>
      </c>
      <c r="F8" s="13">
        <v>0.7</v>
      </c>
      <c r="G8" s="6" t="s">
        <v>22</v>
      </c>
      <c r="H8" s="7">
        <f>IF(Tabela3[[#This Row],[Valor]] &lt;&gt;  "",(Tabela3[[#This Row],[Qtd]]+Tabela3[[#This Row],[Extra]])*Tabela3[[#This Row],[Valor]]*IF(Tabela3[[#This Row],[Dolar?]]&lt;&gt;"",$H$2*1,1)*(1+Tabela3[[#This Row],[Imposto]]),"")</f>
        <v>141.97040000000001</v>
      </c>
      <c r="I8" s="8" t="s">
        <v>34</v>
      </c>
    </row>
    <row r="9" spans="1:9">
      <c r="A9" t="s">
        <v>11</v>
      </c>
      <c r="B9" t="s">
        <v>12</v>
      </c>
      <c r="C9">
        <v>1</v>
      </c>
      <c r="D9">
        <v>1</v>
      </c>
      <c r="E9" s="12">
        <v>17</v>
      </c>
      <c r="F9" s="13">
        <v>0.7</v>
      </c>
      <c r="G9" s="6" t="s">
        <v>22</v>
      </c>
      <c r="H9" s="7">
        <f>IF(Tabela3[[#This Row],[Valor]] &lt;&gt;  "",(Tabela3[[#This Row],[Qtd]]+Tabela3[[#This Row],[Extra]])*Tabela3[[#This Row],[Valor]]*IF(Tabela3[[#This Row],[Dolar?]]&lt;&gt;"",$H$2*1,1)*(1+Tabela3[[#This Row],[Imposto]]),"")</f>
        <v>127.16000000000001</v>
      </c>
      <c r="I9" s="8" t="s">
        <v>32</v>
      </c>
    </row>
    <row r="10" spans="1:9">
      <c r="A10" t="s">
        <v>33</v>
      </c>
      <c r="B10" t="s">
        <v>12</v>
      </c>
      <c r="C10">
        <v>1</v>
      </c>
      <c r="D10">
        <v>0</v>
      </c>
      <c r="E10" s="12">
        <v>53.95</v>
      </c>
      <c r="F10" s="13">
        <v>0.7</v>
      </c>
      <c r="G10" s="6" t="s">
        <v>22</v>
      </c>
      <c r="H10" s="7">
        <f>IF(Tabela3[[#This Row],[Valor]] &lt;&gt;  "",(Tabela3[[#This Row],[Qtd]]+Tabela3[[#This Row],[Extra]])*Tabela3[[#This Row],[Valor]]*IF(Tabela3[[#This Row],[Dolar?]]&lt;&gt;"",$H$2*1,1)*(1+Tabela3[[#This Row],[Imposto]]),"")</f>
        <v>201.77300000000002</v>
      </c>
    </row>
    <row r="11" spans="1:9">
      <c r="A11" t="s">
        <v>7</v>
      </c>
      <c r="B11" t="s">
        <v>8</v>
      </c>
      <c r="C11">
        <v>1</v>
      </c>
      <c r="D11">
        <v>1</v>
      </c>
      <c r="E11" s="12">
        <v>13.2</v>
      </c>
      <c r="F11" s="14">
        <v>0.7</v>
      </c>
      <c r="G11" s="6" t="s">
        <v>22</v>
      </c>
      <c r="H11" s="7">
        <f>IF(Tabela3[[#This Row],[Valor]] &lt;&gt;  "",(Tabela3[[#This Row],[Qtd]]+Tabela3[[#This Row],[Extra]])*Tabela3[[#This Row],[Valor]]*IF(Tabela3[[#This Row],[Dolar?]]&lt;&gt;"",$H$2*1,1)*(1+Tabela3[[#This Row],[Imposto]]),"")</f>
        <v>98.73599999999999</v>
      </c>
      <c r="I11" s="8" t="s">
        <v>27</v>
      </c>
    </row>
    <row r="12" spans="1:9">
      <c r="A12" t="s">
        <v>42</v>
      </c>
      <c r="B12" t="s">
        <v>8</v>
      </c>
      <c r="C12">
        <v>1</v>
      </c>
      <c r="D12">
        <v>0</v>
      </c>
      <c r="E12" s="12">
        <v>114</v>
      </c>
      <c r="F12" s="14">
        <v>0.7</v>
      </c>
      <c r="G12" s="6" t="s">
        <v>22</v>
      </c>
      <c r="H12" s="7">
        <f>IF(Tabela3[[#This Row],[Valor]] &lt;&gt;  "",(Tabela3[[#This Row],[Qtd]]+Tabela3[[#This Row],[Extra]])*Tabela3[[#This Row],[Valor]]*IF(Tabela3[[#This Row],[Dolar?]]&lt;&gt;"",$H$2*1,1)*(1+Tabela3[[#This Row],[Imposto]]),"")</f>
        <v>426.36</v>
      </c>
      <c r="I12" s="8" t="s">
        <v>41</v>
      </c>
    </row>
    <row r="13" spans="1:9">
      <c r="A13" t="s">
        <v>43</v>
      </c>
      <c r="B13" t="s">
        <v>40</v>
      </c>
      <c r="C13">
        <v>1</v>
      </c>
      <c r="D13">
        <v>0</v>
      </c>
      <c r="E13" s="17">
        <v>15</v>
      </c>
      <c r="F13" s="13">
        <v>0.7</v>
      </c>
      <c r="G13" s="6" t="s">
        <v>22</v>
      </c>
      <c r="H13" s="7">
        <f>IF(Tabela3[[#This Row],[Valor]] &lt;&gt;  "",(Tabela3[[#This Row],[Qtd]]+Tabela3[[#This Row],[Extra]])*Tabela3[[#This Row],[Valor]]*IF(Tabela3[[#This Row],[Dolar?]]&lt;&gt;"",$H$2*1,1)*(1+Tabela3[[#This Row],[Imposto]]),"")</f>
        <v>56.1</v>
      </c>
      <c r="I13" s="8" t="s">
        <v>44</v>
      </c>
    </row>
    <row r="14" spans="1:9">
      <c r="A14" t="s">
        <v>9</v>
      </c>
      <c r="B14" s="1" t="s">
        <v>10</v>
      </c>
      <c r="C14">
        <v>8</v>
      </c>
      <c r="D14">
        <v>1</v>
      </c>
      <c r="E14" s="12">
        <v>0</v>
      </c>
      <c r="F14" s="13"/>
      <c r="G14" s="6"/>
      <c r="H14" s="7">
        <f>IF(Tabela3[[#This Row],[Valor]] &lt;&gt;  "",(Tabela3[[#This Row],[Qtd]]+Tabela3[[#This Row],[Extra]])*Tabela3[[#This Row],[Valor]]*IF(Tabela3[[#This Row],[Dolar?]]&lt;&gt;"",$H$2*1,1)*(1+Tabela3[[#This Row],[Imposto]]),"")</f>
        <v>0</v>
      </c>
    </row>
    <row r="15" spans="1:9">
      <c r="A15" t="s">
        <v>15</v>
      </c>
      <c r="B15" t="s">
        <v>10</v>
      </c>
      <c r="C15">
        <v>2</v>
      </c>
      <c r="D15">
        <v>2</v>
      </c>
      <c r="E15" s="12">
        <v>0</v>
      </c>
      <c r="F15" s="13"/>
      <c r="G15" s="6"/>
      <c r="H15" s="7">
        <f>IF(Tabela3[[#This Row],[Valor]] &lt;&gt;  "",(Tabela3[[#This Row],[Qtd]]+Tabela3[[#This Row],[Extra]])*Tabela3[[#This Row],[Valor]]*IF(Tabela3[[#This Row],[Dolar?]]&lt;&gt;"",$H$2*1,1)*(1+Tabela3[[#This Row],[Imposto]]),"")</f>
        <v>0</v>
      </c>
    </row>
    <row r="16" spans="1:9">
      <c r="A16" t="s">
        <v>36</v>
      </c>
      <c r="B16" t="s">
        <v>6</v>
      </c>
      <c r="C16">
        <v>4</v>
      </c>
      <c r="D16">
        <v>1</v>
      </c>
      <c r="E16" s="12">
        <v>34.950000000000003</v>
      </c>
      <c r="F16" s="13">
        <v>0.7</v>
      </c>
      <c r="G16" s="6" t="s">
        <v>22</v>
      </c>
      <c r="H16" s="7">
        <f>IF(Tabela3[[#This Row],[Valor]] &lt;&gt;  "",(Tabela3[[#This Row],[Qtd]]+Tabela3[[#This Row],[Extra]])*Tabela3[[#This Row],[Valor]]*IF(Tabela3[[#This Row],[Dolar?]]&lt;&gt;"",$H$2*1,1)*(1+Tabela3[[#This Row],[Imposto]]),"")</f>
        <v>653.56500000000005</v>
      </c>
      <c r="I16" s="8" t="s">
        <v>37</v>
      </c>
    </row>
    <row r="17" spans="1:9">
      <c r="A17" t="s">
        <v>17</v>
      </c>
      <c r="B17" t="s">
        <v>16</v>
      </c>
      <c r="C17">
        <v>0</v>
      </c>
      <c r="D17">
        <v>0</v>
      </c>
      <c r="E17" s="12">
        <v>0</v>
      </c>
      <c r="F17" s="13"/>
      <c r="G17" s="6"/>
      <c r="H17" s="7">
        <f>IF(Tabela3[[#This Row],[Valor]] &lt;&gt;  "",(Tabela3[[#This Row],[Qtd]]+Tabela3[[#This Row],[Extra]])*Tabela3[[#This Row],[Valor]]*IF(Tabela3[[#This Row],[Dolar?]]&lt;&gt;"",$H$2*1,1)*(1+Tabela3[[#This Row],[Imposto]]),"")</f>
        <v>0</v>
      </c>
    </row>
    <row r="18" spans="1:9">
      <c r="A18" t="s">
        <v>4</v>
      </c>
      <c r="B18" t="s">
        <v>5</v>
      </c>
      <c r="C18">
        <v>1</v>
      </c>
      <c r="D18">
        <v>1</v>
      </c>
      <c r="E18" s="12">
        <v>49.95</v>
      </c>
      <c r="F18" s="13">
        <v>0.7</v>
      </c>
      <c r="G18" s="6" t="s">
        <v>22</v>
      </c>
      <c r="H18" s="5">
        <f>IF(Tabela3[[#This Row],[Valor]] &lt;&gt;  "",(Tabela3[[#This Row],[Qtd]]+Tabela3[[#This Row],[Extra]])*Tabela3[[#This Row],[Valor]]*IF(Tabela3[[#This Row],[Dolar?]]&lt;&gt;"",$H$2*1,1)*(1+Tabela3[[#This Row],[Imposto]]),"")</f>
        <v>373.62600000000003</v>
      </c>
      <c r="I18" s="8" t="s">
        <v>31</v>
      </c>
    </row>
    <row r="19" spans="1:9">
      <c r="A19" t="s">
        <v>38</v>
      </c>
      <c r="B19" t="s">
        <v>5</v>
      </c>
      <c r="C19">
        <v>0</v>
      </c>
      <c r="D19">
        <v>1</v>
      </c>
      <c r="E19" s="12">
        <v>59.95</v>
      </c>
      <c r="F19" s="13">
        <v>0.7</v>
      </c>
      <c r="G19" s="6" t="s">
        <v>22</v>
      </c>
      <c r="H19" s="7">
        <f>IF(Tabela3[[#This Row],[Valor]] &lt;&gt;  "",(Tabela3[[#This Row],[Qtd]]+Tabela3[[#This Row],[Extra]])*Tabela3[[#This Row],[Valor]]*IF(Tabela3[[#This Row],[Dolar?]]&lt;&gt;"",$H$2*1,1)*(1+Tabela3[[#This Row],[Imposto]]),"")</f>
        <v>224.21300000000002</v>
      </c>
      <c r="I19" s="8" t="s">
        <v>39</v>
      </c>
    </row>
    <row r="20" spans="1:9">
      <c r="A20" t="s">
        <v>50</v>
      </c>
      <c r="B20" t="s">
        <v>51</v>
      </c>
      <c r="C20">
        <v>7</v>
      </c>
      <c r="D20">
        <v>1</v>
      </c>
      <c r="E20" s="12">
        <v>19.95</v>
      </c>
      <c r="F20" s="13">
        <v>0.7</v>
      </c>
      <c r="G20" s="6" t="s">
        <v>22</v>
      </c>
      <c r="H20" s="7">
        <f>IF(Tabela3[[#This Row],[Valor]] &lt;&gt;  "",(Tabela3[[#This Row],[Qtd]]+Tabela3[[#This Row],[Extra]])*Tabela3[[#This Row],[Valor]]*IF(Tabela3[[#This Row],[Dolar?]]&lt;&gt;"",$H$2*1,1)*(1+Tabela3[[#This Row],[Imposto]]),"")</f>
        <v>596.904</v>
      </c>
      <c r="I20" s="8" t="s">
        <v>52</v>
      </c>
    </row>
    <row r="21" spans="1:9">
      <c r="E21" s="12"/>
      <c r="F21" s="13"/>
      <c r="G21" s="6"/>
      <c r="H21" s="7" t="str">
        <f>IF(Tabela3[[#This Row],[Valor]] &lt;&gt;  "",(Tabela3[[#This Row],[Qtd]]+Tabela3[[#This Row],[Extra]])*Tabela3[[#This Row],[Valor]]*IF(Tabela3[[#This Row],[Dolar?]]&lt;&gt;"",$H$2*1,1)*(1+Tabela3[[#This Row],[Imposto]]),"")</f>
        <v/>
      </c>
    </row>
    <row r="22" spans="1:9">
      <c r="E22" s="12"/>
      <c r="F22" s="13"/>
      <c r="G22" s="6"/>
      <c r="H22" s="7" t="str">
        <f>IF(Tabela3[[#This Row],[Valor]] &lt;&gt;  "",(Tabela3[[#This Row],[Qtd]]+Tabela3[[#This Row],[Extra]])*Tabela3[[#This Row],[Valor]]*IF(Tabela3[[#This Row],[Dolar?]]&lt;&gt;"",$H$2*1,1)*(1+Tabela3[[#This Row],[Imposto]]),"")</f>
        <v/>
      </c>
    </row>
    <row r="23" spans="1:9">
      <c r="E23" s="12"/>
      <c r="F23" s="13"/>
      <c r="G23" s="6"/>
      <c r="H23" s="7" t="str">
        <f>IF(Tabela3[[#This Row],[Valor]] &lt;&gt;  "",(Tabela3[[#This Row],[Qtd]]+Tabela3[[#This Row],[Extra]])*Tabela3[[#This Row],[Valor]]*IF(Tabela3[[#This Row],[Dolar?]]&lt;&gt;"",$H$2*1,1)*(1+Tabela3[[#This Row],[Imposto]]),"")</f>
        <v/>
      </c>
    </row>
    <row r="24" spans="1:9">
      <c r="E24" s="12"/>
      <c r="F24" s="13"/>
      <c r="G24" s="6"/>
      <c r="H24" s="7" t="str">
        <f>IF(Tabela3[[#This Row],[Valor]] &lt;&gt;  "",(Tabela3[[#This Row],[Qtd]]+Tabela3[[#This Row],[Extra]])*Tabela3[[#This Row],[Valor]]*IF(Tabela3[[#This Row],[Dolar?]]&lt;&gt;"",$H$2*1,1)*(1+Tabela3[[#This Row],[Imposto]]),"")</f>
        <v/>
      </c>
    </row>
    <row r="25" spans="1:9">
      <c r="E25" s="12"/>
      <c r="F25" s="13"/>
      <c r="G25" s="6"/>
      <c r="H25" s="7" t="str">
        <f>IF(Tabela3[[#This Row],[Valor]] &lt;&gt;  "",(Tabela3[[#This Row],[Qtd]]+Tabela3[[#This Row],[Extra]])*Tabela3[[#This Row],[Valor]]*IF(Tabela3[[#This Row],[Dolar?]]&lt;&gt;"",$H$2*1,1)*(1+Tabela3[[#This Row],[Imposto]]),"")</f>
        <v/>
      </c>
    </row>
  </sheetData>
  <mergeCells count="1">
    <mergeCell ref="A1:E2"/>
  </mergeCells>
  <hyperlinks>
    <hyperlink ref="I6" r:id="rId1"/>
    <hyperlink ref="I16" r:id="rId2" display="http://www.pololu.com/catalog/product/1572"/>
    <hyperlink ref="I18" r:id="rId3"/>
    <hyperlink ref="I8" r:id="rId4"/>
    <hyperlink ref="I9" r:id="rId5"/>
    <hyperlink ref="I19" r:id="rId6"/>
    <hyperlink ref="I12" r:id="rId7"/>
    <hyperlink ref="I13" r:id="rId8"/>
    <hyperlink ref="I4" r:id="rId9"/>
    <hyperlink ref="I5" r:id="rId10"/>
    <hyperlink ref="I20" r:id="rId11"/>
  </hyperlinks>
  <pageMargins left="0.511811024" right="0.511811024" top="0.78740157499999996" bottom="0.78740157499999996" header="0.31496062000000002" footer="0.31496062000000002"/>
  <pageSetup paperSize="9" orientation="portrait" horizontalDpi="4294967292" verticalDpi="4294967292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2013-01-07T00:47:40Z</dcterms:created>
  <dcterms:modified xsi:type="dcterms:W3CDTF">2013-03-15T04:16:33Z</dcterms:modified>
</cp:coreProperties>
</file>