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0" yWindow="0" windowWidth="25605" windowHeight="15480"/>
  </bookViews>
  <sheets>
    <sheet name="Plan1" sheetId="1" r:id="rId1"/>
    <sheet name="Plan2" sheetId="2" r:id="rId2"/>
    <sheet name="Plan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8" i="1"/>
  <c r="I17"/>
  <c r="I9"/>
  <c r="I10"/>
  <c r="I18"/>
  <c r="I22"/>
  <c r="I26"/>
  <c r="I19"/>
  <c r="I20"/>
  <c r="I21"/>
  <c r="I23"/>
  <c r="I24"/>
  <c r="I25"/>
  <c r="K2"/>
  <c r="I14"/>
  <c r="I11"/>
  <c r="I4"/>
  <c r="I5"/>
  <c r="I13"/>
  <c r="I16"/>
  <c r="I27"/>
  <c r="I12"/>
  <c r="I15"/>
  <c r="I6"/>
  <c r="I7"/>
  <c r="I8"/>
  <c r="I1"/>
</calcChain>
</file>

<file path=xl/sharedStrings.xml><?xml version="1.0" encoding="utf-8"?>
<sst xmlns="http://schemas.openxmlformats.org/spreadsheetml/2006/main" count="125" uniqueCount="60">
  <si>
    <t>Descrição</t>
  </si>
  <si>
    <t>Subtotal</t>
  </si>
  <si>
    <t>Fornecedor</t>
  </si>
  <si>
    <t>Valor</t>
  </si>
  <si>
    <t>Arduino DUE</t>
  </si>
  <si>
    <t>Pololu</t>
  </si>
  <si>
    <t>Itead</t>
  </si>
  <si>
    <t>IMU InveSense (MPU-9150)</t>
  </si>
  <si>
    <t>InveSense</t>
  </si>
  <si>
    <t>LCD TFT 5"</t>
  </si>
  <si>
    <t>Dealextreme</t>
  </si>
  <si>
    <t>Proesi</t>
  </si>
  <si>
    <t>Capacitores, Resistores, Transistores, IC's (Patrocínio)</t>
  </si>
  <si>
    <t>HobbyKing</t>
  </si>
  <si>
    <t>Dolar?</t>
  </si>
  <si>
    <t>s</t>
  </si>
  <si>
    <t>Dolar:</t>
  </si>
  <si>
    <t>Link</t>
  </si>
  <si>
    <t>http://dx.com/p/800-x-480-5-0-lcd-tft-touch-screen-module-w-stylus-pen-for-arduino-blue-154505</t>
  </si>
  <si>
    <t>Imposto</t>
  </si>
  <si>
    <t>TOTAL</t>
  </si>
  <si>
    <t>Qtd</t>
  </si>
  <si>
    <t>Extra</t>
  </si>
  <si>
    <t>http://www.invensense.com/mems/gyro/mpu9150.html</t>
  </si>
  <si>
    <t>Shipping</t>
  </si>
  <si>
    <t>Motores 25D (34:1)</t>
  </si>
  <si>
    <t>Mbed</t>
  </si>
  <si>
    <t>itead</t>
  </si>
  <si>
    <t>http://imall.iteadstudio.com/open-pcb/pcb-prototyping/im120418010.html</t>
  </si>
  <si>
    <t>Circuito Impresso - 10 unidades, 20cm x 20cm, Dupla Face, 1.6mm</t>
  </si>
  <si>
    <t>Circuito (para sensores de temp.) - 5cm x 5cm</t>
  </si>
  <si>
    <t>http://imall.iteadstudio.com/open-pcb/pcb-prototyping/im120418004.html</t>
  </si>
  <si>
    <t>Sensor Temp.</t>
  </si>
  <si>
    <t>http://www.pololu.com/catalog/product/2193</t>
  </si>
  <si>
    <t>http://www.pololu.com/catalog/product/2150</t>
  </si>
  <si>
    <t>http://www.pololu.com/catalog/product/1061</t>
  </si>
  <si>
    <t>Bluetooth</t>
  </si>
  <si>
    <t>http://dx.com/p/bluetooth-master-uart-board-communication-module-blue-152175</t>
  </si>
  <si>
    <t>Capacitores 0805</t>
  </si>
  <si>
    <t>http://dx.com/p/smd-0805-capacitors-white-20-x-30-pcs-152739</t>
  </si>
  <si>
    <t>http://dx.com/p/avx-1206-smd-10uf-16v-type-a-tantalum-capacitors-30-pcs-148546</t>
  </si>
  <si>
    <t>Capacitores Eletrolitico</t>
  </si>
  <si>
    <t>http://dx.com/p/2-2-470uf-electrolytic-capacitor-assortment-kit-16-50v-100-pcs-156107</t>
  </si>
  <si>
    <t>http://www.pololu.com/catalog/product/2286</t>
  </si>
  <si>
    <t>PLANILHA DE CUSTOS - RESCUE B 2014</t>
  </si>
  <si>
    <t>OK</t>
  </si>
  <si>
    <t>Standoffs (6 mm) MF</t>
  </si>
  <si>
    <t>http://www.pololu.com/catalog/product/1940</t>
  </si>
  <si>
    <t>Standoffs (9.5 mm) FF</t>
  </si>
  <si>
    <t>Capacitor 1206 10uF</t>
  </si>
  <si>
    <t>http://www.pololu.com/catalog/product/2084</t>
  </si>
  <si>
    <t>http://www.pololu.com/catalog/product/1137</t>
  </si>
  <si>
    <t>Distance IR (20-150cm)</t>
  </si>
  <si>
    <t>Distance IR (4-40cm)</t>
  </si>
  <si>
    <t>LabDeGaragem</t>
  </si>
  <si>
    <t>https://www.sparkfun.com/products/8959</t>
  </si>
  <si>
    <t>http://www.pololu.com/catalog/product/1941</t>
  </si>
  <si>
    <t>Standoffs (10 mm) MF</t>
  </si>
  <si>
    <t>http://www.hobbyking.com/hobbyking/store/__10289__Turnigy_1800mAh_2S_40C_Lipo_Pack.html</t>
  </si>
  <si>
    <t>Bateria Lipo 1.8A 40C 2S 7.4v</t>
  </si>
</sst>
</file>

<file path=xl/styles.xml><?xml version="1.0" encoding="utf-8"?>
<styleSheet xmlns="http://schemas.openxmlformats.org/spreadsheetml/2006/main">
  <numFmts count="3">
    <numFmt numFmtId="44" formatCode="_-&quot;R$&quot;\ * #,##0.00_-;\-&quot;R$&quot;\ * #,##0.00_-;_-&quot;R$&quot;\ * &quot;-&quot;??_-;_-@_-"/>
    <numFmt numFmtId="164" formatCode="_-[$$-409]* #,##0.00_ ;_-[$$-409]* \-#,##0.00\ ;_-[$$-409]* &quot;-&quot;??_ ;_-@_ "/>
    <numFmt numFmtId="165" formatCode="_-[$R$-416]\ * #,##0.00_-;\-[$R$-416]\ * #,##0.00_-;_-[$R$-416]\ * &quot;-&quot;??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</font>
    <font>
      <sz val="1"/>
      <color theme="0"/>
      <name val="Calibri"/>
      <family val="2"/>
      <scheme val="minor"/>
    </font>
    <font>
      <sz val="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Font="1"/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164" fontId="5" fillId="2" borderId="0" xfId="1" applyNumberFormat="1" applyFont="1" applyFill="1" applyAlignment="1">
      <alignment horizontal="left" vertical="center"/>
    </xf>
    <xf numFmtId="165" fontId="0" fillId="0" borderId="0" xfId="1" applyNumberFormat="1" applyFont="1"/>
    <xf numFmtId="0" fontId="6" fillId="0" borderId="0" xfId="0" applyFont="1" applyAlignment="1">
      <alignment horizontal="center" vertical="center"/>
    </xf>
    <xf numFmtId="165" fontId="0" fillId="0" borderId="0" xfId="0" applyNumberFormat="1"/>
    <xf numFmtId="0" fontId="7" fillId="0" borderId="0" xfId="2" applyAlignment="1" applyProtection="1">
      <alignment horizontal="left" vertical="center"/>
    </xf>
    <xf numFmtId="0" fontId="0" fillId="2" borderId="0" xfId="0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0" borderId="0" xfId="0" applyNumberFormat="1" applyFont="1"/>
    <xf numFmtId="9" fontId="2" fillId="0" borderId="0" xfId="3" applyFont="1"/>
    <xf numFmtId="9" fontId="0" fillId="0" borderId="0" xfId="3" applyFont="1"/>
    <xf numFmtId="0" fontId="4" fillId="2" borderId="0" xfId="0" applyFont="1" applyFill="1" applyAlignment="1">
      <alignment horizontal="right" vertical="center"/>
    </xf>
    <xf numFmtId="165" fontId="3" fillId="2" borderId="0" xfId="0" applyNumberFormat="1" applyFont="1" applyFill="1" applyAlignment="1">
      <alignment vertical="center"/>
    </xf>
    <xf numFmtId="2" fontId="0" fillId="0" borderId="0" xfId="0" applyNumberFormat="1" applyFont="1" applyAlignment="1">
      <alignment horizontal="right"/>
    </xf>
    <xf numFmtId="0" fontId="4" fillId="2" borderId="0" xfId="0" applyFont="1" applyFill="1" applyAlignment="1">
      <alignment vertical="center"/>
    </xf>
    <xf numFmtId="0" fontId="8" fillId="0" borderId="0" xfId="0" applyFont="1"/>
    <xf numFmtId="0" fontId="9" fillId="0" borderId="0" xfId="0" applyFont="1"/>
    <xf numFmtId="44" fontId="0" fillId="0" borderId="0" xfId="1" applyFont="1"/>
  </cellXfs>
  <cellStyles count="4">
    <cellStyle name="Hyperlink" xfId="2" builtinId="8"/>
    <cellStyle name="Moeda" xfId="1" builtinId="4"/>
    <cellStyle name="Normal" xfId="0" builtinId="0"/>
    <cellStyle name="Porcentagem" xfId="3" builtinId="5"/>
  </cellStyles>
  <dxfs count="7">
    <dxf>
      <alignment horizontal="left" vertical="center" textRotation="0" wrapText="0" indent="0" relativeIndent="255" justifyLastLine="0" shrinkToFit="0" readingOrder="0"/>
    </dxf>
    <dxf>
      <numFmt numFmtId="165" formatCode="_-[$R$-416]\ * #,##0.00_-;\-[$R$-416]\ * #,##0.00_-;_-[$R$-416]\ * &quot;-&quot;??_-;_-@_-"/>
    </dxf>
    <dxf>
      <font>
        <strike val="0"/>
        <outline val="0"/>
        <shadow val="0"/>
        <u val="none"/>
        <vertAlign val="baseline"/>
        <sz val="11"/>
        <color theme="5" tint="-0.249977111117893"/>
        <name val="Calibri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"/>
        <name val="Calibri"/>
        <scheme val="minor"/>
      </font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ela3" displayName="Tabela3" ref="A3:J28" totalsRowShown="0">
  <autoFilter ref="A3:J28"/>
  <sortState ref="A4:J29">
    <sortCondition ref="C3:C29"/>
  </sortState>
  <tableColumns count="10">
    <tableColumn id="11" name="OK" dataDxfId="5"/>
    <tableColumn id="2" name="Descrição"/>
    <tableColumn id="3" name="Fornecedor"/>
    <tableColumn id="4" name="Qtd"/>
    <tableColumn id="5" name="Extra"/>
    <tableColumn id="6" name="Valor" dataDxfId="4"/>
    <tableColumn id="1" name="Imposto" dataDxfId="3"/>
    <tableColumn id="8" name="Dolar?" dataDxfId="2"/>
    <tableColumn id="7" name="Subtotal" dataDxfId="1">
      <calculatedColumnFormula>IF(Tabela3[[#This Row],[Valor]] &lt;&gt;  "",(Tabela3[[#This Row],[Qtd]]+Tabela3[[#This Row],[Extra]])*Tabela3[[#This Row],[Valor]]*IF(Tabela3[[#This Row],[Dolar?]]&lt;&gt;"",$I$2*1,1)*(1+Tabela3[[#This Row],[Imposto]]),"")</calculatedColumnFormula>
    </tableColumn>
    <tableColumn id="10" name="Link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ololu.com/catalog/product/1940" TargetMode="External"/><Relationship Id="rId13" Type="http://schemas.openxmlformats.org/officeDocument/2006/relationships/hyperlink" Target="http://www.hobbyking.com/hobbyking/store/__10289__Turnigy_1800mAh_2S_40C_Lipo_Pack.html" TargetMode="External"/><Relationship Id="rId3" Type="http://schemas.openxmlformats.org/officeDocument/2006/relationships/hyperlink" Target="http://imall.iteadstudio.com/open-pcb/pcb-prototyping/im120418010.html" TargetMode="External"/><Relationship Id="rId7" Type="http://schemas.openxmlformats.org/officeDocument/2006/relationships/hyperlink" Target="http://dx.com/p/2-2-470uf-electrolytic-capacitor-assortment-kit-16-50v-100-pcs-156107" TargetMode="External"/><Relationship Id="rId12" Type="http://schemas.openxmlformats.org/officeDocument/2006/relationships/hyperlink" Target="http://www.pololu.com/catalog/product/1941" TargetMode="External"/><Relationship Id="rId2" Type="http://schemas.openxmlformats.org/officeDocument/2006/relationships/hyperlink" Target="http://www.invensense.com/mems/gyro/mpu9150.html" TargetMode="External"/><Relationship Id="rId1" Type="http://schemas.openxmlformats.org/officeDocument/2006/relationships/hyperlink" Target="http://dx.com/p/800-x-480-5-0-lcd-tft-touch-screen-module-w-stylus-pen-for-arduino-blue-154505" TargetMode="External"/><Relationship Id="rId6" Type="http://schemas.openxmlformats.org/officeDocument/2006/relationships/hyperlink" Target="http://dx.com/p/avx-1206-smd-10uf-16v-type-a-tantalum-capacitors-30-pcs-148546" TargetMode="External"/><Relationship Id="rId11" Type="http://schemas.openxmlformats.org/officeDocument/2006/relationships/hyperlink" Target="https://www.sparkfun.com/products/8959" TargetMode="External"/><Relationship Id="rId5" Type="http://schemas.openxmlformats.org/officeDocument/2006/relationships/hyperlink" Target="http://dx.com/p/smd-0805-capacitors-white-20-x-30-pcs-152739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://www.pololu.com/catalog/product/2286" TargetMode="External"/><Relationship Id="rId4" Type="http://schemas.openxmlformats.org/officeDocument/2006/relationships/hyperlink" Target="http://imall.iteadstudio.com/open-pcb/pcb-prototyping/im120418004.html" TargetMode="External"/><Relationship Id="rId9" Type="http://schemas.openxmlformats.org/officeDocument/2006/relationships/hyperlink" Target="http://www.pololu.com/catalog/product/2084" TargetMode="External"/><Relationship Id="rId14" Type="http://schemas.openxmlformats.org/officeDocument/2006/relationships/hyperlink" Target="http://dx.com/p/bluetooth-master-uart-board-communication-module-blue-1521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autoPageBreaks="0"/>
  </sheetPr>
  <dimension ref="A1:K28"/>
  <sheetViews>
    <sheetView showGridLines="0" tabSelected="1" workbookViewId="0">
      <selection activeCell="B23" sqref="B23"/>
    </sheetView>
  </sheetViews>
  <sheetFormatPr defaultColWidth="8.85546875" defaultRowHeight="15"/>
  <cols>
    <col min="1" max="1" width="6.5703125" customWidth="1"/>
    <col min="2" max="2" width="59.85546875" bestFit="1" customWidth="1"/>
    <col min="3" max="3" width="14.42578125" bestFit="1" customWidth="1"/>
    <col min="4" max="4" width="6.5703125" bestFit="1" customWidth="1"/>
    <col min="5" max="5" width="7.7109375" bestFit="1" customWidth="1"/>
    <col min="6" max="6" width="8" bestFit="1" customWidth="1"/>
    <col min="7" max="7" width="10.5703125" bestFit="1" customWidth="1"/>
    <col min="8" max="8" width="11.7109375" bestFit="1" customWidth="1"/>
    <col min="9" max="9" width="13.5703125" bestFit="1" customWidth="1"/>
    <col min="10" max="10" width="91.42578125" bestFit="1" customWidth="1"/>
    <col min="11" max="11" width="14.7109375" style="11" customWidth="1"/>
  </cols>
  <sheetData>
    <row r="1" spans="1:11" ht="33.75" customHeight="1">
      <c r="A1" s="18" t="s">
        <v>44</v>
      </c>
      <c r="B1" s="18"/>
      <c r="C1" s="18"/>
      <c r="D1" s="18"/>
      <c r="E1" s="18"/>
      <c r="F1" s="18"/>
      <c r="G1" s="2"/>
      <c r="H1" s="15" t="s">
        <v>20</v>
      </c>
      <c r="I1" s="16">
        <f>SUM(Tabela3[Subtotal])</f>
        <v>2941.7264</v>
      </c>
      <c r="J1" s="9"/>
      <c r="K1" t="s">
        <v>5</v>
      </c>
    </row>
    <row r="2" spans="1:11" ht="20.25" customHeight="1">
      <c r="A2" s="18"/>
      <c r="B2" s="18"/>
      <c r="C2" s="18"/>
      <c r="D2" s="18"/>
      <c r="E2" s="18"/>
      <c r="F2" s="18"/>
      <c r="G2" s="2"/>
      <c r="H2" s="3" t="s">
        <v>16</v>
      </c>
      <c r="I2" s="4">
        <v>2.2000000000000002</v>
      </c>
      <c r="J2" s="10"/>
      <c r="K2" s="21">
        <f>SUMIF(Tabela3[Fornecedor],K1,Tabela3[Subtotal])</f>
        <v>1305.6714000000002</v>
      </c>
    </row>
    <row r="3" spans="1:11">
      <c r="A3" t="s">
        <v>45</v>
      </c>
      <c r="B3" t="s">
        <v>0</v>
      </c>
      <c r="C3" t="s">
        <v>2</v>
      </c>
      <c r="D3" t="s">
        <v>21</v>
      </c>
      <c r="E3" t="s">
        <v>22</v>
      </c>
      <c r="F3" t="s">
        <v>3</v>
      </c>
      <c r="G3" t="s">
        <v>19</v>
      </c>
      <c r="H3" t="s">
        <v>14</v>
      </c>
      <c r="I3" t="s">
        <v>1</v>
      </c>
      <c r="J3" s="11" t="s">
        <v>17</v>
      </c>
      <c r="K3"/>
    </row>
    <row r="4" spans="1:11">
      <c r="A4" s="19" t="s">
        <v>15</v>
      </c>
      <c r="B4" t="s">
        <v>9</v>
      </c>
      <c r="C4" t="s">
        <v>10</v>
      </c>
      <c r="D4">
        <v>1</v>
      </c>
      <c r="E4">
        <v>1</v>
      </c>
      <c r="F4" s="12">
        <v>54.5</v>
      </c>
      <c r="G4" s="14"/>
      <c r="H4" s="6" t="s">
        <v>15</v>
      </c>
      <c r="I4" s="7">
        <f>IF(Tabela3[[#This Row],[Valor]] &lt;&gt;  "",(Tabela3[[#This Row],[Qtd]]+Tabela3[[#This Row],[Extra]])*Tabela3[[#This Row],[Valor]]*IF(Tabela3[[#This Row],[Dolar?]]&lt;&gt;"",$I$2*1,1)*(1+Tabela3[[#This Row],[Imposto]]),"")</f>
        <v>239.8</v>
      </c>
      <c r="J4" s="8" t="s">
        <v>18</v>
      </c>
      <c r="K4"/>
    </row>
    <row r="5" spans="1:11">
      <c r="A5" s="20" t="s">
        <v>15</v>
      </c>
      <c r="B5" t="s">
        <v>36</v>
      </c>
      <c r="C5" t="s">
        <v>10</v>
      </c>
      <c r="D5">
        <v>1</v>
      </c>
      <c r="E5">
        <v>0</v>
      </c>
      <c r="F5" s="12">
        <v>11.7</v>
      </c>
      <c r="G5" s="14"/>
      <c r="H5" s="6" t="s">
        <v>15</v>
      </c>
      <c r="I5" s="7">
        <f>IF(Tabela3[[#This Row],[Valor]] &lt;&gt;  "",(Tabela3[[#This Row],[Qtd]]+Tabela3[[#This Row],[Extra]])*Tabela3[[#This Row],[Valor]]*IF(Tabela3[[#This Row],[Dolar?]]&lt;&gt;"",$I$2*1,1)*(1+Tabela3[[#This Row],[Imposto]]),"")</f>
        <v>25.740000000000002</v>
      </c>
      <c r="J5" s="8" t="s">
        <v>37</v>
      </c>
      <c r="K5"/>
    </row>
    <row r="6" spans="1:11">
      <c r="A6" s="20" t="s">
        <v>15</v>
      </c>
      <c r="B6" t="s">
        <v>38</v>
      </c>
      <c r="C6" t="s">
        <v>10</v>
      </c>
      <c r="D6">
        <v>2</v>
      </c>
      <c r="E6">
        <v>0</v>
      </c>
      <c r="F6" s="12">
        <v>7.6</v>
      </c>
      <c r="G6" s="13"/>
      <c r="H6" s="6" t="s">
        <v>15</v>
      </c>
      <c r="I6" s="7">
        <f>IF(Tabela3[[#This Row],[Valor]] &lt;&gt;  "",(Tabela3[[#This Row],[Qtd]]+Tabela3[[#This Row],[Extra]])*Tabela3[[#This Row],[Valor]]*IF(Tabela3[[#This Row],[Dolar?]]&lt;&gt;"",$I$2*1,1)*(1+Tabela3[[#This Row],[Imposto]]),"")</f>
        <v>33.44</v>
      </c>
      <c r="J6" s="8" t="s">
        <v>39</v>
      </c>
      <c r="K6"/>
    </row>
    <row r="7" spans="1:11">
      <c r="A7" s="20" t="s">
        <v>15</v>
      </c>
      <c r="B7" t="s">
        <v>49</v>
      </c>
      <c r="C7" t="s">
        <v>10</v>
      </c>
      <c r="D7">
        <v>1</v>
      </c>
      <c r="E7">
        <v>0</v>
      </c>
      <c r="F7" s="12">
        <v>4.8</v>
      </c>
      <c r="G7" s="13"/>
      <c r="H7" s="6" t="s">
        <v>15</v>
      </c>
      <c r="I7" s="7">
        <f>IF(Tabela3[[#This Row],[Valor]] &lt;&gt;  "",(Tabela3[[#This Row],[Qtd]]+Tabela3[[#This Row],[Extra]])*Tabela3[[#This Row],[Valor]]*IF(Tabela3[[#This Row],[Dolar?]]&lt;&gt;"",$I$2*1,1)*(1+Tabela3[[#This Row],[Imposto]]),"")</f>
        <v>10.56</v>
      </c>
      <c r="J7" s="8" t="s">
        <v>40</v>
      </c>
      <c r="K7"/>
    </row>
    <row r="8" spans="1:11">
      <c r="A8" s="20" t="s">
        <v>15</v>
      </c>
      <c r="B8" t="s">
        <v>41</v>
      </c>
      <c r="C8" t="s">
        <v>10</v>
      </c>
      <c r="D8">
        <v>1</v>
      </c>
      <c r="E8">
        <v>0</v>
      </c>
      <c r="F8" s="12">
        <v>8.6</v>
      </c>
      <c r="G8" s="13"/>
      <c r="H8" s="6" t="s">
        <v>15</v>
      </c>
      <c r="I8" s="7">
        <f>IF(Tabela3[[#This Row],[Valor]] &lt;&gt;  "",(Tabela3[[#This Row],[Qtd]]+Tabela3[[#This Row],[Extra]])*Tabela3[[#This Row],[Valor]]*IF(Tabela3[[#This Row],[Dolar?]]&lt;&gt;"",$I$2*1,1)*(1+Tabela3[[#This Row],[Imposto]]),"")</f>
        <v>18.920000000000002</v>
      </c>
      <c r="J8" s="8" t="s">
        <v>42</v>
      </c>
      <c r="K8"/>
    </row>
    <row r="9" spans="1:11">
      <c r="A9" s="20" t="s">
        <v>15</v>
      </c>
      <c r="B9" t="s">
        <v>59</v>
      </c>
      <c r="C9" t="s">
        <v>13</v>
      </c>
      <c r="D9">
        <v>4</v>
      </c>
      <c r="E9">
        <v>0</v>
      </c>
      <c r="F9" s="12">
        <v>9.49</v>
      </c>
      <c r="G9" s="13"/>
      <c r="H9" s="6" t="s">
        <v>15</v>
      </c>
      <c r="I9" s="7">
        <f>IF(Tabela3[[#This Row],[Valor]] &lt;&gt;  "",(Tabela3[[#This Row],[Qtd]]+Tabela3[[#This Row],[Extra]])*Tabela3[[#This Row],[Valor]]*IF(Tabela3[[#This Row],[Dolar?]]&lt;&gt;"",$I$2*1,1)*(1+Tabela3[[#This Row],[Imposto]]),"")</f>
        <v>83.512000000000015</v>
      </c>
      <c r="J9" s="8" t="s">
        <v>58</v>
      </c>
      <c r="K9"/>
    </row>
    <row r="10" spans="1:11">
      <c r="A10" s="20" t="s">
        <v>15</v>
      </c>
      <c r="B10" t="s">
        <v>24</v>
      </c>
      <c r="C10" t="s">
        <v>13</v>
      </c>
      <c r="D10">
        <v>1</v>
      </c>
      <c r="E10">
        <v>0</v>
      </c>
      <c r="F10" s="12">
        <v>17.95</v>
      </c>
      <c r="G10" s="13"/>
      <c r="H10" s="6" t="s">
        <v>15</v>
      </c>
      <c r="I10" s="7">
        <f>IF(Tabela3[[#This Row],[Valor]] &lt;&gt;  "",(Tabela3[[#This Row],[Qtd]]+Tabela3[[#This Row],[Extra]])*Tabela3[[#This Row],[Valor]]*IF(Tabela3[[#This Row],[Dolar?]]&lt;&gt;"",$I$2*1,1)*(1+Tabela3[[#This Row],[Imposto]]),"")</f>
        <v>39.49</v>
      </c>
      <c r="J10" s="11"/>
      <c r="K10"/>
    </row>
    <row r="11" spans="1:11">
      <c r="A11" s="20" t="s">
        <v>15</v>
      </c>
      <c r="B11" t="s">
        <v>7</v>
      </c>
      <c r="C11" t="s">
        <v>8</v>
      </c>
      <c r="D11">
        <v>1</v>
      </c>
      <c r="E11">
        <v>1</v>
      </c>
      <c r="F11" s="12">
        <v>17</v>
      </c>
      <c r="G11" s="13">
        <v>0.7</v>
      </c>
      <c r="H11" s="6" t="s">
        <v>15</v>
      </c>
      <c r="I11" s="7">
        <f>IF(Tabela3[[#This Row],[Valor]] &lt;&gt;  "",(Tabela3[[#This Row],[Qtd]]+Tabela3[[#This Row],[Extra]])*Tabela3[[#This Row],[Valor]]*IF(Tabela3[[#This Row],[Dolar?]]&lt;&gt;"",$I$2*1,1)*(1+Tabela3[[#This Row],[Imposto]]),"")</f>
        <v>127.16000000000001</v>
      </c>
      <c r="J11" s="8" t="s">
        <v>23</v>
      </c>
      <c r="K11"/>
    </row>
    <row r="12" spans="1:11">
      <c r="A12" s="20" t="s">
        <v>15</v>
      </c>
      <c r="B12" t="s">
        <v>24</v>
      </c>
      <c r="C12" t="s">
        <v>8</v>
      </c>
      <c r="D12">
        <v>1</v>
      </c>
      <c r="E12">
        <v>0</v>
      </c>
      <c r="F12" s="12">
        <v>53.95</v>
      </c>
      <c r="G12" s="13">
        <v>0.7</v>
      </c>
      <c r="H12" s="6" t="s">
        <v>15</v>
      </c>
      <c r="I12" s="7">
        <f>IF(Tabela3[[#This Row],[Valor]] &lt;&gt;  "",(Tabela3[[#This Row],[Qtd]]+Tabela3[[#This Row],[Extra]])*Tabela3[[#This Row],[Valor]]*IF(Tabela3[[#This Row],[Dolar?]]&lt;&gt;"",$I$2*1,1)*(1+Tabela3[[#This Row],[Imposto]]),"")</f>
        <v>201.77300000000002</v>
      </c>
      <c r="J12" s="11"/>
      <c r="K12"/>
    </row>
    <row r="13" spans="1:11">
      <c r="A13" s="20" t="s">
        <v>15</v>
      </c>
      <c r="B13" t="s">
        <v>29</v>
      </c>
      <c r="C13" t="s">
        <v>6</v>
      </c>
      <c r="D13">
        <v>1</v>
      </c>
      <c r="E13">
        <v>0</v>
      </c>
      <c r="F13" s="12">
        <v>114</v>
      </c>
      <c r="G13" s="14">
        <v>0.7</v>
      </c>
      <c r="H13" s="6" t="s">
        <v>15</v>
      </c>
      <c r="I13" s="7">
        <f>IF(Tabela3[[#This Row],[Valor]] &lt;&gt;  "",(Tabela3[[#This Row],[Qtd]]+Tabela3[[#This Row],[Extra]])*Tabela3[[#This Row],[Valor]]*IF(Tabela3[[#This Row],[Dolar?]]&lt;&gt;"",$I$2*1,1)*(1+Tabela3[[#This Row],[Imposto]]),"")</f>
        <v>426.36</v>
      </c>
      <c r="J13" s="8" t="s">
        <v>28</v>
      </c>
      <c r="K13"/>
    </row>
    <row r="14" spans="1:11">
      <c r="A14" s="20" t="s">
        <v>15</v>
      </c>
      <c r="B14" t="s">
        <v>30</v>
      </c>
      <c r="C14" t="s">
        <v>27</v>
      </c>
      <c r="D14">
        <v>1</v>
      </c>
      <c r="E14">
        <v>0</v>
      </c>
      <c r="F14" s="17">
        <v>15</v>
      </c>
      <c r="G14" s="13">
        <v>0.7</v>
      </c>
      <c r="H14" s="6" t="s">
        <v>15</v>
      </c>
      <c r="I14" s="7">
        <f>IF(Tabela3[[#This Row],[Valor]] &lt;&gt;  "",(Tabela3[[#This Row],[Qtd]]+Tabela3[[#This Row],[Extra]])*Tabela3[[#This Row],[Valor]]*IF(Tabela3[[#This Row],[Dolar?]]&lt;&gt;"",$I$2*1,1)*(1+Tabela3[[#This Row],[Imposto]]),"")</f>
        <v>56.1</v>
      </c>
      <c r="J14" s="8" t="s">
        <v>31</v>
      </c>
      <c r="K14"/>
    </row>
    <row r="15" spans="1:11">
      <c r="A15" s="20" t="s">
        <v>15</v>
      </c>
      <c r="B15" t="s">
        <v>24</v>
      </c>
      <c r="C15" t="s">
        <v>6</v>
      </c>
      <c r="D15">
        <v>1</v>
      </c>
      <c r="E15">
        <v>0</v>
      </c>
      <c r="F15" s="12">
        <v>40</v>
      </c>
      <c r="G15" s="13">
        <v>0.7</v>
      </c>
      <c r="H15" s="6" t="s">
        <v>15</v>
      </c>
      <c r="I15" s="7">
        <f>IF(Tabela3[[#This Row],[Valor]] &lt;&gt;  "",(Tabela3[[#This Row],[Qtd]]+Tabela3[[#This Row],[Extra]])*Tabela3[[#This Row],[Valor]]*IF(Tabela3[[#This Row],[Dolar?]]&lt;&gt;"",$I$2*1,1)*(1+Tabela3[[#This Row],[Imposto]]),"")</f>
        <v>149.6</v>
      </c>
      <c r="J15" s="11"/>
      <c r="K15"/>
    </row>
    <row r="16" spans="1:11">
      <c r="A16" s="20" t="s">
        <v>15</v>
      </c>
      <c r="B16" t="s">
        <v>53</v>
      </c>
      <c r="C16" t="s">
        <v>54</v>
      </c>
      <c r="D16">
        <v>2</v>
      </c>
      <c r="E16">
        <v>1</v>
      </c>
      <c r="F16" s="12">
        <v>68.099999999999994</v>
      </c>
      <c r="G16" s="13"/>
      <c r="H16" s="6"/>
      <c r="I16" s="7">
        <f>IF(Tabela3[[#This Row],[Valor]] &lt;&gt;  "",(Tabela3[[#This Row],[Qtd]]+Tabela3[[#This Row],[Extra]])*Tabela3[[#This Row],[Valor]]*IF(Tabela3[[#This Row],[Dolar?]]&lt;&gt;"",$I$2*1,1)*(1+Tabela3[[#This Row],[Imposto]]),"")</f>
        <v>204.29999999999998</v>
      </c>
      <c r="J16" s="8" t="s">
        <v>55</v>
      </c>
      <c r="K16"/>
    </row>
    <row r="17" spans="1:11">
      <c r="A17" s="20" t="s">
        <v>15</v>
      </c>
      <c r="B17" t="s">
        <v>24</v>
      </c>
      <c r="C17" t="s">
        <v>54</v>
      </c>
      <c r="D17">
        <v>1</v>
      </c>
      <c r="E17">
        <v>0</v>
      </c>
      <c r="F17" s="12">
        <v>19.3</v>
      </c>
      <c r="G17" s="13"/>
      <c r="H17" s="6"/>
      <c r="I17" s="7">
        <f>IF(Tabela3[[#This Row],[Valor]] &lt;&gt;  "",(Tabela3[[#This Row],[Qtd]]+Tabela3[[#This Row],[Extra]])*Tabela3[[#This Row],[Valor]]*IF(Tabela3[[#This Row],[Dolar?]]&lt;&gt;"",$I$2*1,1)*(1+Tabela3[[#This Row],[Imposto]]),"")</f>
        <v>19.3</v>
      </c>
      <c r="J17" s="11"/>
      <c r="K17"/>
    </row>
    <row r="18" spans="1:11">
      <c r="A18" s="20" t="s">
        <v>15</v>
      </c>
      <c r="B18" t="s">
        <v>48</v>
      </c>
      <c r="C18" t="s">
        <v>5</v>
      </c>
      <c r="D18">
        <v>1</v>
      </c>
      <c r="E18">
        <v>2</v>
      </c>
      <c r="F18" s="12">
        <v>1.69</v>
      </c>
      <c r="G18" s="13">
        <v>0.7</v>
      </c>
      <c r="H18" s="6" t="s">
        <v>15</v>
      </c>
      <c r="I18" s="7">
        <f>IF(Tabela3[[#This Row],[Valor]] &lt;&gt;  "",(Tabela3[[#This Row],[Qtd]]+Tabela3[[#This Row],[Extra]])*Tabela3[[#This Row],[Valor]]*IF(Tabela3[[#This Row],[Dolar?]]&lt;&gt;"",$I$2*1,1)*(1+Tabela3[[#This Row],[Imposto]]),"")</f>
        <v>18.961800000000004</v>
      </c>
      <c r="J18" s="8" t="s">
        <v>50</v>
      </c>
      <c r="K18"/>
    </row>
    <row r="19" spans="1:11">
      <c r="A19" s="20" t="s">
        <v>15</v>
      </c>
      <c r="B19" t="s">
        <v>46</v>
      </c>
      <c r="C19" t="s">
        <v>5</v>
      </c>
      <c r="D19">
        <v>1</v>
      </c>
      <c r="E19">
        <v>2</v>
      </c>
      <c r="F19" s="12">
        <v>1.29</v>
      </c>
      <c r="G19" s="13">
        <v>0.7</v>
      </c>
      <c r="H19" s="6" t="s">
        <v>15</v>
      </c>
      <c r="I19" s="7">
        <f>IF(Tabela3[[#This Row],[Valor]] &lt;&gt;  "",(Tabela3[[#This Row],[Qtd]]+Tabela3[[#This Row],[Extra]])*Tabela3[[#This Row],[Valor]]*IF(Tabela3[[#This Row],[Dolar?]]&lt;&gt;"",$I$2*1,1)*(1+Tabela3[[#This Row],[Imposto]]),"")</f>
        <v>14.473800000000001</v>
      </c>
      <c r="J19" s="8" t="s">
        <v>47</v>
      </c>
      <c r="K19"/>
    </row>
    <row r="20" spans="1:11">
      <c r="A20" s="20" t="s">
        <v>15</v>
      </c>
      <c r="B20" t="s">
        <v>57</v>
      </c>
      <c r="C20" t="s">
        <v>5</v>
      </c>
      <c r="D20">
        <v>1</v>
      </c>
      <c r="E20">
        <v>2</v>
      </c>
      <c r="F20" s="12">
        <v>1.29</v>
      </c>
      <c r="G20" s="13">
        <v>0.7</v>
      </c>
      <c r="H20" s="6" t="s">
        <v>15</v>
      </c>
      <c r="I20" s="7">
        <f>IF(Tabela3[[#This Row],[Valor]] &lt;&gt;  "",(Tabela3[[#This Row],[Qtd]]+Tabela3[[#This Row],[Extra]])*Tabela3[[#This Row],[Valor]]*IF(Tabela3[[#This Row],[Dolar?]]&lt;&gt;"",$I$2*1,1)*(1+Tabela3[[#This Row],[Imposto]]),"")</f>
        <v>14.473800000000001</v>
      </c>
      <c r="J20" s="8" t="s">
        <v>56</v>
      </c>
      <c r="K20"/>
    </row>
    <row r="21" spans="1:11">
      <c r="A21" s="20" t="s">
        <v>15</v>
      </c>
      <c r="B21" t="s">
        <v>25</v>
      </c>
      <c r="C21" t="s">
        <v>5</v>
      </c>
      <c r="D21">
        <v>0</v>
      </c>
      <c r="E21">
        <v>1</v>
      </c>
      <c r="F21" s="12">
        <v>34.950000000000003</v>
      </c>
      <c r="G21" s="13">
        <v>0.7</v>
      </c>
      <c r="H21" s="6" t="s">
        <v>15</v>
      </c>
      <c r="I21" s="7">
        <f>IF(Tabela3[[#This Row],[Valor]] &lt;&gt;  "",(Tabela3[[#This Row],[Qtd]]+Tabela3[[#This Row],[Extra]])*Tabela3[[#This Row],[Valor]]*IF(Tabela3[[#This Row],[Dolar?]]&lt;&gt;"",$I$2*1,1)*(1+Tabela3[[#This Row],[Imposto]]),"")</f>
        <v>130.71300000000002</v>
      </c>
      <c r="J21" s="8" t="s">
        <v>43</v>
      </c>
      <c r="K21"/>
    </row>
    <row r="22" spans="1:11">
      <c r="A22" s="20" t="s">
        <v>15</v>
      </c>
      <c r="B22" t="s">
        <v>4</v>
      </c>
      <c r="C22" t="s">
        <v>5</v>
      </c>
      <c r="D22">
        <v>0</v>
      </c>
      <c r="E22">
        <v>1</v>
      </c>
      <c r="F22" s="12">
        <v>49.95</v>
      </c>
      <c r="G22" s="13">
        <v>0.7</v>
      </c>
      <c r="H22" s="6" t="s">
        <v>15</v>
      </c>
      <c r="I22" s="5">
        <f>IF(Tabela3[[#This Row],[Valor]] &lt;&gt;  "",(Tabela3[[#This Row],[Qtd]]+Tabela3[[#This Row],[Extra]])*Tabela3[[#This Row],[Valor]]*IF(Tabela3[[#This Row],[Dolar?]]&lt;&gt;"",$I$2*1,1)*(1+Tabela3[[#This Row],[Imposto]]),"")</f>
        <v>186.81300000000002</v>
      </c>
      <c r="J22" s="8" t="s">
        <v>33</v>
      </c>
      <c r="K22"/>
    </row>
    <row r="23" spans="1:11">
      <c r="A23" s="20" t="s">
        <v>15</v>
      </c>
      <c r="B23" t="s">
        <v>26</v>
      </c>
      <c r="C23" t="s">
        <v>5</v>
      </c>
      <c r="D23">
        <v>0</v>
      </c>
      <c r="E23">
        <v>0</v>
      </c>
      <c r="F23" s="12">
        <v>59</v>
      </c>
      <c r="G23" s="13">
        <v>0.7</v>
      </c>
      <c r="H23" s="6" t="s">
        <v>15</v>
      </c>
      <c r="I23" s="7">
        <f>IF(Tabela3[[#This Row],[Valor]] &lt;&gt;  "",(Tabela3[[#This Row],[Qtd]]+Tabela3[[#This Row],[Extra]])*Tabela3[[#This Row],[Valor]]*IF(Tabela3[[#This Row],[Dolar?]]&lt;&gt;"",$I$2*1,1)*(1+Tabela3[[#This Row],[Imposto]]),"")</f>
        <v>0</v>
      </c>
      <c r="J23" s="8" t="s">
        <v>34</v>
      </c>
      <c r="K23"/>
    </row>
    <row r="24" spans="1:11">
      <c r="A24" s="20" t="s">
        <v>15</v>
      </c>
      <c r="B24" s="1" t="s">
        <v>32</v>
      </c>
      <c r="C24" t="s">
        <v>5</v>
      </c>
      <c r="D24">
        <v>5</v>
      </c>
      <c r="E24">
        <v>3</v>
      </c>
      <c r="F24" s="12">
        <v>19.95</v>
      </c>
      <c r="G24" s="13">
        <v>0.7</v>
      </c>
      <c r="H24" s="6" t="s">
        <v>15</v>
      </c>
      <c r="I24" s="7">
        <f>IF(Tabela3[[#This Row],[Valor]] &lt;&gt;  "",(Tabela3[[#This Row],[Qtd]]+Tabela3[[#This Row],[Extra]])*Tabela3[[#This Row],[Valor]]*IF(Tabela3[[#This Row],[Dolar?]]&lt;&gt;"",$I$2*1,1)*(1+Tabela3[[#This Row],[Imposto]]),"")</f>
        <v>596.904</v>
      </c>
      <c r="J24" s="8" t="s">
        <v>35</v>
      </c>
      <c r="K24"/>
    </row>
    <row r="25" spans="1:11">
      <c r="A25" s="20" t="s">
        <v>15</v>
      </c>
      <c r="B25" t="s">
        <v>52</v>
      </c>
      <c r="C25" t="s">
        <v>5</v>
      </c>
      <c r="D25">
        <v>2</v>
      </c>
      <c r="E25">
        <v>1</v>
      </c>
      <c r="F25" s="12">
        <v>14.95</v>
      </c>
      <c r="G25" s="13">
        <v>0.7</v>
      </c>
      <c r="H25" s="6" t="s">
        <v>15</v>
      </c>
      <c r="I25" s="7">
        <f>IF(Tabela3[[#This Row],[Valor]] &lt;&gt;  "",(Tabela3[[#This Row],[Qtd]]+Tabela3[[#This Row],[Extra]])*Tabela3[[#This Row],[Valor]]*IF(Tabela3[[#This Row],[Dolar?]]&lt;&gt;"",$I$2*1,1)*(1+Tabela3[[#This Row],[Imposto]]),"")</f>
        <v>167.739</v>
      </c>
      <c r="J25" s="8" t="s">
        <v>51</v>
      </c>
      <c r="K25"/>
    </row>
    <row r="26" spans="1:11">
      <c r="A26" s="20" t="s">
        <v>15</v>
      </c>
      <c r="B26" t="s">
        <v>24</v>
      </c>
      <c r="C26" t="s">
        <v>5</v>
      </c>
      <c r="D26">
        <v>1</v>
      </c>
      <c r="E26">
        <v>0</v>
      </c>
      <c r="F26" s="12">
        <v>46.95</v>
      </c>
      <c r="G26" s="13">
        <v>0.7</v>
      </c>
      <c r="H26" s="6" t="s">
        <v>15</v>
      </c>
      <c r="I26" s="7">
        <f>IF(Tabela3[[#This Row],[Valor]] &lt;&gt;  "",(Tabela3[[#This Row],[Qtd]]+Tabela3[[#This Row],[Extra]])*Tabela3[[#This Row],[Valor]]*IF(Tabela3[[#This Row],[Dolar?]]&lt;&gt;"",$I$2*1,1)*(1+Tabela3[[#This Row],[Imposto]]),"")</f>
        <v>175.59300000000002</v>
      </c>
      <c r="J26" s="11"/>
      <c r="K26"/>
    </row>
    <row r="27" spans="1:11">
      <c r="A27" s="20" t="s">
        <v>15</v>
      </c>
      <c r="B27" t="s">
        <v>12</v>
      </c>
      <c r="C27" t="s">
        <v>11</v>
      </c>
      <c r="D27">
        <v>0</v>
      </c>
      <c r="E27">
        <v>0</v>
      </c>
      <c r="F27" s="12">
        <v>0</v>
      </c>
      <c r="G27" s="13"/>
      <c r="H27" s="6"/>
      <c r="I27" s="7">
        <f>IF(Tabela3[[#This Row],[Valor]] &lt;&gt;  "",(Tabela3[[#This Row],[Qtd]]+Tabela3[[#This Row],[Extra]])*Tabela3[[#This Row],[Valor]]*IF(Tabela3[[#This Row],[Dolar?]]&lt;&gt;"",$I$2*1,1)*(1+Tabela3[[#This Row],[Imposto]]),"")</f>
        <v>0</v>
      </c>
      <c r="J27" s="11"/>
      <c r="K27"/>
    </row>
    <row r="28" spans="1:11">
      <c r="A28" s="20"/>
      <c r="F28" s="12"/>
      <c r="G28" s="13"/>
      <c r="H28" s="6"/>
      <c r="I28" s="7" t="str">
        <f>IF(Tabela3[[#This Row],[Valor]] &lt;&gt;  "",(Tabela3[[#This Row],[Qtd]]+Tabela3[[#This Row],[Extra]])*Tabela3[[#This Row],[Valor]]*IF(Tabela3[[#This Row],[Dolar?]]&lt;&gt;"",$I$2*1,1)*(1+Tabela3[[#This Row],[Imposto]]),"")</f>
        <v/>
      </c>
      <c r="J28" s="11"/>
      <c r="K28"/>
    </row>
  </sheetData>
  <conditionalFormatting sqref="A4:A28">
    <cfRule type="notContainsBlanks" dxfId="6" priority="1">
      <formula>LEN(TRIM(A4))&gt;0</formula>
    </cfRule>
  </conditionalFormatting>
  <hyperlinks>
    <hyperlink ref="J4" r:id="rId1"/>
    <hyperlink ref="J11" r:id="rId2"/>
    <hyperlink ref="J13" r:id="rId3"/>
    <hyperlink ref="J14" r:id="rId4"/>
    <hyperlink ref="J6" r:id="rId5"/>
    <hyperlink ref="J7" r:id="rId6"/>
    <hyperlink ref="J8" r:id="rId7"/>
    <hyperlink ref="J19" r:id="rId8"/>
    <hyperlink ref="J18" r:id="rId9"/>
    <hyperlink ref="J21" r:id="rId10"/>
    <hyperlink ref="J16" r:id="rId11"/>
    <hyperlink ref="J20" r:id="rId12"/>
    <hyperlink ref="J9" r:id="rId13"/>
    <hyperlink ref="J5" r:id="rId14"/>
  </hyperlinks>
  <pageMargins left="0.511811024" right="0.511811024" top="0.78740157499999996" bottom="0.78740157499999996" header="0.31496062000000002" footer="0.31496062000000002"/>
  <tableParts count="1">
    <tablePart r:id="rId15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2013-01-07T00:47:40Z</dcterms:created>
  <dcterms:modified xsi:type="dcterms:W3CDTF">2013-04-21T17:33:16Z</dcterms:modified>
</cp:coreProperties>
</file>