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Fevereiro\"/>
    </mc:Choice>
  </mc:AlternateContent>
  <xr:revisionPtr revIDLastSave="0" documentId="13_ncr:1_{DA5452F5-CFD6-44F7-A508-7C8494C931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relatorioMensal!$A$1:$R$146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7" i="1" l="1"/>
  <c r="N36" i="1"/>
  <c r="N78" i="1"/>
  <c r="N76" i="1"/>
  <c r="N75" i="1"/>
  <c r="N73" i="1"/>
  <c r="N70" i="1"/>
  <c r="P70" i="1" s="1"/>
  <c r="N64" i="1"/>
  <c r="P64" i="1" s="1"/>
  <c r="N63" i="1"/>
  <c r="N62" i="1"/>
  <c r="N60" i="1"/>
  <c r="P60" i="1" s="1"/>
  <c r="N58" i="1"/>
  <c r="P58" i="1" s="1"/>
  <c r="N54" i="1"/>
  <c r="P54" i="1" s="1"/>
  <c r="N51" i="1"/>
  <c r="P51" i="1" s="1"/>
  <c r="N45" i="1"/>
  <c r="P45" i="1" s="1"/>
  <c r="N43" i="1"/>
  <c r="P43" i="1" s="1"/>
  <c r="N40" i="1"/>
  <c r="P36" i="1"/>
  <c r="N25" i="1"/>
  <c r="P25" i="1" s="1"/>
  <c r="N15" i="1"/>
  <c r="N14" i="1"/>
  <c r="P14" i="1" s="1"/>
  <c r="N10" i="1"/>
  <c r="P10" i="1" s="1"/>
  <c r="N9" i="1"/>
  <c r="P9" i="1" s="1"/>
  <c r="N7" i="1"/>
  <c r="P7" i="1" s="1"/>
  <c r="N6" i="1"/>
  <c r="P6" i="1" s="1"/>
  <c r="N5" i="1"/>
  <c r="P5" i="1" s="1"/>
  <c r="L115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8" i="1"/>
  <c r="P77" i="1"/>
  <c r="P76" i="1"/>
  <c r="P79" i="1"/>
  <c r="P75" i="1"/>
  <c r="P74" i="1"/>
  <c r="P73" i="1"/>
  <c r="P72" i="1"/>
  <c r="P71" i="1"/>
  <c r="P69" i="1"/>
  <c r="P68" i="1"/>
  <c r="P67" i="1"/>
  <c r="P66" i="1"/>
  <c r="P65" i="1"/>
  <c r="P63" i="1"/>
  <c r="P61" i="1"/>
  <c r="P59" i="1"/>
  <c r="P62" i="1"/>
  <c r="P57" i="1"/>
  <c r="P56" i="1"/>
  <c r="P55" i="1"/>
  <c r="P53" i="1"/>
  <c r="P52" i="1"/>
  <c r="P50" i="1"/>
  <c r="P49" i="1"/>
  <c r="P48" i="1"/>
  <c r="P47" i="1"/>
  <c r="P46" i="1"/>
  <c r="P44" i="1"/>
  <c r="P42" i="1"/>
  <c r="P41" i="1"/>
  <c r="P40" i="1"/>
  <c r="P39" i="1"/>
  <c r="P38" i="1"/>
  <c r="P37" i="1"/>
  <c r="P35" i="1"/>
  <c r="P34" i="1"/>
  <c r="P33" i="1"/>
  <c r="P32" i="1"/>
  <c r="P31" i="1"/>
  <c r="P30" i="1"/>
  <c r="P29" i="1"/>
  <c r="P28" i="1"/>
  <c r="P27" i="1"/>
  <c r="P26" i="1"/>
  <c r="P24" i="1"/>
  <c r="P23" i="1"/>
  <c r="P22" i="1"/>
  <c r="P21" i="1"/>
  <c r="P20" i="1"/>
  <c r="P19" i="1"/>
  <c r="P18" i="1"/>
  <c r="P17" i="1"/>
  <c r="P16" i="1"/>
  <c r="P15" i="1"/>
  <c r="P13" i="1"/>
  <c r="P12" i="1"/>
  <c r="P11" i="1"/>
  <c r="P8" i="1"/>
  <c r="P4" i="1"/>
  <c r="P3" i="1"/>
  <c r="P2" i="1"/>
</calcChain>
</file>

<file path=xl/sharedStrings.xml><?xml version="1.0" encoding="utf-8"?>
<sst xmlns="http://schemas.openxmlformats.org/spreadsheetml/2006/main" count="698" uniqueCount="450">
  <si>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</si>
  <si>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</si>
  <si>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</si>
  <si>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</si>
  <si>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</si>
  <si>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</si>
  <si>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</si>
  <si>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</si>
  <si>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</si>
  <si>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</si>
  <si>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</si>
  <si>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</si>
  <si>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</si>
  <si>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</si>
  <si>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</si>
  <si>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</si>
  <si>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</si>
  <si>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</si>
  <si>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</si>
  <si>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</si>
  <si>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</si>
  <si>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</si>
  <si>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</si>
  <si>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15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</si>
  <si>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</si>
  <si>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</si>
  <si>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</si>
  <si>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</si>
  <si>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</si>
  <si>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</si>
  <si>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</si>
  <si>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</si>
  <si>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</si>
  <si>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</si>
  <si>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</si>
  <si>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</si>
  <si>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</si>
  <si>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</si>
  <si>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</si>
  <si>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</si>
  <si>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</si>
  <si>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</si>
  <si>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</si>
  <si>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</si>
  <si>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</si>
  <si>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</si>
  <si>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</si>
  <si>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</si>
  <si>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</si>
  <si>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</si>
  <si>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</si>
  <si>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</si>
  <si>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</si>
  <si>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</si>
  <si>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</si>
  <si>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</si>
  <si>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</si>
  <si>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</si>
  <si>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</si>
  <si>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</si>
  <si>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</si>
  <si>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</si>
  <si>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</si>
  <si>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</si>
  <si>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</si>
  <si>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</si>
  <si>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</si>
  <si>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</si>
  <si>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</si>
  <si>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</si>
  <si>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</si>
  <si>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</si>
  <si>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</si>
  <si>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</si>
  <si>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</si>
  <si>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</si>
  <si>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</si>
  <si>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</si>
  <si>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</si>
  <si>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</si>
  <si>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</si>
  <si>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</si>
  <si>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</si>
  <si>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</si>
  <si>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</si>
  <si>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</si>
  <si>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</si>
  <si>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</si>
  <si>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</si>
  <si>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</si>
  <si>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19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</si>
  <si>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</si>
  <si>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</si>
  <si>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</si>
  <si>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</si>
  <si>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</si>
  <si>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</si>
  <si>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</si>
  <si>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</si>
  <si>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</si>
  <si>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</si>
  <si>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</si>
  <si>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</si>
  <si>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</si>
  <si>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</si>
  <si>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</si>
  <si>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</si>
  <si>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</si>
  <si>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</si>
  <si>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</si>
  <si>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</si>
  <si>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</si>
  <si>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</si>
  <si>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</si>
  <si>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</si>
  <si>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</si>
  <si>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</si>
  <si>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</si>
  <si>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</si>
  <si>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</si>
  <si>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</si>
  <si>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</si>
  <si>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</si>
  <si>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</si>
  <si>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</si>
  <si>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</si>
  <si>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</si>
  <si>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</si>
  <si>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</si>
  <si>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</si>
  <si>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</si>
  <si>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</si>
  <si>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</si>
  <si>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</si>
  <si>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</si>
  <si>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</si>
  <si>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</si>
  <si>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</si>
  <si>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</si>
  <si>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</si>
  <si>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</si>
  <si>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</si>
  <si>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</si>
  <si>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</si>
  <si>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</si>
  <si>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</si>
  <si>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</si>
  <si>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</si>
  <si>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</si>
  <si>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</si>
  <si>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</si>
  <si>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</si>
  <si>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</si>
  <si>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</si>
  <si>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</si>
  <si>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</si>
  <si>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</si>
  <si>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</si>
  <si>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</si>
  <si>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</si>
  <si>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</si>
  <si>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</si>
  <si>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</si>
  <si>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</si>
  <si>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</si>
  <si>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</si>
  <si>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</si>
  <si>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</si>
  <si>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</si>
  <si>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</si>
  <si>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</si>
  <si>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</si>
  <si>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</si>
  <si>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</si>
  <si>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</si>
  <si>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</si>
  <si>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</si>
  <si>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</si>
  <si>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</si>
  <si>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</si>
  <si>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</si>
  <si>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</si>
  <si>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</si>
  <si>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</si>
  <si>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</si>
  <si>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</si>
  <si>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</si>
  <si>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</si>
  <si>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</si>
  <si>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</si>
  <si>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</si>
  <si>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</si>
  <si>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eurico.casteleiro@gmail.com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</si>
  <si>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</si>
  <si>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</si>
  <si>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</si>
  <si>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</si>
  <si>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</si>
  <si>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</si>
  <si>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</si>
  <si>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</si>
  <si>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</si>
  <si>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</si>
  <si>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</si>
  <si>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</si>
  <si>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</si>
  <si>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</si>
  <si>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</si>
  <si>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</si>
  <si>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</si>
  <si>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</si>
  <si>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</si>
  <si>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</si>
  <si>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</si>
  <si>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</si>
  <si>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</si>
  <si>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</si>
  <si>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</si>
  <si>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</si>
  <si>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</si>
  <si>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</si>
  <si>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</si>
  <si>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</si>
  <si>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</si>
  <si>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</si>
  <si>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</si>
  <si>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</si>
  <si>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</si>
  <si>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</si>
  <si>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</si>
  <si>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</si>
  <si>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</si>
  <si>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</si>
  <si>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</si>
  <si>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</si>
  <si>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</si>
  <si>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</si>
  <si>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</si>
  <si>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</si>
  <si>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</si>
  <si>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</si>
  <si>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</si>
  <si>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</si>
  <si>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</si>
  <si>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</si>
  <si>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</si>
  <si>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</si>
  <si>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</si>
  <si>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</si>
  <si>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</si>
  <si>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</si>
  <si>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</si>
  <si>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</si>
  <si>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</si>
  <si>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</si>
  <si>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</si>
  <si>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</si>
  <si>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</si>
  <si>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</si>
  <si>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</si>
  <si>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</si>
  <si>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</si>
  <si>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</si>
  <si>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</si>
  <si>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</si>
  <si>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</si>
  <si>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</si>
  <si>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</si>
  <si>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</si>
  <si>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</si>
  <si>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</si>
  <si>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</si>
  <si>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</si>
  <si>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</si>
  <si>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</si>
  <si>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</si>
  <si>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</si>
  <si>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</si>
  <si>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</si>
  <si>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</si>
  <si>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</si>
  <si>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</si>
  <si>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</si>
  <si>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</si>
  <si>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</si>
  <si>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</si>
  <si>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</si>
  <si>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</si>
  <si>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</si>
  <si>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</si>
  <si>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</si>
  <si>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</si>
  <si>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</si>
  <si>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</si>
  <si>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</si>
  <si>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</si>
  <si>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</si>
  <si>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</si>
  <si>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</si>
  <si>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</si>
  <si>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</si>
  <si>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</si>
  <si>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</si>
  <si>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</si>
  <si>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</si>
  <si>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</si>
  <si>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</si>
  <si>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</si>
  <si>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</si>
  <si>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</si>
  <si>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</si>
  <si>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</si>
  <si>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</si>
  <si>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</si>
  <si>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</si>
  <si>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</si>
  <si>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</si>
  <si>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</si>
  <si>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</si>
  <si>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</si>
  <si>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</si>
  <si>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</si>
  <si>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</si>
  <si>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</si>
  <si>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</si>
  <si>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</si>
  <si>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</si>
  <si>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</si>
  <si>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</si>
  <si>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</si>
  <si>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</si>
  <si>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</si>
  <si>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</si>
  <si>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</si>
  <si>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</si>
  <si>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</si>
  <si>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</si>
  <si>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</si>
  <si>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</si>
  <si>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</si>
  <si>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</si>
  <si>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</si>
  <si>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</si>
  <si>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</si>
  <si>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</si>
  <si>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</si>
  <si>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</si>
  <si>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</si>
  <si>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</si>
  <si>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</si>
  <si>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</si>
  <si>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</si>
  <si>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</si>
  <si>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</si>
  <si>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</si>
  <si>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</si>
  <si>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</si>
  <si>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</si>
  <si>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</si>
  <si>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</si>
  <si>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</si>
  <si>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</si>
  <si>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</si>
  <si>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</si>
  <si>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</si>
  <si>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</si>
  <si>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</si>
  <si>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</si>
  <si>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</si>
  <si>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</si>
  <si>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</si>
  <si>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</si>
  <si>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</si>
  <si>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</si>
  <si>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</si>
  <si>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</si>
  <si>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</si>
  <si>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</si>
  <si>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</si>
  <si>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</si>
  <si>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</si>
  <si>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</si>
  <si>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</si>
  <si>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</si>
  <si>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</si>
  <si>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</si>
  <si>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</si>
  <si>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</si>
  <si>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</si>
  <si>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</si>
  <si>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</si>
  <si>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</si>
  <si>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</si>
  <si>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</si>
  <si>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</si>
  <si>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</si>
  <si>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</si>
  <si>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</si>
  <si>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</si>
  <si>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</si>
  <si>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</si>
  <si>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</si>
  <si>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</si>
  <si>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</si>
  <si>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</si>
  <si>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</si>
  <si>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</si>
  <si>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</si>
  <si>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</si>
  <si>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</si>
  <si>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</si>
  <si>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</si>
  <si>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</si>
  <si>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</si>
  <si>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</si>
  <si>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</si>
  <si>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</si>
  <si>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</si>
  <si>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</si>
  <si>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</si>
  <si>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</si>
  <si>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</si>
  <si>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</si>
  <si>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</si>
  <si>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</si>
  <si>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</si>
  <si>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</si>
  <si>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</si>
  <si>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</si>
  <si>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</si>
  <si>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</si>
  <si>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</si>
  <si>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</si>
  <si>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</si>
  <si>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</si>
  <si>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</si>
  <si>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</si>
  <si>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</si>
  <si>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</si>
  <si>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</si>
  <si>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</si>
  <si>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</si>
  <si>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</si>
  <si>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</si>
  <si>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</si>
  <si>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</si>
  <si>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</si>
  <si>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Fotos</t>
  </si>
  <si>
    <t>CAF Carnaval</t>
  </si>
  <si>
    <t>60 para faturar 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</si>
</sst>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0" fontId="3" fillId="2" borderId="0" xfId="1"/>
  </cellXfs>
  <cellStyles count="2">
    <cellStyle name="Bad" xfId="1" builtinId="27"/>
    <cellStyle name="Normal" xfId="0" builtinId="0"/>
  </cellStyles>
  <dxfs count="2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6"/>
  <sheetViews>
    <sheetView tabSelected="1" workbookViewId="0">
      <pane ySplit="1" topLeftCell="A30" activePane="bottomLeft" state="frozen"/>
      <selection pane="bottomLeft" activeCell="O37" sqref="O37"/>
    </sheetView>
  </sheetViews>
  <sheetFormatPr defaultRowHeight="15" x14ac:dyDescent="0.25"/>
  <cols>
    <col min="1" max="1" width="42" customWidth="1"/>
    <col min="2" max="2" width="12.28515625" hidden="1" customWidth="1"/>
    <col min="3" max="3" width="15" hidden="1" customWidth="1"/>
    <col min="4" max="10" width="12.28515625" hidden="1" customWidth="1"/>
    <col min="11" max="11" width="10" hidden="1" customWidth="1"/>
    <col min="12" max="12" width="9.28515625" hidden="1" customWidth="1"/>
    <col min="13" max="19" width="12.28515625" customWidth="1"/>
  </cols>
  <sheetData>
    <row r="1" spans="1:18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448</v>
      </c>
      <c r="L1" s="1" t="s">
        <v>447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ht="15" customHeight="1" x14ac:dyDescent="0.25">
      <c r="A2" t="s">
        <v>20</v>
      </c>
      <c r="B2" t="s">
        <v>21</v>
      </c>
      <c r="C2">
        <v>1</v>
      </c>
      <c r="D2" t="s">
        <v>22</v>
      </c>
      <c r="E2">
        <v>0</v>
      </c>
      <c r="F2">
        <v>1</v>
      </c>
      <c r="G2" s="2">
        <v>2</v>
      </c>
      <c r="H2" s="2">
        <v>0</v>
      </c>
      <c r="I2" s="2" t="s">
        <v>23</v>
      </c>
      <c r="J2" s="2">
        <v>12</v>
      </c>
      <c r="K2" s="2"/>
      <c r="L2" s="2"/>
      <c r="M2" s="2">
        <v>29</v>
      </c>
      <c r="N2" s="2">
        <v>0</v>
      </c>
      <c r="O2" s="3">
        <v>0</v>
      </c>
      <c r="P2" s="3">
        <f>J2 + M2   +  N2 - (G2 + H2 + I2 + J2 + S2 )</f>
        <v>12</v>
      </c>
      <c r="R2" t="s">
        <v>24</v>
      </c>
    </row>
    <row r="3" spans="1:18" ht="15" customHeight="1" x14ac:dyDescent="0.25">
      <c r="A3" t="s">
        <v>25</v>
      </c>
      <c r="B3" t="s">
        <v>26</v>
      </c>
      <c r="C3">
        <v>1</v>
      </c>
      <c r="D3" t="s">
        <v>27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12</v>
      </c>
      <c r="K3" s="2"/>
      <c r="L3" s="2"/>
      <c r="M3" s="2">
        <v>0</v>
      </c>
      <c r="N3" s="2">
        <v>27</v>
      </c>
      <c r="O3" s="3">
        <v>30</v>
      </c>
      <c r="P3" s="3">
        <f>J3 + M3   +  N3 - (G3 + H3 + I3 + J3 + S3 )</f>
        <v>27</v>
      </c>
      <c r="R3" t="s">
        <v>28</v>
      </c>
    </row>
    <row r="4" spans="1:18" ht="15" customHeight="1" x14ac:dyDescent="0.25">
      <c r="A4" t="s">
        <v>29</v>
      </c>
      <c r="B4" t="s">
        <v>17</v>
      </c>
      <c r="C4">
        <v>1</v>
      </c>
      <c r="D4" t="s">
        <v>30</v>
      </c>
      <c r="E4">
        <v>0</v>
      </c>
      <c r="F4">
        <v>0</v>
      </c>
      <c r="G4" s="2">
        <v>0</v>
      </c>
      <c r="H4" s="2">
        <v>0</v>
      </c>
      <c r="I4" s="2" t="s">
        <v>23</v>
      </c>
      <c r="J4" s="2">
        <v>0</v>
      </c>
      <c r="K4" s="2"/>
      <c r="L4" s="2"/>
      <c r="M4" s="2">
        <v>0</v>
      </c>
      <c r="N4" s="2">
        <v>15</v>
      </c>
      <c r="O4" s="3">
        <v>0</v>
      </c>
      <c r="P4" s="3">
        <f>J4 + M4   +  N4 - (G4 + H4 + I4 + J4 + S4 )</f>
        <v>0</v>
      </c>
      <c r="R4" t="s">
        <v>31</v>
      </c>
    </row>
    <row r="5" spans="1:18" ht="15" customHeight="1" x14ac:dyDescent="0.25">
      <c r="A5" t="s">
        <v>32</v>
      </c>
      <c r="B5" t="s">
        <v>33</v>
      </c>
      <c r="C5">
        <v>1</v>
      </c>
      <c r="D5" t="s">
        <v>34</v>
      </c>
      <c r="E5">
        <v>10</v>
      </c>
      <c r="F5">
        <v>0</v>
      </c>
      <c r="G5" s="2">
        <v>20</v>
      </c>
      <c r="H5" s="2">
        <v>0</v>
      </c>
      <c r="I5" s="2" t="s">
        <v>23</v>
      </c>
      <c r="J5" s="2">
        <v>0</v>
      </c>
      <c r="K5" s="2"/>
      <c r="L5" s="2"/>
      <c r="M5" s="2">
        <v>0</v>
      </c>
      <c r="N5" s="2">
        <f>60-15</f>
        <v>45</v>
      </c>
      <c r="O5" s="3">
        <v>0</v>
      </c>
      <c r="P5" s="3">
        <f>J5 + M5   +  N5 - (G5 + H5 + I5 + J5 + S5 )</f>
        <v>10</v>
      </c>
      <c r="R5" t="s">
        <v>35</v>
      </c>
    </row>
    <row r="6" spans="1:18" ht="15" customHeight="1" x14ac:dyDescent="0.25">
      <c r="A6" t="s">
        <v>36</v>
      </c>
      <c r="B6" t="s">
        <v>21</v>
      </c>
      <c r="C6">
        <v>1</v>
      </c>
      <c r="D6" t="s">
        <v>37</v>
      </c>
      <c r="E6">
        <v>0</v>
      </c>
      <c r="F6">
        <v>0</v>
      </c>
      <c r="G6" s="2">
        <v>0</v>
      </c>
      <c r="H6" s="2">
        <v>0</v>
      </c>
      <c r="I6" s="2" t="s">
        <v>23</v>
      </c>
      <c r="J6" s="2">
        <v>12</v>
      </c>
      <c r="K6" s="2"/>
      <c r="L6" s="2">
        <v>45</v>
      </c>
      <c r="M6" s="2">
        <v>0</v>
      </c>
      <c r="N6" s="2">
        <f>54-44</f>
        <v>10</v>
      </c>
      <c r="O6" s="3">
        <v>0</v>
      </c>
      <c r="P6" s="3">
        <f>J6 + M6   +  N6 - (G6 + H6 + I6 + J6 + S6 )</f>
        <v>-5</v>
      </c>
      <c r="R6" t="s">
        <v>38</v>
      </c>
    </row>
    <row r="7" spans="1:18" ht="15" customHeight="1" x14ac:dyDescent="0.25">
      <c r="A7" t="s">
        <v>39</v>
      </c>
      <c r="B7" t="s">
        <v>26</v>
      </c>
      <c r="C7">
        <v>1</v>
      </c>
      <c r="D7" t="s">
        <v>40</v>
      </c>
      <c r="E7">
        <v>10</v>
      </c>
      <c r="F7">
        <v>0</v>
      </c>
      <c r="G7" s="2">
        <v>20</v>
      </c>
      <c r="H7" s="2">
        <v>0</v>
      </c>
      <c r="I7" s="2">
        <v>0</v>
      </c>
      <c r="J7" s="2">
        <v>0</v>
      </c>
      <c r="K7" s="2">
        <v>27</v>
      </c>
      <c r="L7" s="2"/>
      <c r="M7" s="2">
        <v>0</v>
      </c>
      <c r="N7" s="2">
        <f>54.5-15</f>
        <v>39.5</v>
      </c>
      <c r="O7" s="3">
        <v>0</v>
      </c>
      <c r="P7" s="3">
        <f>J7 + M7   +  N7 - (G7 + H7 + I7 + J7 + S7 )</f>
        <v>19.5</v>
      </c>
      <c r="R7" t="s">
        <v>41</v>
      </c>
    </row>
    <row r="8" spans="1:18" ht="15" customHeight="1" x14ac:dyDescent="0.25">
      <c r="A8" t="s">
        <v>42</v>
      </c>
      <c r="B8" t="s">
        <v>43</v>
      </c>
      <c r="D8" t="s">
        <v>44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>
        <v>0</v>
      </c>
      <c r="O8" s="3">
        <v>0</v>
      </c>
      <c r="P8" s="3">
        <f>J8 + M8   +  N8 - (G8 + H8 + I8 + J8 + S8 )</f>
        <v>0</v>
      </c>
      <c r="R8" t="s">
        <v>45</v>
      </c>
    </row>
    <row r="9" spans="1:18" ht="15" customHeight="1" x14ac:dyDescent="0.25">
      <c r="A9" t="s">
        <v>16</v>
      </c>
      <c r="B9" t="s">
        <v>17</v>
      </c>
      <c r="C9">
        <v>1</v>
      </c>
      <c r="D9" t="s">
        <v>18</v>
      </c>
      <c r="E9">
        <v>10</v>
      </c>
      <c r="F9">
        <v>0</v>
      </c>
      <c r="G9" s="2">
        <v>20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>
        <f>15-15</f>
        <v>0</v>
      </c>
      <c r="O9" s="3">
        <v>0</v>
      </c>
      <c r="P9" s="3">
        <f>J9 + M9   +  N9 - (G9 + H9 + I9 + J9 + S9 )</f>
        <v>-20</v>
      </c>
      <c r="R9" t="s">
        <v>19</v>
      </c>
    </row>
    <row r="10" spans="1:18" ht="15" customHeight="1" x14ac:dyDescent="0.25">
      <c r="A10" t="s">
        <v>46</v>
      </c>
      <c r="B10" t="s">
        <v>47</v>
      </c>
      <c r="C10">
        <v>1</v>
      </c>
      <c r="D10" t="s">
        <v>48</v>
      </c>
      <c r="E10">
        <v>20</v>
      </c>
      <c r="F10">
        <v>0</v>
      </c>
      <c r="G10" s="2">
        <v>30</v>
      </c>
      <c r="H10" s="2">
        <v>0</v>
      </c>
      <c r="I10" s="2" t="s">
        <v>23</v>
      </c>
      <c r="J10" s="2">
        <v>0</v>
      </c>
      <c r="K10" s="2"/>
      <c r="L10" s="2"/>
      <c r="M10" s="2">
        <v>0</v>
      </c>
      <c r="N10" s="2">
        <f>60-15</f>
        <v>45</v>
      </c>
      <c r="O10" s="3">
        <v>0</v>
      </c>
      <c r="P10" s="3">
        <f>J10 + M10   +  N10 - (G10 + H10 + I10 + J10 + S10 )</f>
        <v>0</v>
      </c>
      <c r="R10" t="s">
        <v>49</v>
      </c>
    </row>
    <row r="11" spans="1:18" ht="15" customHeight="1" x14ac:dyDescent="0.25">
      <c r="A11" t="s">
        <v>50</v>
      </c>
      <c r="B11" t="s">
        <v>51</v>
      </c>
      <c r="C11">
        <v>1</v>
      </c>
      <c r="D11" t="s">
        <v>52</v>
      </c>
      <c r="E11">
        <v>0</v>
      </c>
      <c r="F11">
        <v>0</v>
      </c>
      <c r="G11" s="2">
        <v>0</v>
      </c>
      <c r="H11" s="2">
        <v>0</v>
      </c>
      <c r="I11" s="2" t="s">
        <v>23</v>
      </c>
      <c r="J11" s="2">
        <v>0</v>
      </c>
      <c r="K11" s="2"/>
      <c r="L11" s="2"/>
      <c r="M11" s="2">
        <v>0</v>
      </c>
      <c r="N11" s="2">
        <v>30</v>
      </c>
      <c r="O11" s="3">
        <v>0</v>
      </c>
      <c r="P11" s="3">
        <f>J11 + M11   +  N11 - (G11 + H11 + I11 + J11 + S11 )</f>
        <v>15</v>
      </c>
      <c r="R11" t="s">
        <v>53</v>
      </c>
    </row>
    <row r="12" spans="1:18" ht="15" customHeight="1" x14ac:dyDescent="0.25">
      <c r="A12" t="s">
        <v>54</v>
      </c>
      <c r="B12" t="s">
        <v>47</v>
      </c>
      <c r="C12">
        <v>1</v>
      </c>
      <c r="D12" t="s">
        <v>55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/>
      <c r="L12" s="2"/>
      <c r="M12" s="2">
        <v>0</v>
      </c>
      <c r="N12" s="2">
        <v>0</v>
      </c>
      <c r="O12" s="3">
        <v>-15</v>
      </c>
      <c r="P12" s="3">
        <f>J12 + M12   +  N12 - (G12 + H12 + I12 + J12 + S12 )</f>
        <v>0</v>
      </c>
      <c r="R12" t="s">
        <v>56</v>
      </c>
    </row>
    <row r="13" spans="1:18" ht="15" customHeight="1" x14ac:dyDescent="0.25">
      <c r="A13" t="s">
        <v>57</v>
      </c>
      <c r="B13" t="s">
        <v>26</v>
      </c>
      <c r="C13">
        <v>1</v>
      </c>
      <c r="D13" t="s">
        <v>58</v>
      </c>
      <c r="E13">
        <v>0</v>
      </c>
      <c r="F13">
        <v>0</v>
      </c>
      <c r="G13" s="2">
        <v>0</v>
      </c>
      <c r="H13" s="2">
        <v>0</v>
      </c>
      <c r="I13" s="2" t="s">
        <v>23</v>
      </c>
      <c r="J13" s="2">
        <v>0</v>
      </c>
      <c r="K13" s="2"/>
      <c r="L13" s="2"/>
      <c r="M13" s="2">
        <v>0</v>
      </c>
      <c r="N13" s="2">
        <v>15</v>
      </c>
      <c r="O13" s="3">
        <v>0</v>
      </c>
      <c r="P13" s="3">
        <f>J13 + M13   +  N13 - (G13 + H13 + I13 + J13 + S13 )</f>
        <v>0</v>
      </c>
      <c r="R13" t="s">
        <v>59</v>
      </c>
    </row>
    <row r="14" spans="1:18" ht="15" customHeight="1" x14ac:dyDescent="0.25">
      <c r="A14" t="s">
        <v>60</v>
      </c>
      <c r="B14" t="s">
        <v>33</v>
      </c>
      <c r="C14">
        <v>1</v>
      </c>
      <c r="D14" t="s">
        <v>61</v>
      </c>
      <c r="E14">
        <v>10</v>
      </c>
      <c r="F14">
        <v>0</v>
      </c>
      <c r="G14" s="2">
        <v>20</v>
      </c>
      <c r="H14" s="2">
        <v>0</v>
      </c>
      <c r="I14" s="2" t="s">
        <v>23</v>
      </c>
      <c r="J14" s="2">
        <v>0</v>
      </c>
      <c r="K14" s="2">
        <v>27</v>
      </c>
      <c r="L14" s="2"/>
      <c r="M14" s="2">
        <v>0</v>
      </c>
      <c r="N14" s="2">
        <f>69.5-15</f>
        <v>54.5</v>
      </c>
      <c r="O14" s="3">
        <v>0</v>
      </c>
      <c r="P14" s="3">
        <f>J14 + M14   +  N14 - (G14 + H14 + I14 + J14 + S14 )</f>
        <v>19.5</v>
      </c>
      <c r="R14" t="s">
        <v>41</v>
      </c>
    </row>
    <row r="15" spans="1:18" ht="15" customHeight="1" x14ac:dyDescent="0.25">
      <c r="A15" t="s">
        <v>62</v>
      </c>
      <c r="B15" t="s">
        <v>43</v>
      </c>
      <c r="C15">
        <v>1</v>
      </c>
      <c r="D15" t="s">
        <v>63</v>
      </c>
      <c r="E15">
        <v>0</v>
      </c>
      <c r="F15">
        <v>0</v>
      </c>
      <c r="G15" s="2">
        <v>0</v>
      </c>
      <c r="H15" s="2">
        <v>0</v>
      </c>
      <c r="I15" s="2" t="s">
        <v>23</v>
      </c>
      <c r="J15" s="2">
        <v>0</v>
      </c>
      <c r="K15" s="2"/>
      <c r="L15" s="2"/>
      <c r="M15" s="2">
        <v>0</v>
      </c>
      <c r="N15" s="2">
        <f>30-15</f>
        <v>15</v>
      </c>
      <c r="O15" s="3">
        <v>0</v>
      </c>
      <c r="P15" s="3">
        <f>J15 + M15   +  N15 - (G15 + H15 + I15 + J15 + S15 )</f>
        <v>0</v>
      </c>
      <c r="R15" t="s">
        <v>64</v>
      </c>
    </row>
    <row r="16" spans="1:18" ht="15" customHeight="1" x14ac:dyDescent="0.25">
      <c r="A16" t="s">
        <v>65</v>
      </c>
      <c r="B16" t="s">
        <v>33</v>
      </c>
      <c r="C16">
        <v>1</v>
      </c>
      <c r="D16" t="s">
        <v>66</v>
      </c>
      <c r="E16">
        <v>0</v>
      </c>
      <c r="F16">
        <v>0</v>
      </c>
      <c r="G16" s="2">
        <v>0</v>
      </c>
      <c r="H16" s="2">
        <v>0</v>
      </c>
      <c r="I16" s="2" t="s">
        <v>23</v>
      </c>
      <c r="J16" s="2">
        <v>0</v>
      </c>
      <c r="K16" s="2"/>
      <c r="L16" s="2">
        <v>10</v>
      </c>
      <c r="M16" s="2">
        <v>0</v>
      </c>
      <c r="N16" s="2">
        <v>15</v>
      </c>
      <c r="O16" s="3">
        <v>0</v>
      </c>
      <c r="P16" s="3">
        <f>J16 + M16   +  N16 - (G16 + H16 + I16 + J16 + S16 )</f>
        <v>0</v>
      </c>
      <c r="R16" t="s">
        <v>67</v>
      </c>
    </row>
    <row r="17" spans="1:18" ht="15" customHeight="1" x14ac:dyDescent="0.25">
      <c r="A17" t="s">
        <v>68</v>
      </c>
      <c r="B17" t="s">
        <v>26</v>
      </c>
      <c r="C17">
        <v>1</v>
      </c>
      <c r="D17" t="s">
        <v>69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>
        <v>0</v>
      </c>
      <c r="O17" s="3">
        <v>0</v>
      </c>
      <c r="P17" s="3">
        <f>J17 + M17   +  N17 - (G17 + H17 + I17 + J17 + S17 )</f>
        <v>0</v>
      </c>
    </row>
    <row r="18" spans="1:18" ht="15" customHeight="1" x14ac:dyDescent="0.25">
      <c r="A18" t="s">
        <v>70</v>
      </c>
      <c r="B18" t="s">
        <v>17</v>
      </c>
      <c r="C18">
        <v>1</v>
      </c>
      <c r="D18" t="s">
        <v>71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/>
      <c r="L18" s="2"/>
      <c r="M18" s="2">
        <v>0</v>
      </c>
      <c r="N18" s="2">
        <v>0</v>
      </c>
      <c r="O18" s="3">
        <v>0</v>
      </c>
      <c r="P18" s="3">
        <f>J18 + M18   +  N18 - (G18 + H18 + I18 + J18 + S18 )</f>
        <v>0</v>
      </c>
      <c r="R18" t="s">
        <v>72</v>
      </c>
    </row>
    <row r="19" spans="1:18" ht="15" customHeight="1" x14ac:dyDescent="0.25">
      <c r="A19" t="s">
        <v>73</v>
      </c>
      <c r="B19" t="s">
        <v>26</v>
      </c>
      <c r="C19">
        <v>1</v>
      </c>
      <c r="D19" t="s">
        <v>74</v>
      </c>
      <c r="E19">
        <v>0</v>
      </c>
      <c r="F19">
        <v>0</v>
      </c>
      <c r="G19" s="2">
        <v>0</v>
      </c>
      <c r="H19" s="2">
        <v>8</v>
      </c>
      <c r="I19" s="2">
        <v>0</v>
      </c>
      <c r="J19" s="2">
        <v>0</v>
      </c>
      <c r="K19" s="2"/>
      <c r="L19" s="2"/>
      <c r="M19" s="2">
        <v>0</v>
      </c>
      <c r="N19" s="2">
        <v>0</v>
      </c>
      <c r="O19" s="3">
        <v>-15</v>
      </c>
      <c r="P19" s="3">
        <f>J19 + M19   +  N19 - (G19 + H19 + I19 + J19 + S19 )</f>
        <v>-8</v>
      </c>
      <c r="R19" t="s">
        <v>75</v>
      </c>
    </row>
    <row r="20" spans="1:18" ht="15" customHeight="1" x14ac:dyDescent="0.25">
      <c r="A20" t="s">
        <v>76</v>
      </c>
      <c r="B20" t="s">
        <v>17</v>
      </c>
      <c r="C20">
        <v>1</v>
      </c>
      <c r="D20" t="s">
        <v>77</v>
      </c>
      <c r="E20">
        <v>0</v>
      </c>
      <c r="F20">
        <v>0</v>
      </c>
      <c r="G20" s="2">
        <v>0</v>
      </c>
      <c r="H20" s="2">
        <v>0</v>
      </c>
      <c r="I20" s="2" t="s">
        <v>23</v>
      </c>
      <c r="J20" s="2">
        <v>0</v>
      </c>
      <c r="K20" s="2"/>
      <c r="L20" s="2"/>
      <c r="M20" s="2">
        <v>0</v>
      </c>
      <c r="N20" s="2">
        <v>17</v>
      </c>
      <c r="O20" s="3">
        <v>0</v>
      </c>
      <c r="P20" s="3">
        <f>J20 + M20   +  N20 - (G20 + H20 + I20 + J20 + S20 )</f>
        <v>2</v>
      </c>
      <c r="R20" t="s">
        <v>78</v>
      </c>
    </row>
    <row r="21" spans="1:18" ht="15" customHeight="1" x14ac:dyDescent="0.25">
      <c r="A21" t="s">
        <v>79</v>
      </c>
      <c r="B21" t="s">
        <v>26</v>
      </c>
      <c r="C21">
        <v>1</v>
      </c>
      <c r="D21" t="s">
        <v>80</v>
      </c>
      <c r="E21">
        <v>11</v>
      </c>
      <c r="F21">
        <v>18</v>
      </c>
      <c r="G21" s="2">
        <v>50</v>
      </c>
      <c r="H21" s="2">
        <v>8</v>
      </c>
      <c r="I21" s="2" t="s">
        <v>23</v>
      </c>
      <c r="J21" s="2">
        <v>0</v>
      </c>
      <c r="K21" s="2"/>
      <c r="L21" s="2"/>
      <c r="M21" s="2">
        <v>0</v>
      </c>
      <c r="N21" s="2">
        <v>73</v>
      </c>
      <c r="O21" s="3">
        <v>73</v>
      </c>
      <c r="P21" s="3">
        <f>J21 + M21   +  N21 - (G21 + H21 + I21 + J21 + S21 )</f>
        <v>0</v>
      </c>
      <c r="R21" t="s">
        <v>81</v>
      </c>
    </row>
    <row r="22" spans="1:18" ht="15" customHeight="1" x14ac:dyDescent="0.25">
      <c r="A22" t="s">
        <v>82</v>
      </c>
      <c r="B22" t="s">
        <v>26</v>
      </c>
      <c r="C22">
        <v>1</v>
      </c>
      <c r="D22" t="s">
        <v>83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>
        <v>15</v>
      </c>
      <c r="M22" s="2">
        <v>0</v>
      </c>
      <c r="N22" s="2">
        <v>0</v>
      </c>
      <c r="O22" s="3">
        <v>0</v>
      </c>
      <c r="P22" s="3">
        <f>J22 + M22   +  N22 - (G22 + H22 + I22 + J22 + S22 )</f>
        <v>0</v>
      </c>
      <c r="R22" t="s">
        <v>84</v>
      </c>
    </row>
    <row r="23" spans="1:18" ht="15" customHeight="1" x14ac:dyDescent="0.25">
      <c r="A23" t="s">
        <v>85</v>
      </c>
      <c r="B23" t="s">
        <v>21</v>
      </c>
      <c r="C23">
        <v>1</v>
      </c>
      <c r="D23" t="s">
        <v>86</v>
      </c>
      <c r="E23">
        <v>0</v>
      </c>
      <c r="F23">
        <v>3</v>
      </c>
      <c r="G23" s="2">
        <v>6</v>
      </c>
      <c r="H23" s="2">
        <v>8</v>
      </c>
      <c r="I23" s="2" t="s">
        <v>23</v>
      </c>
      <c r="J23" s="2">
        <v>12</v>
      </c>
      <c r="K23" s="2">
        <v>29</v>
      </c>
      <c r="L23" s="2"/>
      <c r="M23" s="2">
        <v>0</v>
      </c>
      <c r="N23" s="2">
        <v>44</v>
      </c>
      <c r="O23" s="3">
        <v>10</v>
      </c>
      <c r="P23" s="3">
        <f>J23 + M23   +  N23 - (G23 + H23 + I23 + J23 + S23 )</f>
        <v>15</v>
      </c>
      <c r="R23" t="s">
        <v>87</v>
      </c>
    </row>
    <row r="24" spans="1:18" ht="15" customHeight="1" x14ac:dyDescent="0.25">
      <c r="A24" t="s">
        <v>88</v>
      </c>
      <c r="B24" t="s">
        <v>26</v>
      </c>
      <c r="D24" t="s">
        <v>89</v>
      </c>
      <c r="E24">
        <v>0</v>
      </c>
      <c r="F24">
        <v>0</v>
      </c>
      <c r="G24" s="2">
        <v>0</v>
      </c>
      <c r="H24" s="2">
        <v>0</v>
      </c>
      <c r="I24" s="2" t="s">
        <v>90</v>
      </c>
      <c r="J24" s="2">
        <v>0</v>
      </c>
      <c r="K24" s="2"/>
      <c r="L24" s="2"/>
      <c r="M24" s="2">
        <v>0</v>
      </c>
      <c r="N24" s="2">
        <v>0</v>
      </c>
      <c r="O24" s="3">
        <v>-60</v>
      </c>
      <c r="P24" s="3">
        <f>J24 + M24   +  N24 - (G24 + H24 + I24 + J24 + S24 )</f>
        <v>-19</v>
      </c>
      <c r="R24" t="s">
        <v>91</v>
      </c>
    </row>
    <row r="25" spans="1:18" ht="15" customHeight="1" x14ac:dyDescent="0.25">
      <c r="A25" t="s">
        <v>92</v>
      </c>
      <c r="B25" t="s">
        <v>33</v>
      </c>
      <c r="C25">
        <v>1</v>
      </c>
      <c r="D25" t="s">
        <v>93</v>
      </c>
      <c r="E25">
        <v>0</v>
      </c>
      <c r="F25">
        <v>0</v>
      </c>
      <c r="G25" s="2">
        <v>0</v>
      </c>
      <c r="H25" s="2">
        <v>0</v>
      </c>
      <c r="I25" s="2" t="s">
        <v>23</v>
      </c>
      <c r="J25" s="2">
        <v>0</v>
      </c>
      <c r="K25" s="2"/>
      <c r="L25" s="2"/>
      <c r="M25" s="2">
        <v>0</v>
      </c>
      <c r="N25" s="2">
        <f>30-15</f>
        <v>15</v>
      </c>
      <c r="O25" s="3">
        <v>0</v>
      </c>
      <c r="P25" s="3">
        <f>J25 + M25   +  N25 - (G25 + H25 + I25 + J25 + S25 )</f>
        <v>0</v>
      </c>
      <c r="R25" t="s">
        <v>94</v>
      </c>
    </row>
    <row r="26" spans="1:18" ht="15" customHeight="1" x14ac:dyDescent="0.25">
      <c r="A26" t="s">
        <v>95</v>
      </c>
      <c r="B26" t="s">
        <v>17</v>
      </c>
      <c r="D26" t="s">
        <v>96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/>
      <c r="L26" s="2"/>
      <c r="M26" s="2">
        <v>0</v>
      </c>
      <c r="N26" s="2">
        <v>0</v>
      </c>
      <c r="O26" s="3">
        <v>0</v>
      </c>
      <c r="P26" s="3">
        <f>J26 + M26   +  N26 - (G26 + H26 + I26 + J26 + S26 )</f>
        <v>0</v>
      </c>
      <c r="R26" t="s">
        <v>97</v>
      </c>
    </row>
    <row r="27" spans="1:18" ht="15" customHeight="1" x14ac:dyDescent="0.25">
      <c r="A27" t="s">
        <v>98</v>
      </c>
      <c r="B27" t="s">
        <v>17</v>
      </c>
      <c r="C27">
        <v>1</v>
      </c>
      <c r="D27" t="s">
        <v>99</v>
      </c>
      <c r="E27">
        <v>20</v>
      </c>
      <c r="F27">
        <v>0</v>
      </c>
      <c r="G27" s="2">
        <v>30</v>
      </c>
      <c r="H27" s="2">
        <v>0</v>
      </c>
      <c r="I27" s="2" t="s">
        <v>23</v>
      </c>
      <c r="J27" s="2">
        <v>0</v>
      </c>
      <c r="K27" s="2"/>
      <c r="L27" s="2"/>
      <c r="M27" s="2">
        <v>41.25</v>
      </c>
      <c r="N27" s="2">
        <v>0</v>
      </c>
      <c r="O27" s="3">
        <v>0</v>
      </c>
      <c r="P27" s="3">
        <f>J27 + M27   +  N27 - (G27 + H27 + I27 + J27 + S27 )</f>
        <v>-3.75</v>
      </c>
      <c r="R27" t="s">
        <v>100</v>
      </c>
    </row>
    <row r="28" spans="1:18" ht="15" customHeight="1" x14ac:dyDescent="0.25">
      <c r="A28" t="s">
        <v>101</v>
      </c>
      <c r="B28" t="s">
        <v>21</v>
      </c>
      <c r="C28">
        <v>1</v>
      </c>
      <c r="D28" t="s">
        <v>102</v>
      </c>
      <c r="E28">
        <v>0</v>
      </c>
      <c r="F28">
        <v>16</v>
      </c>
      <c r="G28" s="2">
        <v>30</v>
      </c>
      <c r="H28" s="2">
        <v>0</v>
      </c>
      <c r="I28" s="2" t="s">
        <v>23</v>
      </c>
      <c r="J28" s="2">
        <v>12</v>
      </c>
      <c r="K28" s="2"/>
      <c r="L28" s="2">
        <v>30</v>
      </c>
      <c r="M28" s="2">
        <v>0</v>
      </c>
      <c r="N28" s="2">
        <v>57</v>
      </c>
      <c r="O28" s="3">
        <v>0</v>
      </c>
      <c r="P28" s="3">
        <f>J28 + M28   +  N28 - (G28 + H28 + I28 + J28 + S28 )</f>
        <v>12</v>
      </c>
      <c r="R28" t="s">
        <v>103</v>
      </c>
    </row>
    <row r="29" spans="1:18" ht="15" customHeight="1" x14ac:dyDescent="0.25">
      <c r="A29" t="s">
        <v>104</v>
      </c>
      <c r="B29" t="s">
        <v>33</v>
      </c>
      <c r="C29">
        <v>1</v>
      </c>
      <c r="D29" t="s">
        <v>105</v>
      </c>
      <c r="E29">
        <v>19</v>
      </c>
      <c r="F29">
        <v>16</v>
      </c>
      <c r="G29" s="2">
        <v>50</v>
      </c>
      <c r="H29" s="2">
        <v>0</v>
      </c>
      <c r="I29" s="2" t="s">
        <v>23</v>
      </c>
      <c r="J29" s="2">
        <v>0</v>
      </c>
      <c r="K29" s="2"/>
      <c r="L29" s="2"/>
      <c r="M29" s="2">
        <v>0</v>
      </c>
      <c r="N29" s="2">
        <v>65</v>
      </c>
      <c r="O29" s="3">
        <v>0</v>
      </c>
      <c r="P29" s="3">
        <f>J29 + M29   +  N29 - (G29 + H29 + I29 + J29 + S29 )</f>
        <v>0</v>
      </c>
      <c r="R29" t="s">
        <v>106</v>
      </c>
    </row>
    <row r="30" spans="1:18" ht="15" customHeight="1" x14ac:dyDescent="0.25">
      <c r="A30" t="s">
        <v>107</v>
      </c>
      <c r="B30" t="s">
        <v>26</v>
      </c>
      <c r="C30">
        <v>1</v>
      </c>
      <c r="D30" t="s">
        <v>108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12</v>
      </c>
      <c r="K30" s="2"/>
      <c r="L30" s="2"/>
      <c r="M30" s="2">
        <v>0</v>
      </c>
      <c r="N30" s="2">
        <v>12</v>
      </c>
      <c r="O30" s="3">
        <v>0</v>
      </c>
      <c r="P30" s="3">
        <f>J30 + M30   +  N30 - (G30 + H30 + I30 + J30 + S30 )</f>
        <v>12</v>
      </c>
      <c r="R30" t="s">
        <v>109</v>
      </c>
    </row>
    <row r="31" spans="1:18" ht="15" customHeight="1" x14ac:dyDescent="0.25">
      <c r="A31" t="s">
        <v>110</v>
      </c>
      <c r="B31" t="s">
        <v>51</v>
      </c>
      <c r="C31">
        <v>1</v>
      </c>
      <c r="D31" t="s">
        <v>111</v>
      </c>
      <c r="E31">
        <v>0</v>
      </c>
      <c r="F31">
        <v>0</v>
      </c>
      <c r="G31" s="2">
        <v>0</v>
      </c>
      <c r="H31" s="2">
        <v>0</v>
      </c>
      <c r="I31" s="2" t="s">
        <v>23</v>
      </c>
      <c r="J31" s="2">
        <v>0</v>
      </c>
      <c r="K31" s="2"/>
      <c r="L31" s="2"/>
      <c r="M31" s="2">
        <v>0</v>
      </c>
      <c r="N31" s="2">
        <v>15</v>
      </c>
      <c r="O31" s="3">
        <v>0</v>
      </c>
      <c r="P31" s="3">
        <f>J31 + M31   +  N31 - (G31 + H31 + I31 + J31 + S31 )</f>
        <v>0</v>
      </c>
      <c r="R31" t="s">
        <v>112</v>
      </c>
    </row>
    <row r="32" spans="1:18" ht="15" customHeight="1" x14ac:dyDescent="0.25">
      <c r="A32" t="s">
        <v>113</v>
      </c>
      <c r="B32" t="s">
        <v>21</v>
      </c>
      <c r="C32">
        <v>1</v>
      </c>
      <c r="D32" t="s">
        <v>114</v>
      </c>
      <c r="E32">
        <v>17</v>
      </c>
      <c r="F32">
        <v>5</v>
      </c>
      <c r="G32" s="2">
        <v>40</v>
      </c>
      <c r="H32" s="2">
        <v>0</v>
      </c>
      <c r="I32" s="2" t="s">
        <v>23</v>
      </c>
      <c r="J32" s="2">
        <v>12</v>
      </c>
      <c r="K32" s="2"/>
      <c r="L32" s="2">
        <v>40</v>
      </c>
      <c r="M32" s="2">
        <v>77</v>
      </c>
      <c r="N32" s="2">
        <v>0</v>
      </c>
      <c r="O32" s="3">
        <v>0</v>
      </c>
      <c r="P32" s="3">
        <f>J32 + M32   +  N32 - (G32 + H32 + I32 + J32 + S32 )</f>
        <v>22</v>
      </c>
      <c r="R32" t="s">
        <v>115</v>
      </c>
    </row>
    <row r="33" spans="1:18" ht="15" customHeight="1" x14ac:dyDescent="0.25">
      <c r="A33" t="s">
        <v>116</v>
      </c>
      <c r="B33" t="s">
        <v>51</v>
      </c>
      <c r="C33">
        <v>1</v>
      </c>
      <c r="D33" t="s">
        <v>117</v>
      </c>
      <c r="E33">
        <v>0</v>
      </c>
      <c r="F33">
        <v>17</v>
      </c>
      <c r="G33" s="2">
        <v>30</v>
      </c>
      <c r="H33" s="2">
        <v>0</v>
      </c>
      <c r="I33" s="2" t="s">
        <v>23</v>
      </c>
      <c r="J33" s="2">
        <v>12</v>
      </c>
      <c r="K33" s="2"/>
      <c r="L33" s="2">
        <v>30</v>
      </c>
      <c r="M33" s="2">
        <v>0</v>
      </c>
      <c r="N33" s="2">
        <v>57</v>
      </c>
      <c r="O33" s="3">
        <v>0</v>
      </c>
      <c r="P33" s="3">
        <f>J33 + M33   +  N33 - (G33 + H33 + I33 + J33 + S33 )</f>
        <v>12</v>
      </c>
      <c r="R33" t="s">
        <v>103</v>
      </c>
    </row>
    <row r="34" spans="1:18" ht="15" customHeight="1" x14ac:dyDescent="0.25">
      <c r="A34" t="s">
        <v>118</v>
      </c>
      <c r="B34" t="s">
        <v>51</v>
      </c>
      <c r="C34">
        <v>1</v>
      </c>
      <c r="D34" t="s">
        <v>119</v>
      </c>
      <c r="E34">
        <v>0</v>
      </c>
      <c r="F34">
        <v>7</v>
      </c>
      <c r="G34" s="2">
        <v>14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>
        <v>0</v>
      </c>
      <c r="O34" s="3">
        <v>-20</v>
      </c>
      <c r="P34" s="3">
        <f>J34 + M34   +  N34 - (G34 + H34 + I34 + J34 + S34 )</f>
        <v>-14</v>
      </c>
      <c r="R34" t="s">
        <v>120</v>
      </c>
    </row>
    <row r="35" spans="1:18" ht="15" customHeight="1" x14ac:dyDescent="0.25">
      <c r="A35" t="s">
        <v>121</v>
      </c>
      <c r="B35" t="s">
        <v>21</v>
      </c>
      <c r="C35">
        <v>1</v>
      </c>
      <c r="D35" t="s">
        <v>122</v>
      </c>
      <c r="E35">
        <v>18</v>
      </c>
      <c r="F35">
        <v>0</v>
      </c>
      <c r="G35" s="2">
        <v>30</v>
      </c>
      <c r="H35" s="2">
        <v>0</v>
      </c>
      <c r="I35" s="2" t="s">
        <v>23</v>
      </c>
      <c r="J35" s="2">
        <v>0</v>
      </c>
      <c r="K35" s="2">
        <v>29</v>
      </c>
      <c r="L35" s="2"/>
      <c r="M35" s="2">
        <v>0</v>
      </c>
      <c r="N35" s="2">
        <v>0</v>
      </c>
      <c r="O35" s="3">
        <v>45</v>
      </c>
      <c r="P35" s="3">
        <f>J35 + M35   +  N35 - (G35 + H35 + I35 + J35 + S35 )</f>
        <v>-45</v>
      </c>
      <c r="R35" t="s">
        <v>123</v>
      </c>
    </row>
    <row r="36" spans="1:18" ht="15" customHeight="1" x14ac:dyDescent="0.25">
      <c r="A36" t="s">
        <v>124</v>
      </c>
      <c r="B36" t="s">
        <v>47</v>
      </c>
      <c r="C36">
        <v>1</v>
      </c>
      <c r="D36" t="s">
        <v>125</v>
      </c>
      <c r="E36">
        <v>18</v>
      </c>
      <c r="F36">
        <v>0</v>
      </c>
      <c r="G36" s="2">
        <v>30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>
        <f>84-34-49</f>
        <v>1</v>
      </c>
      <c r="O36" s="3">
        <v>0</v>
      </c>
      <c r="P36" s="3">
        <f>J36 + M36   +  N36 - (G36 + H36 + I36 + J36 + S36 )</f>
        <v>-29</v>
      </c>
      <c r="R36" t="s">
        <v>126</v>
      </c>
    </row>
    <row r="37" spans="1:18" ht="15" customHeight="1" x14ac:dyDescent="0.25">
      <c r="A37" t="s">
        <v>127</v>
      </c>
      <c r="B37" t="s">
        <v>43</v>
      </c>
      <c r="D37" t="s">
        <v>128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>
        <v>0</v>
      </c>
      <c r="O37" s="3">
        <v>0</v>
      </c>
      <c r="P37" s="3">
        <f>J37 + M37   +  N37 - (G37 + H37 + I37 + J37 + S37 )</f>
        <v>0</v>
      </c>
      <c r="R37" t="s">
        <v>129</v>
      </c>
    </row>
    <row r="38" spans="1:18" ht="15" customHeight="1" x14ac:dyDescent="0.25">
      <c r="A38" t="s">
        <v>130</v>
      </c>
      <c r="B38" t="s">
        <v>51</v>
      </c>
      <c r="C38">
        <v>1</v>
      </c>
      <c r="D38" t="s">
        <v>131</v>
      </c>
      <c r="E38">
        <v>0</v>
      </c>
      <c r="F38">
        <v>0</v>
      </c>
      <c r="G38" s="2">
        <v>0</v>
      </c>
      <c r="H38" s="2">
        <v>0</v>
      </c>
      <c r="I38" s="2" t="s">
        <v>23</v>
      </c>
      <c r="J38" s="2">
        <v>0</v>
      </c>
      <c r="K38" s="2"/>
      <c r="L38" s="2"/>
      <c r="M38" s="2">
        <v>0</v>
      </c>
      <c r="N38" s="2">
        <v>0</v>
      </c>
      <c r="O38" s="3">
        <v>0</v>
      </c>
      <c r="P38" s="3">
        <f>J38 + M38   +  N38 - (G38 + H38 + I38 + J38 + S38 )</f>
        <v>-15</v>
      </c>
      <c r="R38" t="s">
        <v>132</v>
      </c>
    </row>
    <row r="39" spans="1:18" ht="15" customHeight="1" x14ac:dyDescent="0.25">
      <c r="A39" t="s">
        <v>133</v>
      </c>
      <c r="B39" t="s">
        <v>33</v>
      </c>
      <c r="C39">
        <v>1</v>
      </c>
      <c r="D39" t="s">
        <v>134</v>
      </c>
      <c r="E39">
        <v>6</v>
      </c>
      <c r="F39">
        <v>0</v>
      </c>
      <c r="G39" s="2">
        <v>12</v>
      </c>
      <c r="H39" s="2">
        <v>0</v>
      </c>
      <c r="I39" s="2" t="s">
        <v>23</v>
      </c>
      <c r="J39" s="2">
        <v>0</v>
      </c>
      <c r="K39" s="2"/>
      <c r="L39" s="2"/>
      <c r="M39" s="2">
        <v>0</v>
      </c>
      <c r="N39" s="2">
        <v>0</v>
      </c>
      <c r="O39" s="3">
        <v>27.5</v>
      </c>
      <c r="P39" s="3">
        <f>J39 + M39   +  N39 - (G39 + H39 + I39 + J39 + S39 )</f>
        <v>-27</v>
      </c>
      <c r="R39" t="s">
        <v>135</v>
      </c>
    </row>
    <row r="40" spans="1:18" ht="15" customHeight="1" x14ac:dyDescent="0.25">
      <c r="A40" t="s">
        <v>136</v>
      </c>
      <c r="B40" t="s">
        <v>26</v>
      </c>
      <c r="C40">
        <v>1</v>
      </c>
      <c r="D40" t="s">
        <v>137</v>
      </c>
      <c r="E40">
        <v>3</v>
      </c>
      <c r="F40">
        <v>0</v>
      </c>
      <c r="G40" s="2">
        <v>6</v>
      </c>
      <c r="H40" s="2">
        <v>0</v>
      </c>
      <c r="I40" s="2">
        <v>0</v>
      </c>
      <c r="J40" s="2">
        <v>0</v>
      </c>
      <c r="K40" s="2"/>
      <c r="L40" s="2"/>
      <c r="M40" s="2">
        <v>6</v>
      </c>
      <c r="N40" s="2">
        <f>15-15</f>
        <v>0</v>
      </c>
      <c r="O40" s="3">
        <v>0</v>
      </c>
      <c r="P40" s="3">
        <f>J40 + M40   +  N40 - (G40 + H40 + I40 + J40 + S40 )</f>
        <v>0</v>
      </c>
      <c r="R40" t="s">
        <v>138</v>
      </c>
    </row>
    <row r="41" spans="1:18" ht="15" customHeight="1" x14ac:dyDescent="0.25">
      <c r="A41" t="s">
        <v>139</v>
      </c>
      <c r="B41" t="s">
        <v>17</v>
      </c>
      <c r="C41">
        <v>1</v>
      </c>
      <c r="D41" t="s">
        <v>140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>
        <v>0</v>
      </c>
      <c r="O41" s="3">
        <v>0</v>
      </c>
      <c r="P41" s="3">
        <f>J41 + M41   +  N41 - (G41 + H41 + I41 + J41 + S41 )</f>
        <v>0</v>
      </c>
      <c r="R41" t="s">
        <v>141</v>
      </c>
    </row>
    <row r="42" spans="1:18" ht="15" customHeight="1" x14ac:dyDescent="0.25">
      <c r="A42" t="s">
        <v>142</v>
      </c>
      <c r="B42" t="s">
        <v>17</v>
      </c>
      <c r="C42">
        <v>1</v>
      </c>
      <c r="D42" t="s">
        <v>143</v>
      </c>
      <c r="E42">
        <v>20</v>
      </c>
      <c r="F42">
        <v>0</v>
      </c>
      <c r="G42" s="2">
        <v>30</v>
      </c>
      <c r="H42" s="2">
        <v>0</v>
      </c>
      <c r="I42" s="2" t="s">
        <v>23</v>
      </c>
      <c r="J42" s="2">
        <v>0</v>
      </c>
      <c r="K42" s="2"/>
      <c r="L42" s="2">
        <v>15</v>
      </c>
      <c r="M42" s="2">
        <v>0</v>
      </c>
      <c r="N42" s="2">
        <v>60</v>
      </c>
      <c r="O42" s="3">
        <v>0</v>
      </c>
      <c r="P42" s="3">
        <f>J42 + M42   +  N42 - (G42 + H42 + I42 + J42 + S42 )</f>
        <v>15</v>
      </c>
      <c r="R42" t="s">
        <v>144</v>
      </c>
    </row>
    <row r="43" spans="1:18" ht="15" customHeight="1" x14ac:dyDescent="0.25">
      <c r="A43" t="s">
        <v>145</v>
      </c>
      <c r="B43" t="s">
        <v>17</v>
      </c>
      <c r="C43">
        <v>1</v>
      </c>
      <c r="D43" t="s">
        <v>146</v>
      </c>
      <c r="E43">
        <v>0</v>
      </c>
      <c r="F43">
        <v>17</v>
      </c>
      <c r="G43" s="2">
        <v>30</v>
      </c>
      <c r="H43" s="2">
        <v>0</v>
      </c>
      <c r="I43" s="2" t="s">
        <v>23</v>
      </c>
      <c r="J43" s="2">
        <v>0</v>
      </c>
      <c r="K43" s="2"/>
      <c r="L43" s="2">
        <v>20</v>
      </c>
      <c r="M43" s="2">
        <v>0</v>
      </c>
      <c r="N43" s="2">
        <f>55-15</f>
        <v>40</v>
      </c>
      <c r="O43" s="3">
        <v>0</v>
      </c>
      <c r="P43" s="3">
        <f>J43 + M43   +  N43 - (G43 + H43 + I43 + J43 + S43 )</f>
        <v>-5</v>
      </c>
      <c r="R43" t="s">
        <v>147</v>
      </c>
    </row>
    <row r="44" spans="1:18" ht="15" customHeight="1" x14ac:dyDescent="0.25">
      <c r="A44" t="s">
        <v>148</v>
      </c>
      <c r="B44" t="s">
        <v>43</v>
      </c>
      <c r="C44">
        <v>1</v>
      </c>
      <c r="D44" t="s">
        <v>149</v>
      </c>
      <c r="E44">
        <v>0</v>
      </c>
      <c r="F44">
        <v>0</v>
      </c>
      <c r="G44" s="2">
        <v>0</v>
      </c>
      <c r="H44" s="2">
        <v>0</v>
      </c>
      <c r="I44" s="2" t="s">
        <v>23</v>
      </c>
      <c r="J44" s="2">
        <v>0</v>
      </c>
      <c r="K44" s="2"/>
      <c r="L44" s="2"/>
      <c r="M44" s="2">
        <v>15</v>
      </c>
      <c r="N44" s="2">
        <v>0</v>
      </c>
      <c r="O44" s="3">
        <v>0</v>
      </c>
      <c r="P44" s="3">
        <f>J44 + M44   +  N44 - (G44 + H44 + I44 + J44 + S44 )</f>
        <v>0</v>
      </c>
      <c r="R44" t="s">
        <v>150</v>
      </c>
    </row>
    <row r="45" spans="1:18" ht="15" customHeight="1" x14ac:dyDescent="0.25">
      <c r="A45" t="s">
        <v>151</v>
      </c>
      <c r="B45" t="s">
        <v>33</v>
      </c>
      <c r="C45">
        <v>1</v>
      </c>
      <c r="D45" t="s">
        <v>152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12</v>
      </c>
      <c r="K45" s="2"/>
      <c r="L45" s="2">
        <v>15</v>
      </c>
      <c r="M45" s="2">
        <v>0</v>
      </c>
      <c r="N45" s="2">
        <f>34.5-15</f>
        <v>19.5</v>
      </c>
      <c r="O45" s="3">
        <v>0</v>
      </c>
      <c r="P45" s="3">
        <f>J45 + M45   +  N45 - (G45 + H45 + I45 + J45 + S45 )</f>
        <v>19.5</v>
      </c>
      <c r="R45" t="s">
        <v>153</v>
      </c>
    </row>
    <row r="46" spans="1:18" ht="15" customHeight="1" x14ac:dyDescent="0.25">
      <c r="A46" t="s">
        <v>154</v>
      </c>
      <c r="B46" t="s">
        <v>43</v>
      </c>
      <c r="C46">
        <v>1</v>
      </c>
      <c r="D46" t="s">
        <v>155</v>
      </c>
      <c r="E46">
        <v>0</v>
      </c>
      <c r="F46">
        <v>0</v>
      </c>
      <c r="G46" s="2">
        <v>0</v>
      </c>
      <c r="H46" s="2">
        <v>0</v>
      </c>
      <c r="I46" s="2" t="s">
        <v>23</v>
      </c>
      <c r="J46" s="2">
        <v>0</v>
      </c>
      <c r="K46" s="2"/>
      <c r="L46" s="2">
        <v>15</v>
      </c>
      <c r="M46" s="2">
        <v>0</v>
      </c>
      <c r="N46" s="2">
        <v>30</v>
      </c>
      <c r="O46" s="3">
        <v>0</v>
      </c>
      <c r="P46" s="3">
        <f>J46 + M46   +  N46 - (G46 + H46 + I46 + J46 + S46 )</f>
        <v>15</v>
      </c>
      <c r="R46" t="s">
        <v>156</v>
      </c>
    </row>
    <row r="47" spans="1:18" ht="15" customHeight="1" x14ac:dyDescent="0.25">
      <c r="A47" t="s">
        <v>157</v>
      </c>
      <c r="B47" t="s">
        <v>43</v>
      </c>
      <c r="D47" t="s">
        <v>158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>
        <v>0</v>
      </c>
      <c r="O47" s="3">
        <v>0</v>
      </c>
      <c r="P47" s="3">
        <f>J47 + M47   +  N47 - (G47 + H47 + I47 + J47 + S47 )</f>
        <v>0</v>
      </c>
      <c r="R47" t="s">
        <v>159</v>
      </c>
    </row>
    <row r="48" spans="1:18" ht="15" customHeight="1" x14ac:dyDescent="0.25">
      <c r="A48" t="s">
        <v>160</v>
      </c>
      <c r="B48" t="s">
        <v>43</v>
      </c>
      <c r="C48">
        <v>1</v>
      </c>
      <c r="D48" t="s">
        <v>161</v>
      </c>
      <c r="E48">
        <v>0</v>
      </c>
      <c r="F48">
        <v>0</v>
      </c>
      <c r="G48" s="2">
        <v>0</v>
      </c>
      <c r="H48" s="2">
        <v>8</v>
      </c>
      <c r="I48" s="2" t="s">
        <v>23</v>
      </c>
      <c r="J48" s="2">
        <v>12</v>
      </c>
      <c r="K48" s="2"/>
      <c r="L48" s="2">
        <v>15</v>
      </c>
      <c r="M48" s="2">
        <v>0</v>
      </c>
      <c r="N48" s="2">
        <v>35</v>
      </c>
      <c r="O48" s="3">
        <v>0</v>
      </c>
      <c r="P48" s="3">
        <f>J48 + M48   +  N48 - (G48 + H48 + I48 + J48 + S48 )</f>
        <v>12</v>
      </c>
      <c r="R48" t="s">
        <v>162</v>
      </c>
    </row>
    <row r="49" spans="1:18" ht="15" customHeight="1" x14ac:dyDescent="0.25">
      <c r="A49" t="s">
        <v>163</v>
      </c>
      <c r="B49" t="s">
        <v>21</v>
      </c>
      <c r="C49">
        <v>1</v>
      </c>
      <c r="D49" t="s">
        <v>164</v>
      </c>
      <c r="E49">
        <v>0</v>
      </c>
      <c r="F49">
        <v>0</v>
      </c>
      <c r="G49" s="2">
        <v>0</v>
      </c>
      <c r="H49" s="2">
        <v>0</v>
      </c>
      <c r="I49" s="2" t="s">
        <v>23</v>
      </c>
      <c r="J49" s="2">
        <v>0</v>
      </c>
      <c r="K49" s="2"/>
      <c r="L49" s="2"/>
      <c r="M49" s="2">
        <v>0</v>
      </c>
      <c r="N49" s="2">
        <v>0</v>
      </c>
      <c r="O49" s="3">
        <v>67.5</v>
      </c>
      <c r="P49" s="3">
        <f>J49 + M49   +  N49 - (G49 + H49 + I49 + J49 + S49 )</f>
        <v>-15</v>
      </c>
      <c r="R49" t="s">
        <v>165</v>
      </c>
    </row>
    <row r="50" spans="1:18" ht="15" customHeight="1" x14ac:dyDescent="0.25">
      <c r="A50" t="s">
        <v>166</v>
      </c>
      <c r="B50" t="s">
        <v>47</v>
      </c>
      <c r="C50">
        <v>1</v>
      </c>
      <c r="D50" t="s">
        <v>167</v>
      </c>
      <c r="E50">
        <v>0</v>
      </c>
      <c r="F50">
        <v>16</v>
      </c>
      <c r="G50" s="2">
        <v>30</v>
      </c>
      <c r="H50" s="2">
        <v>0</v>
      </c>
      <c r="I50" s="2" t="s">
        <v>23</v>
      </c>
      <c r="J50" s="2">
        <v>12</v>
      </c>
      <c r="K50" s="2"/>
      <c r="L50" s="2">
        <v>15</v>
      </c>
      <c r="M50" s="2">
        <v>0</v>
      </c>
      <c r="N50" s="2">
        <v>0</v>
      </c>
      <c r="O50" s="3">
        <v>-22.5</v>
      </c>
      <c r="P50" s="3">
        <f>J50 + M50   +  N50 - (G50 + H50 + I50 + J50 + S50 )</f>
        <v>-45</v>
      </c>
      <c r="R50" t="s">
        <v>168</v>
      </c>
    </row>
    <row r="51" spans="1:18" ht="15" customHeight="1" x14ac:dyDescent="0.25">
      <c r="A51" t="s">
        <v>169</v>
      </c>
      <c r="B51" t="s">
        <v>21</v>
      </c>
      <c r="C51">
        <v>1</v>
      </c>
      <c r="D51" t="s">
        <v>170</v>
      </c>
      <c r="E51">
        <v>16</v>
      </c>
      <c r="F51">
        <v>0</v>
      </c>
      <c r="G51" s="2">
        <v>30</v>
      </c>
      <c r="H51" s="2">
        <v>0</v>
      </c>
      <c r="I51" s="2" t="s">
        <v>23</v>
      </c>
      <c r="J51" s="2">
        <v>12</v>
      </c>
      <c r="K51" s="2">
        <v>29</v>
      </c>
      <c r="L51" s="2"/>
      <c r="M51" s="2">
        <v>0</v>
      </c>
      <c r="N51" s="2">
        <f>88-2</f>
        <v>86</v>
      </c>
      <c r="O51" s="3">
        <v>0</v>
      </c>
      <c r="P51" s="3">
        <f>J51 + M51   +  N51 - (G51 + H51 + I51 + J51 + S51 )</f>
        <v>41</v>
      </c>
      <c r="R51" t="s">
        <v>171</v>
      </c>
    </row>
    <row r="52" spans="1:18" ht="15" customHeight="1" x14ac:dyDescent="0.25">
      <c r="A52" t="s">
        <v>172</v>
      </c>
      <c r="B52" t="s">
        <v>47</v>
      </c>
      <c r="C52">
        <v>1</v>
      </c>
      <c r="D52" t="s">
        <v>173</v>
      </c>
      <c r="E52">
        <v>20</v>
      </c>
      <c r="F52">
        <v>16</v>
      </c>
      <c r="G52" s="2">
        <v>50</v>
      </c>
      <c r="H52" s="2">
        <v>0</v>
      </c>
      <c r="I52" s="2">
        <v>0</v>
      </c>
      <c r="J52" s="2">
        <v>12</v>
      </c>
      <c r="K52" s="2">
        <v>19</v>
      </c>
      <c r="L52" s="2">
        <v>35</v>
      </c>
      <c r="M52" s="2">
        <v>0</v>
      </c>
      <c r="N52" s="2">
        <v>88</v>
      </c>
      <c r="O52" s="3">
        <v>0</v>
      </c>
      <c r="P52" s="3">
        <f>J52 + M52   +  N52 - (G52 + H52 + I52 + J52 + S52 )</f>
        <v>38</v>
      </c>
      <c r="R52" t="s">
        <v>174</v>
      </c>
    </row>
    <row r="53" spans="1:18" ht="15" customHeight="1" x14ac:dyDescent="0.25">
      <c r="A53" t="s">
        <v>175</v>
      </c>
      <c r="B53" t="s">
        <v>47</v>
      </c>
      <c r="C53">
        <v>1</v>
      </c>
      <c r="D53" t="s">
        <v>176</v>
      </c>
      <c r="E53">
        <v>0</v>
      </c>
      <c r="F53">
        <v>0</v>
      </c>
      <c r="G53" s="2">
        <v>0</v>
      </c>
      <c r="H53" s="2">
        <v>0</v>
      </c>
      <c r="I53" s="2" t="s">
        <v>23</v>
      </c>
      <c r="J53" s="2">
        <v>0</v>
      </c>
      <c r="K53" s="2"/>
      <c r="L53" s="2"/>
      <c r="M53" s="2">
        <v>0</v>
      </c>
      <c r="N53" s="2">
        <v>0</v>
      </c>
      <c r="O53" s="3">
        <v>0</v>
      </c>
      <c r="P53" s="3">
        <f>J53 + M53   +  N53 - (G53 + H53 + I53 + J53 + S53 )</f>
        <v>-15</v>
      </c>
      <c r="R53" t="s">
        <v>177</v>
      </c>
    </row>
    <row r="54" spans="1:18" ht="15" customHeight="1" x14ac:dyDescent="0.25">
      <c r="A54" t="s">
        <v>178</v>
      </c>
      <c r="B54" t="s">
        <v>26</v>
      </c>
      <c r="C54">
        <v>1</v>
      </c>
      <c r="D54" t="s">
        <v>179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25</v>
      </c>
      <c r="L54" s="2"/>
      <c r="M54" s="2">
        <v>0</v>
      </c>
      <c r="N54" s="2">
        <f>30-15</f>
        <v>15</v>
      </c>
      <c r="O54" s="3">
        <v>0</v>
      </c>
      <c r="P54" s="3">
        <f>J54 + M54   +  N54 - (G54 + H54 + I54 + J54 + S54 )</f>
        <v>15</v>
      </c>
      <c r="R54" t="s">
        <v>180</v>
      </c>
    </row>
    <row r="55" spans="1:18" ht="15" customHeight="1" x14ac:dyDescent="0.25">
      <c r="A55" t="s">
        <v>181</v>
      </c>
      <c r="B55" t="s">
        <v>33</v>
      </c>
      <c r="D55" t="s">
        <v>182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 t="s">
        <v>23</v>
      </c>
      <c r="K55" s="2"/>
      <c r="L55" s="2"/>
      <c r="M55" s="2">
        <v>0</v>
      </c>
      <c r="N55" s="2">
        <v>15</v>
      </c>
      <c r="O55" s="3">
        <v>0</v>
      </c>
      <c r="P55" s="3">
        <f>J55 + M55   +  N55 - (G55 + H55 + I55 + J55 + S55 )</f>
        <v>15</v>
      </c>
      <c r="R55" t="s">
        <v>183</v>
      </c>
    </row>
    <row r="56" spans="1:18" ht="15" customHeight="1" x14ac:dyDescent="0.25">
      <c r="A56" t="s">
        <v>184</v>
      </c>
      <c r="B56" t="s">
        <v>17</v>
      </c>
      <c r="C56">
        <v>1</v>
      </c>
      <c r="D56" t="s">
        <v>185</v>
      </c>
      <c r="E56">
        <v>0</v>
      </c>
      <c r="F56">
        <v>0</v>
      </c>
      <c r="G56" s="2">
        <v>0</v>
      </c>
      <c r="H56" s="2">
        <v>0</v>
      </c>
      <c r="I56" s="2" t="s">
        <v>23</v>
      </c>
      <c r="J56" s="2">
        <v>0</v>
      </c>
      <c r="K56" s="2"/>
      <c r="L56" s="2"/>
      <c r="M56" s="2">
        <v>0</v>
      </c>
      <c r="N56" s="2">
        <v>30</v>
      </c>
      <c r="O56" s="3">
        <v>0</v>
      </c>
      <c r="P56" s="3">
        <f>J56 + M56   +  N56 - (G56 + H56 + I56 + J56 + S56 )</f>
        <v>15</v>
      </c>
      <c r="R56" t="s">
        <v>186</v>
      </c>
    </row>
    <row r="57" spans="1:18" ht="15" customHeight="1" x14ac:dyDescent="0.25">
      <c r="A57" t="s">
        <v>187</v>
      </c>
      <c r="B57" t="s">
        <v>43</v>
      </c>
      <c r="C57">
        <v>1</v>
      </c>
      <c r="D57" t="s">
        <v>188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/>
      <c r="L57" s="2">
        <v>15</v>
      </c>
      <c r="M57" s="2">
        <v>0</v>
      </c>
      <c r="N57" s="2">
        <v>0</v>
      </c>
      <c r="O57" s="3">
        <v>0</v>
      </c>
      <c r="P57" s="3">
        <f>J57 + M57   +  N57 - (G57 + H57 + I57 + J57 + S57 )</f>
        <v>0</v>
      </c>
      <c r="R57" t="s">
        <v>189</v>
      </c>
    </row>
    <row r="58" spans="1:18" ht="15" customHeight="1" x14ac:dyDescent="0.25">
      <c r="A58" t="s">
        <v>199</v>
      </c>
      <c r="B58" t="s">
        <v>33</v>
      </c>
      <c r="C58">
        <v>1</v>
      </c>
      <c r="D58" t="s">
        <v>200</v>
      </c>
      <c r="E58">
        <v>0</v>
      </c>
      <c r="F58">
        <v>2</v>
      </c>
      <c r="G58" s="2">
        <v>4</v>
      </c>
      <c r="H58" s="2">
        <v>0</v>
      </c>
      <c r="I58" s="2" t="s">
        <v>23</v>
      </c>
      <c r="J58" s="2">
        <v>0</v>
      </c>
      <c r="K58" s="2"/>
      <c r="L58" s="2"/>
      <c r="M58" s="2">
        <v>0</v>
      </c>
      <c r="N58" s="2">
        <f>83-38</f>
        <v>45</v>
      </c>
      <c r="O58" s="3">
        <v>0</v>
      </c>
      <c r="P58" s="3">
        <f>J58 + M58   +  N58 - (G58 + H58 + I58 + J58 + S58 )</f>
        <v>26</v>
      </c>
      <c r="R58" t="s">
        <v>201</v>
      </c>
    </row>
    <row r="59" spans="1:18" ht="15" customHeight="1" x14ac:dyDescent="0.25">
      <c r="A59" t="s">
        <v>193</v>
      </c>
      <c r="B59" t="s">
        <v>51</v>
      </c>
      <c r="C59">
        <v>1</v>
      </c>
      <c r="D59" t="s">
        <v>194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12</v>
      </c>
      <c r="K59" s="2"/>
      <c r="L59" s="2"/>
      <c r="M59" s="2">
        <v>0</v>
      </c>
      <c r="N59" s="2">
        <v>12</v>
      </c>
      <c r="O59" s="3">
        <v>0</v>
      </c>
      <c r="P59" s="3">
        <f>J59 + M59   +  N59 - (G59 + H59 + I59 + J59 + S59 )</f>
        <v>12</v>
      </c>
      <c r="R59" t="s">
        <v>195</v>
      </c>
    </row>
    <row r="60" spans="1:18" ht="15" customHeight="1" x14ac:dyDescent="0.25">
      <c r="A60" t="s">
        <v>196</v>
      </c>
      <c r="B60" t="s">
        <v>47</v>
      </c>
      <c r="C60">
        <v>1</v>
      </c>
      <c r="D60" t="s">
        <v>197</v>
      </c>
      <c r="E60">
        <v>6</v>
      </c>
      <c r="F60">
        <v>5</v>
      </c>
      <c r="G60" s="2">
        <v>22</v>
      </c>
      <c r="H60" s="2">
        <v>8</v>
      </c>
      <c r="I60" s="2" t="s">
        <v>23</v>
      </c>
      <c r="J60" s="2">
        <v>12</v>
      </c>
      <c r="K60" s="2"/>
      <c r="L60" s="2"/>
      <c r="M60" s="2">
        <v>0</v>
      </c>
      <c r="N60" s="2">
        <f>85-15</f>
        <v>70</v>
      </c>
      <c r="O60" s="3">
        <v>0</v>
      </c>
      <c r="P60" s="3">
        <f>J60 + M60   +  N60 - (G60 + H60 + I60 + J60 + S60 )</f>
        <v>25</v>
      </c>
      <c r="R60" t="s">
        <v>198</v>
      </c>
    </row>
    <row r="61" spans="1:18" ht="15" customHeight="1" x14ac:dyDescent="0.25">
      <c r="A61" t="s">
        <v>202</v>
      </c>
      <c r="B61" t="s">
        <v>47</v>
      </c>
      <c r="C61">
        <v>1</v>
      </c>
      <c r="D61" t="s">
        <v>203</v>
      </c>
      <c r="E61">
        <v>12</v>
      </c>
      <c r="F61">
        <v>10</v>
      </c>
      <c r="G61" s="2">
        <v>44</v>
      </c>
      <c r="H61" s="2">
        <v>0</v>
      </c>
      <c r="I61" s="2" t="s">
        <v>23</v>
      </c>
      <c r="J61" s="2">
        <v>12</v>
      </c>
      <c r="K61" s="2"/>
      <c r="L61" s="2">
        <v>40</v>
      </c>
      <c r="M61" s="2">
        <v>0</v>
      </c>
      <c r="N61" s="2">
        <v>0</v>
      </c>
      <c r="O61" s="3">
        <v>-80</v>
      </c>
      <c r="P61" s="3">
        <f>J61 + M61   +  N61 - (G61 + H61 + I61 + J61 + S61 )</f>
        <v>-59</v>
      </c>
      <c r="R61" t="s">
        <v>204</v>
      </c>
    </row>
    <row r="62" spans="1:18" ht="15" customHeight="1" x14ac:dyDescent="0.25">
      <c r="A62" t="s">
        <v>190</v>
      </c>
      <c r="B62" t="s">
        <v>47</v>
      </c>
      <c r="C62">
        <v>1</v>
      </c>
      <c r="D62" t="s">
        <v>191</v>
      </c>
      <c r="E62">
        <v>15</v>
      </c>
      <c r="F62">
        <v>13</v>
      </c>
      <c r="G62" s="2">
        <v>50</v>
      </c>
      <c r="H62" s="2">
        <v>0</v>
      </c>
      <c r="I62" s="2" t="s">
        <v>23</v>
      </c>
      <c r="J62" s="2">
        <v>12</v>
      </c>
      <c r="K62" s="2"/>
      <c r="L62" s="2"/>
      <c r="M62" s="2">
        <v>0</v>
      </c>
      <c r="N62" s="2">
        <f>33.5-5</f>
        <v>28.5</v>
      </c>
      <c r="O62" s="3">
        <v>0</v>
      </c>
      <c r="P62" s="3">
        <f>J62 + M62   +  N62 - (G62 + H62 + I62 + J62 + S62 )</f>
        <v>-36.5</v>
      </c>
      <c r="R62" t="s">
        <v>192</v>
      </c>
    </row>
    <row r="63" spans="1:18" ht="15" customHeight="1" x14ac:dyDescent="0.25">
      <c r="A63" t="s">
        <v>205</v>
      </c>
      <c r="B63" t="s">
        <v>51</v>
      </c>
      <c r="C63">
        <v>1</v>
      </c>
      <c r="D63" t="s">
        <v>206</v>
      </c>
      <c r="E63">
        <v>0</v>
      </c>
      <c r="F63">
        <v>0</v>
      </c>
      <c r="G63" s="2">
        <v>0</v>
      </c>
      <c r="H63" s="2">
        <v>8</v>
      </c>
      <c r="I63" s="2" t="s">
        <v>23</v>
      </c>
      <c r="J63" s="2">
        <v>12</v>
      </c>
      <c r="K63" s="2"/>
      <c r="L63" s="2"/>
      <c r="M63" s="2">
        <v>0</v>
      </c>
      <c r="N63" s="2">
        <f>50-27</f>
        <v>23</v>
      </c>
      <c r="O63" s="3">
        <v>0</v>
      </c>
      <c r="P63" s="3">
        <f>J63 + M63   +  N63 - (G63 + H63 + I63 + J63 + S63 )</f>
        <v>0</v>
      </c>
      <c r="R63" t="s">
        <v>207</v>
      </c>
    </row>
    <row r="64" spans="1:18" ht="15" customHeight="1" x14ac:dyDescent="0.25">
      <c r="A64" s="4" t="s">
        <v>208</v>
      </c>
      <c r="B64" t="s">
        <v>26</v>
      </c>
      <c r="C64">
        <v>1</v>
      </c>
      <c r="D64" t="s">
        <v>209</v>
      </c>
      <c r="E64">
        <v>0</v>
      </c>
      <c r="F64">
        <v>0</v>
      </c>
      <c r="G64" s="2">
        <v>0</v>
      </c>
      <c r="H64" s="2">
        <v>8</v>
      </c>
      <c r="I64" s="2">
        <v>0</v>
      </c>
      <c r="J64" s="2">
        <v>0</v>
      </c>
      <c r="K64" s="2"/>
      <c r="L64" s="2"/>
      <c r="M64" s="2">
        <v>0</v>
      </c>
      <c r="N64" s="2">
        <f>8-8</f>
        <v>0</v>
      </c>
      <c r="O64" s="3">
        <v>0</v>
      </c>
      <c r="P64" s="3">
        <f>J64 + M64   +  N64 - (G64 + H64 + I64 + J64 + S64 )</f>
        <v>-8</v>
      </c>
      <c r="R64" t="s">
        <v>210</v>
      </c>
    </row>
    <row r="65" spans="1:18" ht="15" customHeight="1" x14ac:dyDescent="0.25">
      <c r="A65" t="s">
        <v>211</v>
      </c>
      <c r="B65" t="s">
        <v>51</v>
      </c>
      <c r="C65">
        <v>1</v>
      </c>
      <c r="D65" t="s">
        <v>212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/>
      <c r="L65" s="2">
        <v>5</v>
      </c>
      <c r="M65" s="2">
        <v>0</v>
      </c>
      <c r="N65" s="2">
        <v>0</v>
      </c>
      <c r="O65" s="3">
        <v>0</v>
      </c>
      <c r="P65" s="3">
        <f>J65 + M65   +  N65 - (G65 + H65 + I65 + J65 + S65 )</f>
        <v>0</v>
      </c>
      <c r="R65" t="s">
        <v>213</v>
      </c>
    </row>
    <row r="66" spans="1:18" ht="15" customHeight="1" x14ac:dyDescent="0.25">
      <c r="A66" t="s">
        <v>214</v>
      </c>
      <c r="B66" t="s">
        <v>26</v>
      </c>
      <c r="C66">
        <v>1</v>
      </c>
      <c r="D66" t="s">
        <v>215</v>
      </c>
      <c r="E66">
        <v>11</v>
      </c>
      <c r="F66">
        <v>15</v>
      </c>
      <c r="G66" s="2">
        <v>50</v>
      </c>
      <c r="H66" s="2">
        <v>8</v>
      </c>
      <c r="I66" s="2" t="s">
        <v>23</v>
      </c>
      <c r="J66" s="2">
        <v>0</v>
      </c>
      <c r="K66" s="2"/>
      <c r="L66" s="2"/>
      <c r="M66" s="2">
        <v>0</v>
      </c>
      <c r="N66" s="2">
        <v>73</v>
      </c>
      <c r="O66" s="3">
        <v>73</v>
      </c>
      <c r="P66" s="3">
        <f>J66 + M66   +  N66 - (G66 + H66 + I66 + J66 + S66 )</f>
        <v>0</v>
      </c>
      <c r="R66" t="s">
        <v>81</v>
      </c>
    </row>
    <row r="67" spans="1:18" ht="15" customHeight="1" x14ac:dyDescent="0.25">
      <c r="A67" t="s">
        <v>216</v>
      </c>
      <c r="B67" t="s">
        <v>47</v>
      </c>
      <c r="C67">
        <v>1</v>
      </c>
      <c r="D67" t="s">
        <v>217</v>
      </c>
      <c r="E67">
        <v>0</v>
      </c>
      <c r="F67">
        <v>0</v>
      </c>
      <c r="G67" s="2">
        <v>0</v>
      </c>
      <c r="H67" s="2">
        <v>0</v>
      </c>
      <c r="I67" s="2">
        <v>0</v>
      </c>
      <c r="J67" s="2">
        <v>0</v>
      </c>
      <c r="K67" s="2"/>
      <c r="L67" s="2"/>
      <c r="M67" s="2">
        <v>0</v>
      </c>
      <c r="N67" s="2">
        <v>0</v>
      </c>
      <c r="O67" s="3">
        <v>0</v>
      </c>
      <c r="P67" s="3">
        <f>J67 + M67   +  N67 - (G67 + H67 + I67 + J67 + S67 )</f>
        <v>0</v>
      </c>
      <c r="R67" t="s">
        <v>218</v>
      </c>
    </row>
    <row r="68" spans="1:18" ht="15" customHeight="1" x14ac:dyDescent="0.25">
      <c r="A68" t="s">
        <v>219</v>
      </c>
      <c r="B68" t="s">
        <v>51</v>
      </c>
      <c r="C68">
        <v>1</v>
      </c>
      <c r="D68" t="s">
        <v>220</v>
      </c>
      <c r="E68">
        <v>0</v>
      </c>
      <c r="F68">
        <v>0</v>
      </c>
      <c r="G68" s="2">
        <v>0</v>
      </c>
      <c r="H68" s="2">
        <v>0</v>
      </c>
      <c r="I68" s="2">
        <v>0</v>
      </c>
      <c r="J68" s="2">
        <v>0</v>
      </c>
      <c r="K68" s="2"/>
      <c r="L68" s="2">
        <v>20</v>
      </c>
      <c r="M68" s="2">
        <v>0</v>
      </c>
      <c r="N68" s="2">
        <v>0</v>
      </c>
      <c r="O68" s="3">
        <v>0</v>
      </c>
      <c r="P68" s="3">
        <f>J68 + M68   +  N68 - (G68 + H68 + I68 + J68 + S68 )</f>
        <v>0</v>
      </c>
      <c r="R68" t="s">
        <v>221</v>
      </c>
    </row>
    <row r="69" spans="1:18" ht="15" customHeight="1" x14ac:dyDescent="0.25">
      <c r="A69" t="s">
        <v>222</v>
      </c>
      <c r="B69" t="s">
        <v>21</v>
      </c>
      <c r="C69">
        <v>1</v>
      </c>
      <c r="D69" t="s">
        <v>223</v>
      </c>
      <c r="E69">
        <v>0</v>
      </c>
      <c r="F69">
        <v>0</v>
      </c>
      <c r="G69" s="2">
        <v>0</v>
      </c>
      <c r="H69" s="2">
        <v>8</v>
      </c>
      <c r="I69" s="2" t="s">
        <v>23</v>
      </c>
      <c r="J69" s="2">
        <v>12</v>
      </c>
      <c r="K69" s="2"/>
      <c r="L69" s="2">
        <v>5</v>
      </c>
      <c r="M69" s="2">
        <v>0</v>
      </c>
      <c r="N69" s="2">
        <v>0</v>
      </c>
      <c r="O69" s="3">
        <v>20</v>
      </c>
      <c r="P69" s="3">
        <f>J69 + M69   +  N69 - (G69 + H69 + I69 + J69 + S69 )</f>
        <v>-23</v>
      </c>
      <c r="R69" t="s">
        <v>224</v>
      </c>
    </row>
    <row r="70" spans="1:18" ht="15" customHeight="1" x14ac:dyDescent="0.25">
      <c r="A70" t="s">
        <v>225</v>
      </c>
      <c r="B70" t="s">
        <v>26</v>
      </c>
      <c r="C70">
        <v>1</v>
      </c>
      <c r="D70" t="s">
        <v>226</v>
      </c>
      <c r="E70">
        <v>0</v>
      </c>
      <c r="F70">
        <v>0</v>
      </c>
      <c r="G70" s="2">
        <v>0</v>
      </c>
      <c r="H70" s="2">
        <v>8</v>
      </c>
      <c r="I70" s="2" t="s">
        <v>23</v>
      </c>
      <c r="J70" s="2">
        <v>0</v>
      </c>
      <c r="K70" s="2"/>
      <c r="L70" s="2"/>
      <c r="M70" s="2">
        <v>0</v>
      </c>
      <c r="N70" s="2">
        <f>37-14</f>
        <v>23</v>
      </c>
      <c r="O70" s="3">
        <v>0</v>
      </c>
      <c r="P70" s="3">
        <f>J70 + M70   +  N70 - (G70 + H70 + I70 + J70 + S70 )</f>
        <v>0</v>
      </c>
      <c r="R70" t="s">
        <v>227</v>
      </c>
    </row>
    <row r="71" spans="1:18" ht="15" customHeight="1" x14ac:dyDescent="0.25">
      <c r="A71" t="s">
        <v>228</v>
      </c>
      <c r="B71" t="s">
        <v>33</v>
      </c>
      <c r="C71">
        <v>1</v>
      </c>
      <c r="D71" t="s">
        <v>229</v>
      </c>
      <c r="E71">
        <v>0</v>
      </c>
      <c r="F71">
        <v>0</v>
      </c>
      <c r="G71" s="2">
        <v>0</v>
      </c>
      <c r="H71" s="2">
        <v>0</v>
      </c>
      <c r="I71" s="2" t="s">
        <v>23</v>
      </c>
      <c r="J71" s="2">
        <v>0</v>
      </c>
      <c r="K71" s="2"/>
      <c r="L71" s="2">
        <v>15</v>
      </c>
      <c r="M71" s="2">
        <v>0</v>
      </c>
      <c r="N71" s="2">
        <v>15</v>
      </c>
      <c r="O71" s="3">
        <v>0</v>
      </c>
      <c r="P71" s="3">
        <f>J71 + M71   +  N71 - (G71 + H71 + I71 + J71 + S71 )</f>
        <v>0</v>
      </c>
      <c r="R71" t="s">
        <v>230</v>
      </c>
    </row>
    <row r="72" spans="1:18" ht="15" customHeight="1" x14ac:dyDescent="0.25">
      <c r="A72" t="s">
        <v>231</v>
      </c>
      <c r="B72" t="s">
        <v>17</v>
      </c>
      <c r="C72">
        <v>1</v>
      </c>
      <c r="D72" t="s">
        <v>232</v>
      </c>
      <c r="E72">
        <v>18</v>
      </c>
      <c r="F72">
        <v>0</v>
      </c>
      <c r="G72" s="2">
        <v>30</v>
      </c>
      <c r="H72" s="2">
        <v>0</v>
      </c>
      <c r="I72" s="2" t="s">
        <v>23</v>
      </c>
      <c r="J72" s="2">
        <v>0</v>
      </c>
      <c r="K72" s="2"/>
      <c r="L72" s="2"/>
      <c r="M72" s="2">
        <v>0</v>
      </c>
      <c r="N72" s="2">
        <v>0</v>
      </c>
      <c r="O72" s="3">
        <v>-68</v>
      </c>
      <c r="P72" s="3">
        <f>J72 + M72   +  N72 - (G72 + H72 + I72 + J72 + S72 )</f>
        <v>-45</v>
      </c>
      <c r="R72" t="s">
        <v>233</v>
      </c>
    </row>
    <row r="73" spans="1:18" ht="15" customHeight="1" x14ac:dyDescent="0.25">
      <c r="A73" t="s">
        <v>234</v>
      </c>
      <c r="B73" t="s">
        <v>26</v>
      </c>
      <c r="C73">
        <v>1</v>
      </c>
      <c r="D73" t="s">
        <v>235</v>
      </c>
      <c r="E73">
        <v>20</v>
      </c>
      <c r="F73">
        <v>0</v>
      </c>
      <c r="G73" s="2">
        <v>30</v>
      </c>
      <c r="H73" s="2">
        <v>0</v>
      </c>
      <c r="I73" s="2" t="s">
        <v>23</v>
      </c>
      <c r="J73" s="2">
        <v>12</v>
      </c>
      <c r="K73" s="2">
        <v>29</v>
      </c>
      <c r="L73" s="2"/>
      <c r="M73" s="2">
        <v>0</v>
      </c>
      <c r="N73" s="2">
        <f>66-15</f>
        <v>51</v>
      </c>
      <c r="O73" s="3">
        <v>0</v>
      </c>
      <c r="P73" s="3">
        <f>J73 + M73   +  N73 - (G73 + H73 + I73 + J73 + S73 )</f>
        <v>6</v>
      </c>
      <c r="R73" t="s">
        <v>236</v>
      </c>
    </row>
    <row r="74" spans="1:18" ht="15" customHeight="1" x14ac:dyDescent="0.25">
      <c r="A74" t="s">
        <v>237</v>
      </c>
      <c r="B74" t="s">
        <v>21</v>
      </c>
      <c r="C74">
        <v>1</v>
      </c>
      <c r="D74" t="s">
        <v>238</v>
      </c>
      <c r="E74">
        <v>0</v>
      </c>
      <c r="F74">
        <v>0</v>
      </c>
      <c r="G74" s="2">
        <v>0</v>
      </c>
      <c r="H74" s="2">
        <v>0</v>
      </c>
      <c r="I74" s="2" t="s">
        <v>23</v>
      </c>
      <c r="J74" s="2">
        <v>0</v>
      </c>
      <c r="K74" s="2"/>
      <c r="L74" s="2"/>
      <c r="M74" s="2">
        <v>0</v>
      </c>
      <c r="N74" s="2">
        <v>15</v>
      </c>
      <c r="O74" s="3">
        <v>0</v>
      </c>
      <c r="P74" s="3">
        <f>J74 + M74   +  N74 - (G74 + H74 + I74 + J74 + S74 )</f>
        <v>0</v>
      </c>
      <c r="R74" t="s">
        <v>239</v>
      </c>
    </row>
    <row r="75" spans="1:18" ht="15" customHeight="1" x14ac:dyDescent="0.25">
      <c r="A75" t="s">
        <v>240</v>
      </c>
      <c r="B75" t="s">
        <v>17</v>
      </c>
      <c r="C75">
        <v>1</v>
      </c>
      <c r="D75" t="s">
        <v>241</v>
      </c>
      <c r="E75">
        <v>0</v>
      </c>
      <c r="F75">
        <v>0</v>
      </c>
      <c r="G75" s="2">
        <v>0</v>
      </c>
      <c r="H75" s="2">
        <v>0</v>
      </c>
      <c r="I75" s="2" t="s">
        <v>23</v>
      </c>
      <c r="J75" s="2">
        <v>0</v>
      </c>
      <c r="K75" s="2"/>
      <c r="L75" s="2"/>
      <c r="M75" s="2">
        <v>0</v>
      </c>
      <c r="N75" s="2">
        <f>7.5-7.5</f>
        <v>0</v>
      </c>
      <c r="O75" s="3">
        <v>0</v>
      </c>
      <c r="P75" s="3">
        <f>J75 + M75   +  N75 - (G75 + H75 + I75 + J75 + S75 )</f>
        <v>-15</v>
      </c>
      <c r="R75" t="s">
        <v>242</v>
      </c>
    </row>
    <row r="76" spans="1:18" ht="15" customHeight="1" x14ac:dyDescent="0.25">
      <c r="A76" t="s">
        <v>245</v>
      </c>
      <c r="B76" t="s">
        <v>47</v>
      </c>
      <c r="C76">
        <v>1</v>
      </c>
      <c r="D76" t="s">
        <v>246</v>
      </c>
      <c r="E76">
        <v>0</v>
      </c>
      <c r="F76">
        <v>0</v>
      </c>
      <c r="G76" s="2">
        <v>0</v>
      </c>
      <c r="H76" s="2">
        <v>0</v>
      </c>
      <c r="I76" s="2" t="s">
        <v>23</v>
      </c>
      <c r="J76" s="2">
        <v>0</v>
      </c>
      <c r="K76" s="2"/>
      <c r="L76" s="2">
        <v>20</v>
      </c>
      <c r="M76" s="2">
        <v>0</v>
      </c>
      <c r="N76" s="2">
        <f>30-15</f>
        <v>15</v>
      </c>
      <c r="O76" s="3">
        <v>0</v>
      </c>
      <c r="P76" s="3">
        <f>J76 + M76   +  N76 - (G76 + H76 + I76 + J76 + S76 )</f>
        <v>0</v>
      </c>
      <c r="R76" t="s">
        <v>247</v>
      </c>
    </row>
    <row r="77" spans="1:18" ht="15" customHeight="1" x14ac:dyDescent="0.25">
      <c r="A77" t="s">
        <v>248</v>
      </c>
      <c r="B77" t="s">
        <v>21</v>
      </c>
      <c r="C77">
        <v>1</v>
      </c>
      <c r="D77" t="s">
        <v>249</v>
      </c>
      <c r="E77">
        <v>17</v>
      </c>
      <c r="F77">
        <v>0</v>
      </c>
      <c r="G77" s="2">
        <v>30</v>
      </c>
      <c r="H77" s="2">
        <v>0</v>
      </c>
      <c r="I77" s="2" t="s">
        <v>23</v>
      </c>
      <c r="J77" s="2">
        <v>0</v>
      </c>
      <c r="K77" s="2"/>
      <c r="L77" s="2"/>
      <c r="M77" s="2">
        <v>0</v>
      </c>
      <c r="N77" s="2">
        <f>49-49</f>
        <v>0</v>
      </c>
      <c r="O77" s="3">
        <v>0</v>
      </c>
      <c r="P77" s="3">
        <f>J77 + M77   +  N77 - (G77 + H77 + I77 + J77 + S77 )</f>
        <v>-45</v>
      </c>
      <c r="R77" t="s">
        <v>126</v>
      </c>
    </row>
    <row r="78" spans="1:18" ht="15" customHeight="1" x14ac:dyDescent="0.25">
      <c r="A78" t="s">
        <v>250</v>
      </c>
      <c r="B78" t="s">
        <v>47</v>
      </c>
      <c r="C78">
        <v>1</v>
      </c>
      <c r="D78" t="s">
        <v>251</v>
      </c>
      <c r="E78">
        <v>19</v>
      </c>
      <c r="F78">
        <v>0</v>
      </c>
      <c r="G78" s="2">
        <v>30</v>
      </c>
      <c r="H78" s="2">
        <v>0</v>
      </c>
      <c r="I78" s="2">
        <v>0</v>
      </c>
      <c r="J78" s="2">
        <v>12</v>
      </c>
      <c r="K78" s="2"/>
      <c r="L78" s="2"/>
      <c r="M78" s="2">
        <v>0</v>
      </c>
      <c r="N78" s="2">
        <f>45.5-12</f>
        <v>33.5</v>
      </c>
      <c r="O78" s="3">
        <v>0</v>
      </c>
      <c r="P78" s="3">
        <f>J78 + M78   +  N78 - (G78 + H78 + I78 + J78 + S78 )</f>
        <v>3.5</v>
      </c>
      <c r="R78" t="s">
        <v>252</v>
      </c>
    </row>
    <row r="79" spans="1:18" ht="15" customHeight="1" x14ac:dyDescent="0.25">
      <c r="A79" t="s">
        <v>243</v>
      </c>
      <c r="B79" t="s">
        <v>17</v>
      </c>
      <c r="C79">
        <v>1</v>
      </c>
      <c r="D79" t="s">
        <v>244</v>
      </c>
      <c r="E79">
        <v>12</v>
      </c>
      <c r="F79">
        <v>15</v>
      </c>
      <c r="G79" s="2">
        <v>50</v>
      </c>
      <c r="H79" s="2">
        <v>0</v>
      </c>
      <c r="I79" s="2" t="s">
        <v>23</v>
      </c>
      <c r="J79" s="2">
        <v>0</v>
      </c>
      <c r="K79" s="2"/>
      <c r="L79" s="2"/>
      <c r="M79" s="2">
        <v>0</v>
      </c>
      <c r="N79" s="2">
        <v>33.5</v>
      </c>
      <c r="O79" s="3">
        <v>-80</v>
      </c>
      <c r="P79" s="3">
        <f>J79 + M79   +  N79 - (G79 + H79 + I79 + J79 + S79 )</f>
        <v>-31.5</v>
      </c>
      <c r="R79" t="s">
        <v>192</v>
      </c>
    </row>
    <row r="80" spans="1:18" ht="15" customHeight="1" x14ac:dyDescent="0.25">
      <c r="A80" t="s">
        <v>253</v>
      </c>
      <c r="B80" t="s">
        <v>33</v>
      </c>
      <c r="C80">
        <v>1</v>
      </c>
      <c r="D80" t="s">
        <v>254</v>
      </c>
      <c r="E80">
        <v>0</v>
      </c>
      <c r="F80">
        <v>0</v>
      </c>
      <c r="G80" s="2">
        <v>0</v>
      </c>
      <c r="H80" s="2">
        <v>0</v>
      </c>
      <c r="I80" s="2" t="s">
        <v>23</v>
      </c>
      <c r="J80" s="2">
        <v>0</v>
      </c>
      <c r="K80" s="2"/>
      <c r="L80" s="2"/>
      <c r="M80" s="2">
        <v>0</v>
      </c>
      <c r="N80" s="2">
        <v>30</v>
      </c>
      <c r="O80" s="3">
        <v>-22.5</v>
      </c>
      <c r="P80" s="3">
        <f>J80 + M80   +  N80 - (G80 + H80 + I80 + J80 + S80 )</f>
        <v>15</v>
      </c>
      <c r="R80" t="s">
        <v>255</v>
      </c>
    </row>
    <row r="81" spans="1:18" ht="15" customHeight="1" x14ac:dyDescent="0.25">
      <c r="A81" t="s">
        <v>256</v>
      </c>
      <c r="B81" t="s">
        <v>51</v>
      </c>
      <c r="C81">
        <v>1</v>
      </c>
      <c r="D81" t="s">
        <v>257</v>
      </c>
      <c r="E81">
        <v>1</v>
      </c>
      <c r="F81">
        <v>0</v>
      </c>
      <c r="G81" s="2">
        <v>2</v>
      </c>
      <c r="H81" s="2">
        <v>8</v>
      </c>
      <c r="I81" s="2" t="s">
        <v>23</v>
      </c>
      <c r="J81" s="2">
        <v>12</v>
      </c>
      <c r="K81" s="2"/>
      <c r="L81" s="2">
        <v>40</v>
      </c>
      <c r="M81" s="2">
        <v>37</v>
      </c>
      <c r="N81" s="2">
        <v>0</v>
      </c>
      <c r="O81" s="3">
        <v>-15</v>
      </c>
      <c r="P81" s="3">
        <f>J81 + M81   +  N81 - (G81 + H81 + I81 + J81 + S81 )</f>
        <v>12</v>
      </c>
      <c r="R81" t="s">
        <v>258</v>
      </c>
    </row>
    <row r="82" spans="1:18" ht="15" customHeight="1" x14ac:dyDescent="0.25">
      <c r="A82" t="s">
        <v>259</v>
      </c>
      <c r="B82" t="s">
        <v>51</v>
      </c>
      <c r="C82">
        <v>1</v>
      </c>
      <c r="D82" t="s">
        <v>260</v>
      </c>
      <c r="E82">
        <v>0</v>
      </c>
      <c r="F82">
        <v>0</v>
      </c>
      <c r="G82" s="2">
        <v>0</v>
      </c>
      <c r="H82" s="2">
        <v>8</v>
      </c>
      <c r="I82" s="2" t="s">
        <v>23</v>
      </c>
      <c r="J82" s="2">
        <v>12</v>
      </c>
      <c r="K82" s="2"/>
      <c r="L82" s="2">
        <v>25</v>
      </c>
      <c r="M82" s="2">
        <v>0</v>
      </c>
      <c r="N82" s="2">
        <v>70</v>
      </c>
      <c r="O82" s="3">
        <v>-15</v>
      </c>
      <c r="P82" s="3">
        <f>J82 + M82   +  N82 - (G82 + H82 + I82 + J82 + S82 )</f>
        <v>47</v>
      </c>
      <c r="R82" t="s">
        <v>261</v>
      </c>
    </row>
    <row r="83" spans="1:18" ht="15" customHeight="1" x14ac:dyDescent="0.25">
      <c r="A83" t="s">
        <v>262</v>
      </c>
      <c r="B83" t="s">
        <v>26</v>
      </c>
      <c r="C83">
        <v>1</v>
      </c>
      <c r="D83" t="s">
        <v>263</v>
      </c>
      <c r="E83">
        <v>0</v>
      </c>
      <c r="F83">
        <v>0</v>
      </c>
      <c r="G83" s="2">
        <v>0</v>
      </c>
      <c r="H83" s="2">
        <v>8</v>
      </c>
      <c r="I83" s="2" t="s">
        <v>23</v>
      </c>
      <c r="J83" s="2">
        <v>12</v>
      </c>
      <c r="K83" s="2"/>
      <c r="L83" s="2"/>
      <c r="M83" s="2">
        <v>0</v>
      </c>
      <c r="N83" s="2">
        <v>47</v>
      </c>
      <c r="O83" s="3">
        <v>-12</v>
      </c>
      <c r="P83" s="3">
        <f>J83 + M83   +  N83 - (G83 + H83 + I83 + J83 + S83 )</f>
        <v>24</v>
      </c>
      <c r="R83" t="s">
        <v>264</v>
      </c>
    </row>
    <row r="84" spans="1:18" ht="15" customHeight="1" x14ac:dyDescent="0.25">
      <c r="A84" t="s">
        <v>265</v>
      </c>
      <c r="B84" t="s">
        <v>51</v>
      </c>
      <c r="C84">
        <v>1</v>
      </c>
      <c r="D84" t="s">
        <v>266</v>
      </c>
      <c r="E84">
        <v>14</v>
      </c>
      <c r="F84">
        <v>0</v>
      </c>
      <c r="G84" s="2">
        <v>28</v>
      </c>
      <c r="H84" s="2">
        <v>0</v>
      </c>
      <c r="I84" s="2">
        <v>0</v>
      </c>
      <c r="J84" s="2">
        <v>12</v>
      </c>
      <c r="K84" s="2">
        <v>25</v>
      </c>
      <c r="L84" s="2"/>
      <c r="M84" s="2">
        <v>0</v>
      </c>
      <c r="N84" s="2">
        <v>54</v>
      </c>
      <c r="O84" s="3">
        <v>-12</v>
      </c>
      <c r="P84" s="3">
        <f>J84 + M84   +  N84 - (G84 + H84 + I84 + J84 + S84 )</f>
        <v>26</v>
      </c>
      <c r="R84" t="s">
        <v>267</v>
      </c>
    </row>
    <row r="85" spans="1:18" ht="15" customHeight="1" x14ac:dyDescent="0.25">
      <c r="A85" t="s">
        <v>268</v>
      </c>
      <c r="B85" t="s">
        <v>47</v>
      </c>
      <c r="C85">
        <v>1</v>
      </c>
      <c r="D85" t="s">
        <v>269</v>
      </c>
      <c r="E85">
        <v>0</v>
      </c>
      <c r="F85">
        <v>0</v>
      </c>
      <c r="G85" s="2">
        <v>0</v>
      </c>
      <c r="H85" s="2">
        <v>0</v>
      </c>
      <c r="I85" s="2" t="s">
        <v>23</v>
      </c>
      <c r="J85" s="2">
        <v>12</v>
      </c>
      <c r="K85" s="2"/>
      <c r="L85" s="2">
        <v>15</v>
      </c>
      <c r="M85" s="2">
        <v>0</v>
      </c>
      <c r="N85" s="2">
        <v>34.5</v>
      </c>
      <c r="O85" s="3">
        <v>-15</v>
      </c>
      <c r="P85" s="3">
        <f>J85 + M85   +  N85 - (G85 + H85 + I85 + J85 + S85 )</f>
        <v>19.5</v>
      </c>
      <c r="R85" t="s">
        <v>153</v>
      </c>
    </row>
    <row r="86" spans="1:18" ht="15" customHeight="1" x14ac:dyDescent="0.25">
      <c r="A86" t="s">
        <v>270</v>
      </c>
      <c r="B86" t="s">
        <v>51</v>
      </c>
      <c r="C86">
        <v>1</v>
      </c>
      <c r="D86" t="s">
        <v>271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12</v>
      </c>
      <c r="K86" s="2"/>
      <c r="L86" s="2"/>
      <c r="M86" s="2">
        <v>0</v>
      </c>
      <c r="N86" s="2">
        <v>0</v>
      </c>
      <c r="O86" s="3">
        <v>0</v>
      </c>
      <c r="P86" s="3">
        <f>J86 + M86   +  N86 - (G86 + H86 + I86 + J86 + S86 )</f>
        <v>0</v>
      </c>
      <c r="R86" t="s">
        <v>272</v>
      </c>
    </row>
    <row r="87" spans="1:18" ht="15" customHeight="1" x14ac:dyDescent="0.25">
      <c r="A87" t="s">
        <v>273</v>
      </c>
      <c r="B87" t="s">
        <v>47</v>
      </c>
      <c r="C87">
        <v>1</v>
      </c>
      <c r="D87" t="s">
        <v>274</v>
      </c>
      <c r="E87">
        <v>0</v>
      </c>
      <c r="F87">
        <v>0</v>
      </c>
      <c r="G87" s="2">
        <v>0</v>
      </c>
      <c r="H87" s="2">
        <v>0</v>
      </c>
      <c r="I87" s="2">
        <v>0</v>
      </c>
      <c r="J87" s="2">
        <v>0</v>
      </c>
      <c r="K87" s="2"/>
      <c r="L87" s="2">
        <v>15</v>
      </c>
      <c r="M87" s="2">
        <v>0</v>
      </c>
      <c r="N87" s="2">
        <v>0</v>
      </c>
      <c r="O87" s="3">
        <v>0</v>
      </c>
      <c r="P87" s="3">
        <f>J87 + M87   +  N87 - (G87 + H87 + I87 + J87 + S87 )</f>
        <v>0</v>
      </c>
      <c r="R87" t="s">
        <v>275</v>
      </c>
    </row>
    <row r="88" spans="1:18" ht="15" customHeight="1" x14ac:dyDescent="0.25">
      <c r="A88" t="s">
        <v>276</v>
      </c>
      <c r="B88" t="s">
        <v>17</v>
      </c>
      <c r="C88">
        <v>1</v>
      </c>
      <c r="D88" t="s">
        <v>277</v>
      </c>
      <c r="E88">
        <v>20</v>
      </c>
      <c r="F88">
        <v>0</v>
      </c>
      <c r="G88" s="2">
        <v>30</v>
      </c>
      <c r="H88" s="2">
        <v>0</v>
      </c>
      <c r="I88" s="2" t="s">
        <v>23</v>
      </c>
      <c r="J88" s="2">
        <v>0</v>
      </c>
      <c r="K88" s="2">
        <v>29</v>
      </c>
      <c r="L88" s="2"/>
      <c r="M88" s="2">
        <v>0</v>
      </c>
      <c r="N88" s="2">
        <v>66</v>
      </c>
      <c r="O88" s="3">
        <v>-15</v>
      </c>
      <c r="P88" s="3">
        <f>J88 + M88   +  N88 - (G88 + H88 + I88 + J88 + S88 )</f>
        <v>21</v>
      </c>
      <c r="R88" t="s">
        <v>236</v>
      </c>
    </row>
    <row r="89" spans="1:18" ht="15" customHeight="1" x14ac:dyDescent="0.25">
      <c r="A89" t="s">
        <v>278</v>
      </c>
      <c r="B89" t="s">
        <v>43</v>
      </c>
      <c r="C89">
        <v>1</v>
      </c>
      <c r="D89" t="s">
        <v>279</v>
      </c>
      <c r="E89">
        <v>0</v>
      </c>
      <c r="F89">
        <v>0</v>
      </c>
      <c r="G89" s="2">
        <v>0</v>
      </c>
      <c r="H89" s="2">
        <v>0</v>
      </c>
      <c r="I89" s="2">
        <v>0</v>
      </c>
      <c r="J89" s="2">
        <v>0</v>
      </c>
      <c r="K89" s="2"/>
      <c r="L89" s="2">
        <v>15</v>
      </c>
      <c r="M89" s="2">
        <v>0</v>
      </c>
      <c r="N89" s="2">
        <v>0</v>
      </c>
      <c r="O89" s="3">
        <v>-15</v>
      </c>
      <c r="P89" s="3">
        <f>J89 + M89   +  N89 - (G89 + H89 + I89 + J89 + S89 )</f>
        <v>0</v>
      </c>
      <c r="R89" t="s">
        <v>280</v>
      </c>
    </row>
    <row r="90" spans="1:18" ht="15" customHeight="1" x14ac:dyDescent="0.25">
      <c r="A90" t="s">
        <v>281</v>
      </c>
      <c r="B90" t="s">
        <v>26</v>
      </c>
      <c r="C90">
        <v>1</v>
      </c>
      <c r="D90" t="s">
        <v>282</v>
      </c>
      <c r="E90">
        <v>20</v>
      </c>
      <c r="F90">
        <v>10</v>
      </c>
      <c r="G90" s="2">
        <v>50</v>
      </c>
      <c r="H90" s="2">
        <v>0</v>
      </c>
      <c r="I90" s="2" t="s">
        <v>23</v>
      </c>
      <c r="J90" s="2">
        <v>0</v>
      </c>
      <c r="K90" s="2">
        <v>19</v>
      </c>
      <c r="L90" s="2">
        <v>7.5</v>
      </c>
      <c r="M90" s="2">
        <v>0</v>
      </c>
      <c r="N90" s="2">
        <v>33.5</v>
      </c>
      <c r="O90" s="3">
        <v>-15</v>
      </c>
      <c r="P90" s="3">
        <f>J90 + M90   +  N90 - (G90 + H90 + I90 + J90 + S90 )</f>
        <v>-31.5</v>
      </c>
      <c r="R90" t="s">
        <v>283</v>
      </c>
    </row>
    <row r="91" spans="1:18" ht="15" customHeight="1" x14ac:dyDescent="0.25">
      <c r="A91" t="s">
        <v>284</v>
      </c>
      <c r="B91" t="s">
        <v>33</v>
      </c>
      <c r="C91">
        <v>1</v>
      </c>
      <c r="D91" t="s">
        <v>285</v>
      </c>
      <c r="E91">
        <v>17</v>
      </c>
      <c r="F91">
        <v>12</v>
      </c>
      <c r="G91" s="2">
        <v>50</v>
      </c>
      <c r="H91" s="2">
        <v>8</v>
      </c>
      <c r="I91" s="2" t="s">
        <v>23</v>
      </c>
      <c r="J91" s="2">
        <v>0</v>
      </c>
      <c r="K91" s="2"/>
      <c r="L91" s="2"/>
      <c r="M91" s="2">
        <v>73</v>
      </c>
      <c r="N91" s="2">
        <v>0</v>
      </c>
      <c r="O91" s="3">
        <v>-2</v>
      </c>
      <c r="P91" s="3">
        <f>J91 + M91   +  N91 - (G91 + H91 + I91 + J91 + S91 )</f>
        <v>0</v>
      </c>
      <c r="R91" t="s">
        <v>286</v>
      </c>
    </row>
    <row r="92" spans="1:18" ht="15" customHeight="1" x14ac:dyDescent="0.25">
      <c r="A92" t="s">
        <v>287</v>
      </c>
      <c r="B92" t="s">
        <v>47</v>
      </c>
      <c r="C92">
        <v>1</v>
      </c>
      <c r="D92" t="s">
        <v>288</v>
      </c>
      <c r="E92">
        <v>19</v>
      </c>
      <c r="F92">
        <v>0</v>
      </c>
      <c r="G92" s="2">
        <v>30</v>
      </c>
      <c r="H92" s="2">
        <v>0</v>
      </c>
      <c r="I92" s="2">
        <v>0</v>
      </c>
      <c r="J92" s="2">
        <v>0</v>
      </c>
      <c r="K92" s="2">
        <v>15</v>
      </c>
      <c r="L92" s="2"/>
      <c r="M92" s="2">
        <v>0</v>
      </c>
      <c r="N92" s="2">
        <v>45</v>
      </c>
      <c r="O92" s="3">
        <v>15</v>
      </c>
      <c r="P92" s="3">
        <f>J92 + M92   +  N92 - (G92 + H92 + I92 + J92 + S92 )</f>
        <v>15</v>
      </c>
      <c r="R92" t="s">
        <v>289</v>
      </c>
    </row>
    <row r="93" spans="1:18" ht="15" customHeight="1" x14ac:dyDescent="0.25">
      <c r="A93" t="s">
        <v>290</v>
      </c>
      <c r="B93" t="s">
        <v>21</v>
      </c>
      <c r="C93">
        <v>1</v>
      </c>
      <c r="D93" t="s">
        <v>291</v>
      </c>
      <c r="E93">
        <v>0</v>
      </c>
      <c r="F93">
        <v>0</v>
      </c>
      <c r="G93" s="2">
        <v>0</v>
      </c>
      <c r="H93" s="2">
        <v>0</v>
      </c>
      <c r="I93" s="2" t="s">
        <v>23</v>
      </c>
      <c r="J93" s="2">
        <v>12</v>
      </c>
      <c r="K93" s="2"/>
      <c r="L93" s="2"/>
      <c r="M93" s="2">
        <v>0</v>
      </c>
      <c r="N93" s="2">
        <v>19</v>
      </c>
      <c r="O93" s="3">
        <v>-19</v>
      </c>
      <c r="P93" s="3">
        <f>J93 + M93   +  N93 - (G93 + H93 + I93 + J93 + S93 )</f>
        <v>4</v>
      </c>
      <c r="R93" t="s">
        <v>292</v>
      </c>
    </row>
    <row r="94" spans="1:18" ht="15" customHeight="1" x14ac:dyDescent="0.25">
      <c r="A94" t="s">
        <v>293</v>
      </c>
      <c r="B94" t="s">
        <v>17</v>
      </c>
      <c r="C94">
        <v>1</v>
      </c>
      <c r="D94" t="s">
        <v>294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/>
      <c r="L94" s="2"/>
      <c r="M94" s="2">
        <v>0</v>
      </c>
      <c r="N94" s="2">
        <v>0</v>
      </c>
      <c r="O94" s="3">
        <v>0</v>
      </c>
      <c r="P94" s="3">
        <f>J94 + M94   +  N94 - (G94 + H94 + I94 + J94 + S94 )</f>
        <v>0</v>
      </c>
      <c r="R94" t="s">
        <v>295</v>
      </c>
    </row>
    <row r="95" spans="1:18" ht="15" customHeight="1" x14ac:dyDescent="0.25">
      <c r="A95" t="s">
        <v>296</v>
      </c>
      <c r="B95" t="s">
        <v>43</v>
      </c>
      <c r="C95">
        <v>1</v>
      </c>
      <c r="D95" t="s">
        <v>297</v>
      </c>
      <c r="E95">
        <v>0</v>
      </c>
      <c r="F95">
        <v>0</v>
      </c>
      <c r="G95" s="2">
        <v>0</v>
      </c>
      <c r="H95" s="2">
        <v>0</v>
      </c>
      <c r="I95" s="2" t="s">
        <v>23</v>
      </c>
      <c r="J95" s="2">
        <v>0</v>
      </c>
      <c r="K95" s="2"/>
      <c r="L95" s="2">
        <v>5</v>
      </c>
      <c r="M95" s="2">
        <v>0</v>
      </c>
      <c r="N95" s="2">
        <v>0</v>
      </c>
      <c r="O95" s="3">
        <v>15</v>
      </c>
      <c r="P95" s="3">
        <f>J95 + M95   +  N95 - (G95 + H95 + I95 + J95 + S95 )</f>
        <v>-15</v>
      </c>
      <c r="R95" t="s">
        <v>298</v>
      </c>
    </row>
    <row r="96" spans="1:18" ht="15" customHeight="1" x14ac:dyDescent="0.25">
      <c r="A96" t="s">
        <v>299</v>
      </c>
      <c r="B96" t="s">
        <v>33</v>
      </c>
      <c r="C96">
        <v>1</v>
      </c>
      <c r="D96" t="s">
        <v>300</v>
      </c>
      <c r="E96">
        <v>0</v>
      </c>
      <c r="F96">
        <v>0</v>
      </c>
      <c r="G96" s="2">
        <v>0</v>
      </c>
      <c r="H96" s="2">
        <v>8</v>
      </c>
      <c r="I96" s="2" t="s">
        <v>23</v>
      </c>
      <c r="J96" s="2">
        <v>0</v>
      </c>
      <c r="K96" s="2"/>
      <c r="L96" s="2"/>
      <c r="M96" s="2">
        <v>0</v>
      </c>
      <c r="N96" s="2">
        <v>0</v>
      </c>
      <c r="O96" s="3">
        <v>0</v>
      </c>
      <c r="P96" s="3">
        <f>J96 + M96   +  N96 - (G96 + H96 + I96 + J96 + S96 )</f>
        <v>-23</v>
      </c>
      <c r="R96" t="s">
        <v>301</v>
      </c>
    </row>
    <row r="97" spans="1:18" ht="15" customHeight="1" x14ac:dyDescent="0.25">
      <c r="A97" t="s">
        <v>302</v>
      </c>
      <c r="B97" t="s">
        <v>21</v>
      </c>
      <c r="C97">
        <v>1</v>
      </c>
      <c r="D97" t="s">
        <v>303</v>
      </c>
      <c r="E97">
        <v>0</v>
      </c>
      <c r="F97">
        <v>0</v>
      </c>
      <c r="G97" s="2">
        <v>0</v>
      </c>
      <c r="H97" s="2">
        <v>0</v>
      </c>
      <c r="I97" s="2">
        <v>0</v>
      </c>
      <c r="J97" s="2">
        <v>0</v>
      </c>
      <c r="K97" s="2"/>
      <c r="L97" s="2"/>
      <c r="M97" s="2">
        <v>0</v>
      </c>
      <c r="N97" s="2">
        <v>0</v>
      </c>
      <c r="O97" s="3">
        <v>0</v>
      </c>
      <c r="P97" s="3">
        <f>J97 + M97   +  N97 - (G97 + H97 + I97 + J97 + S97 )</f>
        <v>0</v>
      </c>
      <c r="R97" t="s">
        <v>304</v>
      </c>
    </row>
    <row r="98" spans="1:18" ht="15" customHeight="1" x14ac:dyDescent="0.25">
      <c r="A98" t="s">
        <v>305</v>
      </c>
      <c r="B98" t="s">
        <v>21</v>
      </c>
      <c r="C98">
        <v>1</v>
      </c>
      <c r="D98" t="s">
        <v>306</v>
      </c>
      <c r="E98">
        <v>0</v>
      </c>
      <c r="F98">
        <v>0</v>
      </c>
      <c r="G98" s="2">
        <v>0</v>
      </c>
      <c r="H98" s="2">
        <v>0</v>
      </c>
      <c r="I98" s="2" t="s">
        <v>23</v>
      </c>
      <c r="J98" s="2">
        <v>0</v>
      </c>
      <c r="K98" s="2"/>
      <c r="L98" s="2"/>
      <c r="M98" s="2">
        <v>0</v>
      </c>
      <c r="N98" s="2">
        <v>19.25</v>
      </c>
      <c r="O98" s="3">
        <v>-34.25</v>
      </c>
      <c r="P98" s="3">
        <f>J98 + M98   +  N98 - (G98 + H98 + I98 + J98 + S98 )</f>
        <v>4.25</v>
      </c>
      <c r="R98" t="s">
        <v>307</v>
      </c>
    </row>
    <row r="99" spans="1:18" ht="15" customHeight="1" x14ac:dyDescent="0.25">
      <c r="A99" t="s">
        <v>308</v>
      </c>
      <c r="B99" t="s">
        <v>51</v>
      </c>
      <c r="C99">
        <v>1</v>
      </c>
      <c r="D99" t="s">
        <v>309</v>
      </c>
      <c r="E99">
        <v>0</v>
      </c>
      <c r="F99">
        <v>0</v>
      </c>
      <c r="G99" s="2">
        <v>0</v>
      </c>
      <c r="H99" s="2">
        <v>0</v>
      </c>
      <c r="I99" s="2" t="s">
        <v>23</v>
      </c>
      <c r="J99" s="2">
        <v>12</v>
      </c>
      <c r="K99" s="2"/>
      <c r="L99" s="2">
        <v>5</v>
      </c>
      <c r="M99" s="2">
        <v>0</v>
      </c>
      <c r="N99" s="2">
        <v>47</v>
      </c>
      <c r="O99" s="3">
        <v>-15</v>
      </c>
      <c r="P99" s="3">
        <f>J99 + M99   +  N99 - (G99 + H99 + I99 + J99 + S99 )</f>
        <v>32</v>
      </c>
      <c r="R99" t="s">
        <v>310</v>
      </c>
    </row>
    <row r="100" spans="1:18" ht="15" customHeight="1" x14ac:dyDescent="0.25">
      <c r="A100" t="s">
        <v>311</v>
      </c>
      <c r="B100" t="s">
        <v>21</v>
      </c>
      <c r="C100">
        <v>1</v>
      </c>
      <c r="D100" t="s">
        <v>312</v>
      </c>
      <c r="E100">
        <v>19</v>
      </c>
      <c r="F100">
        <v>13</v>
      </c>
      <c r="G100" s="2">
        <v>50</v>
      </c>
      <c r="H100" s="2">
        <v>8</v>
      </c>
      <c r="I100" s="2" t="s">
        <v>23</v>
      </c>
      <c r="J100" s="2">
        <v>12</v>
      </c>
      <c r="K100" s="2">
        <v>29</v>
      </c>
      <c r="L100" s="2">
        <v>15</v>
      </c>
      <c r="M100" s="2">
        <v>0</v>
      </c>
      <c r="N100" s="2">
        <v>141</v>
      </c>
      <c r="O100" s="3">
        <v>-27</v>
      </c>
      <c r="P100" s="3">
        <f>J100 + M100   +  N100 - (G100 + H100 + I100 + J100 + S100 )</f>
        <v>68</v>
      </c>
      <c r="R100" t="s">
        <v>313</v>
      </c>
    </row>
    <row r="101" spans="1:18" ht="15" customHeight="1" x14ac:dyDescent="0.25">
      <c r="A101" t="s">
        <v>314</v>
      </c>
      <c r="B101" t="s">
        <v>43</v>
      </c>
      <c r="C101">
        <v>1</v>
      </c>
      <c r="D101" t="s">
        <v>315</v>
      </c>
      <c r="E101">
        <v>0</v>
      </c>
      <c r="F101">
        <v>0</v>
      </c>
      <c r="G101" s="2">
        <v>0</v>
      </c>
      <c r="H101" s="2">
        <v>0</v>
      </c>
      <c r="I101" s="2" t="s">
        <v>23</v>
      </c>
      <c r="J101" s="2">
        <v>0</v>
      </c>
      <c r="K101" s="2"/>
      <c r="L101" s="2">
        <v>20</v>
      </c>
      <c r="M101" s="2">
        <v>0</v>
      </c>
      <c r="N101" s="2">
        <v>0</v>
      </c>
      <c r="O101" s="3">
        <v>-15</v>
      </c>
      <c r="P101" s="3">
        <f>J101 + M101   +  N101 - (G101 + H101 + I101 + J101 + S101 )</f>
        <v>-15</v>
      </c>
      <c r="R101" t="s">
        <v>316</v>
      </c>
    </row>
    <row r="102" spans="1:18" ht="15" customHeight="1" x14ac:dyDescent="0.25">
      <c r="A102" t="s">
        <v>317</v>
      </c>
      <c r="B102" t="s">
        <v>26</v>
      </c>
      <c r="C102">
        <v>1</v>
      </c>
      <c r="D102" t="s">
        <v>318</v>
      </c>
      <c r="E102">
        <v>0</v>
      </c>
      <c r="F102">
        <v>2.2222222222222199E+169</v>
      </c>
      <c r="G102" s="2">
        <v>30</v>
      </c>
      <c r="H102" s="2">
        <v>0</v>
      </c>
      <c r="I102" s="2">
        <v>0</v>
      </c>
      <c r="J102" s="2">
        <v>0</v>
      </c>
      <c r="K102" s="2"/>
      <c r="L102" s="2"/>
      <c r="M102" s="2">
        <v>0</v>
      </c>
      <c r="N102" s="2">
        <v>0</v>
      </c>
      <c r="O102" s="3">
        <v>0</v>
      </c>
      <c r="P102" s="3">
        <f>J102 + M102   +  N102 - (G102 + H102 + I102 + J102 + S102 )</f>
        <v>-30</v>
      </c>
      <c r="R102" t="s">
        <v>319</v>
      </c>
    </row>
    <row r="103" spans="1:18" ht="15" customHeight="1" x14ac:dyDescent="0.25">
      <c r="A103" t="s">
        <v>320</v>
      </c>
      <c r="B103" t="s">
        <v>21</v>
      </c>
      <c r="C103">
        <v>1</v>
      </c>
      <c r="D103" t="s">
        <v>321</v>
      </c>
      <c r="E103">
        <v>16</v>
      </c>
      <c r="F103">
        <v>8</v>
      </c>
      <c r="G103" s="2">
        <v>46</v>
      </c>
      <c r="H103" s="2">
        <v>0</v>
      </c>
      <c r="I103" s="2" t="s">
        <v>23</v>
      </c>
      <c r="J103" s="2">
        <v>12</v>
      </c>
      <c r="K103" s="2">
        <v>17</v>
      </c>
      <c r="L103" s="2"/>
      <c r="M103" s="2">
        <v>17</v>
      </c>
      <c r="N103" s="2">
        <v>77</v>
      </c>
      <c r="O103" s="3">
        <v>0</v>
      </c>
      <c r="P103" s="3">
        <f>J103 + M103   +  N103 - (G103 + H103 + I103 + J103 + S103 )</f>
        <v>33</v>
      </c>
      <c r="R103" t="s">
        <v>322</v>
      </c>
    </row>
    <row r="104" spans="1:18" ht="15" customHeight="1" x14ac:dyDescent="0.25">
      <c r="A104" t="s">
        <v>323</v>
      </c>
      <c r="B104" t="s">
        <v>26</v>
      </c>
      <c r="C104">
        <v>1</v>
      </c>
      <c r="D104" t="s">
        <v>324</v>
      </c>
      <c r="E104">
        <v>0</v>
      </c>
      <c r="F104">
        <v>0</v>
      </c>
      <c r="G104" s="2">
        <v>0</v>
      </c>
      <c r="H104" s="2">
        <v>0</v>
      </c>
      <c r="I104" s="2" t="s">
        <v>23</v>
      </c>
      <c r="J104" s="2">
        <v>12</v>
      </c>
      <c r="K104" s="2"/>
      <c r="L104" s="2">
        <v>35</v>
      </c>
      <c r="M104" s="2">
        <v>0</v>
      </c>
      <c r="N104" s="2">
        <v>15</v>
      </c>
      <c r="O104" s="3">
        <v>3</v>
      </c>
      <c r="P104" s="3">
        <f>J104 + M104   +  N104 - (G104 + H104 + I104 + J104 + S104 )</f>
        <v>0</v>
      </c>
      <c r="R104" t="s">
        <v>325</v>
      </c>
    </row>
    <row r="105" spans="1:18" ht="15" customHeight="1" x14ac:dyDescent="0.25">
      <c r="A105" t="s">
        <v>326</v>
      </c>
      <c r="B105" t="s">
        <v>26</v>
      </c>
      <c r="C105">
        <v>1</v>
      </c>
      <c r="D105" t="s">
        <v>327</v>
      </c>
      <c r="E105">
        <v>17</v>
      </c>
      <c r="F105">
        <v>0</v>
      </c>
      <c r="G105" s="2">
        <v>30</v>
      </c>
      <c r="H105" s="2">
        <v>0</v>
      </c>
      <c r="I105" s="2" t="s">
        <v>23</v>
      </c>
      <c r="J105" s="2">
        <v>12</v>
      </c>
      <c r="K105" s="2"/>
      <c r="L105" s="2"/>
      <c r="M105" s="2">
        <v>0</v>
      </c>
      <c r="N105" s="2">
        <v>43.5</v>
      </c>
      <c r="O105" s="3">
        <v>0</v>
      </c>
      <c r="P105" s="3">
        <f>J105 + M105   +  N105 - (G105 + H105 + I105 + J105 + S105 )</f>
        <v>-1.5</v>
      </c>
      <c r="R105" t="s">
        <v>328</v>
      </c>
    </row>
    <row r="106" spans="1:18" ht="15" customHeight="1" x14ac:dyDescent="0.25">
      <c r="A106" t="s">
        <v>329</v>
      </c>
      <c r="B106" t="s">
        <v>47</v>
      </c>
      <c r="C106">
        <v>1</v>
      </c>
      <c r="D106" t="s">
        <v>330</v>
      </c>
      <c r="E106">
        <v>9</v>
      </c>
      <c r="F106">
        <v>0</v>
      </c>
      <c r="G106" s="2">
        <v>18</v>
      </c>
      <c r="H106" s="2">
        <v>0</v>
      </c>
      <c r="I106" s="2">
        <v>0</v>
      </c>
      <c r="J106" s="2">
        <v>12</v>
      </c>
      <c r="K106" s="2"/>
      <c r="L106" s="2"/>
      <c r="M106" s="2">
        <v>0</v>
      </c>
      <c r="N106" s="2">
        <v>56</v>
      </c>
      <c r="O106" s="3">
        <v>-28</v>
      </c>
      <c r="P106" s="3">
        <f>J106 + M106   +  N106 - (G106 + H106 + I106 + J106 + S106 )</f>
        <v>38</v>
      </c>
      <c r="R106" t="s">
        <v>331</v>
      </c>
    </row>
    <row r="107" spans="1:18" ht="15" customHeight="1" x14ac:dyDescent="0.25">
      <c r="A107" t="s">
        <v>332</v>
      </c>
      <c r="B107" t="s">
        <v>21</v>
      </c>
      <c r="C107">
        <v>1</v>
      </c>
      <c r="D107" t="s">
        <v>333</v>
      </c>
      <c r="E107">
        <v>2</v>
      </c>
      <c r="F107">
        <v>0</v>
      </c>
      <c r="G107" s="2">
        <v>4</v>
      </c>
      <c r="H107" s="2">
        <v>0</v>
      </c>
      <c r="I107" s="2" t="s">
        <v>23</v>
      </c>
      <c r="J107" s="2">
        <v>12</v>
      </c>
      <c r="K107" s="2"/>
      <c r="L107" s="2">
        <v>35</v>
      </c>
      <c r="M107" s="2">
        <v>4</v>
      </c>
      <c r="N107" s="2">
        <v>0</v>
      </c>
      <c r="O107" s="3">
        <v>-15</v>
      </c>
      <c r="P107" s="3">
        <f>J107 + M107   +  N107 - (G107 + H107 + I107 + J107 + S107 )</f>
        <v>-15</v>
      </c>
      <c r="R107" t="s">
        <v>334</v>
      </c>
    </row>
    <row r="108" spans="1:18" ht="15" customHeight="1" x14ac:dyDescent="0.25">
      <c r="A108" t="s">
        <v>335</v>
      </c>
      <c r="B108" t="s">
        <v>21</v>
      </c>
      <c r="C108">
        <v>1</v>
      </c>
      <c r="D108" t="s">
        <v>336</v>
      </c>
      <c r="E108">
        <v>0</v>
      </c>
      <c r="F108">
        <v>0</v>
      </c>
      <c r="G108" s="2">
        <v>0</v>
      </c>
      <c r="H108" s="2">
        <v>8</v>
      </c>
      <c r="I108" s="2" t="s">
        <v>23</v>
      </c>
      <c r="J108" s="2">
        <v>0</v>
      </c>
      <c r="K108" s="2">
        <v>15</v>
      </c>
      <c r="L108" s="2"/>
      <c r="M108" s="2">
        <v>0</v>
      </c>
      <c r="N108" s="2">
        <v>38</v>
      </c>
      <c r="O108" s="3">
        <v>0</v>
      </c>
      <c r="P108" s="3">
        <f>J108 + M108   +  N108 - (G108 + H108 + I108 + J108 + S108 )</f>
        <v>15</v>
      </c>
      <c r="R108" t="s">
        <v>337</v>
      </c>
    </row>
    <row r="109" spans="1:18" ht="15" customHeight="1" x14ac:dyDescent="0.25">
      <c r="A109" t="s">
        <v>338</v>
      </c>
      <c r="B109" t="s">
        <v>26</v>
      </c>
      <c r="C109">
        <v>1</v>
      </c>
      <c r="D109" t="s">
        <v>339</v>
      </c>
      <c r="E109">
        <v>20</v>
      </c>
      <c r="F109">
        <v>7</v>
      </c>
      <c r="G109" s="2">
        <v>44</v>
      </c>
      <c r="H109" s="2">
        <v>0</v>
      </c>
      <c r="I109" s="2" t="s">
        <v>23</v>
      </c>
      <c r="J109" s="2">
        <v>0</v>
      </c>
      <c r="K109" s="2">
        <v>19</v>
      </c>
      <c r="L109" s="2">
        <v>7.5</v>
      </c>
      <c r="M109" s="2">
        <v>0</v>
      </c>
      <c r="N109" s="2">
        <v>33.5</v>
      </c>
      <c r="O109" s="3">
        <v>-15</v>
      </c>
      <c r="P109" s="3">
        <f>J109 + M109   +  N109 - (G109 + H109 + I109 + J109 + S109 )</f>
        <v>-25.5</v>
      </c>
      <c r="R109" t="s">
        <v>283</v>
      </c>
    </row>
    <row r="110" spans="1:18" ht="15" customHeight="1" x14ac:dyDescent="0.25">
      <c r="A110" t="s">
        <v>340</v>
      </c>
      <c r="B110" t="s">
        <v>33</v>
      </c>
      <c r="C110">
        <v>1</v>
      </c>
      <c r="D110" t="s">
        <v>341</v>
      </c>
      <c r="E110">
        <v>0</v>
      </c>
      <c r="F110">
        <v>0</v>
      </c>
      <c r="G110" s="2">
        <v>0</v>
      </c>
      <c r="H110" s="2">
        <v>0</v>
      </c>
      <c r="I110" s="2" t="s">
        <v>23</v>
      </c>
      <c r="J110" s="2">
        <v>0</v>
      </c>
      <c r="K110" s="2"/>
      <c r="L110" s="2">
        <v>15</v>
      </c>
      <c r="M110" s="2">
        <v>0</v>
      </c>
      <c r="N110" s="2">
        <v>0</v>
      </c>
      <c r="O110" s="3">
        <v>30</v>
      </c>
      <c r="P110" s="3">
        <f>J110 + M110   +  N110 - (G110 + H110 + I110 + J110 + S110 )</f>
        <v>-15</v>
      </c>
      <c r="R110" t="s">
        <v>342</v>
      </c>
    </row>
    <row r="111" spans="1:18" ht="15" customHeight="1" x14ac:dyDescent="0.25">
      <c r="A111" t="s">
        <v>343</v>
      </c>
      <c r="B111" t="s">
        <v>51</v>
      </c>
      <c r="C111">
        <v>1</v>
      </c>
      <c r="D111" t="s">
        <v>344</v>
      </c>
      <c r="E111">
        <v>19</v>
      </c>
      <c r="F111">
        <v>13</v>
      </c>
      <c r="G111" s="2">
        <v>50</v>
      </c>
      <c r="H111" s="2">
        <v>8</v>
      </c>
      <c r="I111" s="2" t="s">
        <v>23</v>
      </c>
      <c r="J111" s="2">
        <v>12</v>
      </c>
      <c r="K111" s="2"/>
      <c r="L111" s="2"/>
      <c r="M111" s="2">
        <v>0</v>
      </c>
      <c r="N111" s="2">
        <v>0</v>
      </c>
      <c r="O111" s="3">
        <v>0</v>
      </c>
      <c r="P111" s="3">
        <f>J111 + M111   +  N111 - (G111 + H111 + I111 + J111 + S111 )</f>
        <v>-73</v>
      </c>
      <c r="R111" t="s">
        <v>345</v>
      </c>
    </row>
    <row r="112" spans="1:18" ht="15" customHeight="1" x14ac:dyDescent="0.25">
      <c r="A112" t="s">
        <v>346</v>
      </c>
      <c r="B112" t="s">
        <v>26</v>
      </c>
      <c r="C112">
        <v>1</v>
      </c>
      <c r="D112" t="s">
        <v>347</v>
      </c>
      <c r="E112">
        <v>5</v>
      </c>
      <c r="F112">
        <v>0</v>
      </c>
      <c r="G112" s="2">
        <v>10</v>
      </c>
      <c r="H112" s="2">
        <v>0</v>
      </c>
      <c r="I112" s="2" t="s">
        <v>23</v>
      </c>
      <c r="J112" s="2">
        <v>0</v>
      </c>
      <c r="K112" s="2"/>
      <c r="L112" s="2"/>
      <c r="M112" s="2">
        <v>0</v>
      </c>
      <c r="N112" s="2">
        <v>21</v>
      </c>
      <c r="O112" s="3">
        <v>-21</v>
      </c>
      <c r="P112" s="3">
        <f>J112 + M112   +  N112 - (G112 + H112 + I112 + J112 + S112 )</f>
        <v>-4</v>
      </c>
      <c r="R112" t="s">
        <v>348</v>
      </c>
    </row>
    <row r="113" spans="1:18" ht="15" customHeight="1" x14ac:dyDescent="0.25">
      <c r="A113" t="s">
        <v>349</v>
      </c>
      <c r="B113" t="s">
        <v>21</v>
      </c>
      <c r="C113">
        <v>1</v>
      </c>
      <c r="D113" t="s">
        <v>350</v>
      </c>
      <c r="E113">
        <v>18</v>
      </c>
      <c r="F113">
        <v>0</v>
      </c>
      <c r="G113" s="2">
        <v>30</v>
      </c>
      <c r="H113" s="2">
        <v>8</v>
      </c>
      <c r="I113" s="2" t="s">
        <v>23</v>
      </c>
      <c r="J113" s="2">
        <v>12</v>
      </c>
      <c r="K113" s="2">
        <v>25</v>
      </c>
      <c r="L113" s="2">
        <v>10</v>
      </c>
      <c r="M113" s="2">
        <v>0</v>
      </c>
      <c r="N113" s="2">
        <v>78</v>
      </c>
      <c r="O113" s="3">
        <v>0</v>
      </c>
      <c r="P113" s="3">
        <f>J113 + M113   +  N113 - (G113 + H113 + I113 + J113 + S113 )</f>
        <v>25</v>
      </c>
      <c r="R113" t="s">
        <v>351</v>
      </c>
    </row>
    <row r="114" spans="1:18" ht="15" customHeight="1" x14ac:dyDescent="0.25">
      <c r="A114" t="s">
        <v>352</v>
      </c>
      <c r="B114" t="s">
        <v>33</v>
      </c>
      <c r="C114">
        <v>1</v>
      </c>
      <c r="D114" t="s">
        <v>353</v>
      </c>
      <c r="E114">
        <v>0</v>
      </c>
      <c r="F114">
        <v>17</v>
      </c>
      <c r="G114" s="2">
        <v>30</v>
      </c>
      <c r="H114" s="2">
        <v>0</v>
      </c>
      <c r="I114" s="2" t="s">
        <v>23</v>
      </c>
      <c r="J114" s="2">
        <v>12</v>
      </c>
      <c r="K114" s="2"/>
      <c r="L114" s="2">
        <v>15</v>
      </c>
      <c r="M114" s="2">
        <v>0</v>
      </c>
      <c r="N114" s="2">
        <v>15</v>
      </c>
      <c r="O114" s="3">
        <v>-72</v>
      </c>
      <c r="P114" s="3">
        <f>J114 + M114   +  N114 - (G114 + H114 + I114 + J114 + S114 )</f>
        <v>-30</v>
      </c>
      <c r="R114" t="s">
        <v>354</v>
      </c>
    </row>
    <row r="115" spans="1:18" ht="15" customHeight="1" x14ac:dyDescent="0.25">
      <c r="A115" t="s">
        <v>355</v>
      </c>
      <c r="B115" t="s">
        <v>51</v>
      </c>
      <c r="D115" t="s">
        <v>356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 t="s">
        <v>23</v>
      </c>
      <c r="K115" s="2"/>
      <c r="L115" s="2">
        <f>15+60</f>
        <v>75</v>
      </c>
      <c r="M115" s="2">
        <v>0</v>
      </c>
      <c r="N115" s="2">
        <v>209</v>
      </c>
      <c r="O115" s="3">
        <v>-27</v>
      </c>
      <c r="P115" s="3">
        <f>J115 + M115   +  N115 - (G115 + H115 + I115 + J115 + S115 )</f>
        <v>209</v>
      </c>
      <c r="Q115" t="s">
        <v>449</v>
      </c>
      <c r="R115" t="s">
        <v>357</v>
      </c>
    </row>
    <row r="116" spans="1:18" ht="15" customHeight="1" x14ac:dyDescent="0.25">
      <c r="A116" t="s">
        <v>358</v>
      </c>
      <c r="B116" t="s">
        <v>21</v>
      </c>
      <c r="D116" t="s">
        <v>359</v>
      </c>
      <c r="E116">
        <v>20</v>
      </c>
      <c r="F116">
        <v>14</v>
      </c>
      <c r="G116" s="2">
        <v>60</v>
      </c>
      <c r="H116" s="2">
        <v>0</v>
      </c>
      <c r="I116" s="2" t="s">
        <v>90</v>
      </c>
      <c r="J116" s="2" t="s">
        <v>23</v>
      </c>
      <c r="K116" s="2"/>
      <c r="L116" s="2"/>
      <c r="M116" s="2">
        <v>105.5</v>
      </c>
      <c r="N116" s="2">
        <v>0</v>
      </c>
      <c r="O116" s="3">
        <v>-68.5</v>
      </c>
      <c r="P116" s="3">
        <f>J116 + M116   +  N116 - (G116 + H116 + I116 + J116 + S116 )</f>
        <v>26.5</v>
      </c>
      <c r="R116" t="s">
        <v>360</v>
      </c>
    </row>
    <row r="117" spans="1:18" ht="15" customHeight="1" x14ac:dyDescent="0.25">
      <c r="A117" t="s">
        <v>361</v>
      </c>
      <c r="B117" t="s">
        <v>33</v>
      </c>
      <c r="C117">
        <v>1</v>
      </c>
      <c r="D117" t="s">
        <v>362</v>
      </c>
      <c r="E117">
        <v>0</v>
      </c>
      <c r="F117">
        <v>0</v>
      </c>
      <c r="G117" s="2">
        <v>0</v>
      </c>
      <c r="H117" s="2">
        <v>0</v>
      </c>
      <c r="I117" s="2" t="s">
        <v>23</v>
      </c>
      <c r="J117" s="2">
        <v>0</v>
      </c>
      <c r="K117" s="2"/>
      <c r="L117" s="2">
        <v>15</v>
      </c>
      <c r="M117" s="2">
        <v>0</v>
      </c>
      <c r="N117" s="2">
        <v>0</v>
      </c>
      <c r="O117" s="3">
        <v>-43.5</v>
      </c>
      <c r="P117" s="3">
        <f>J117 + M117   +  N117 - (G117 + H117 + I117 + J117 + S117 )</f>
        <v>-15</v>
      </c>
      <c r="R117" t="s">
        <v>363</v>
      </c>
    </row>
    <row r="118" spans="1:18" ht="15" customHeight="1" x14ac:dyDescent="0.25">
      <c r="A118" t="s">
        <v>364</v>
      </c>
      <c r="B118" t="s">
        <v>47</v>
      </c>
      <c r="C118">
        <v>1</v>
      </c>
      <c r="D118" t="s">
        <v>365</v>
      </c>
      <c r="E118">
        <v>0</v>
      </c>
      <c r="F118">
        <v>0</v>
      </c>
      <c r="G118" s="2">
        <v>0</v>
      </c>
      <c r="H118" s="2">
        <v>0</v>
      </c>
      <c r="I118" s="2" t="s">
        <v>23</v>
      </c>
      <c r="J118" s="2">
        <v>0</v>
      </c>
      <c r="K118" s="2"/>
      <c r="L118" s="2">
        <v>15</v>
      </c>
      <c r="M118" s="2">
        <v>0</v>
      </c>
      <c r="N118" s="2">
        <v>15</v>
      </c>
      <c r="O118" s="3">
        <v>0</v>
      </c>
      <c r="P118" s="3">
        <f>J118 + M118   +  N118 - (G118 + H118 + I118 + J118 + S118 )</f>
        <v>0</v>
      </c>
      <c r="R118" t="s">
        <v>366</v>
      </c>
    </row>
    <row r="119" spans="1:18" ht="15" customHeight="1" x14ac:dyDescent="0.25">
      <c r="A119" t="s">
        <v>367</v>
      </c>
      <c r="B119" t="s">
        <v>26</v>
      </c>
      <c r="C119">
        <v>1</v>
      </c>
      <c r="D119" t="s">
        <v>368</v>
      </c>
      <c r="E119">
        <v>0</v>
      </c>
      <c r="F119">
        <v>0</v>
      </c>
      <c r="G119" s="2">
        <v>0</v>
      </c>
      <c r="H119" s="2">
        <v>0</v>
      </c>
      <c r="I119" s="2" t="s">
        <v>23</v>
      </c>
      <c r="J119" s="2">
        <v>0</v>
      </c>
      <c r="K119" s="2"/>
      <c r="L119" s="2"/>
      <c r="M119" s="2">
        <v>0</v>
      </c>
      <c r="N119" s="2">
        <v>0</v>
      </c>
      <c r="O119" s="3">
        <v>67.5</v>
      </c>
      <c r="P119" s="3">
        <f>J119 + M119   +  N119 - (G119 + H119 + I119 + J119 + S119 )</f>
        <v>-15</v>
      </c>
      <c r="R119" t="s">
        <v>369</v>
      </c>
    </row>
    <row r="120" spans="1:18" ht="15" customHeight="1" x14ac:dyDescent="0.25">
      <c r="A120" t="s">
        <v>370</v>
      </c>
      <c r="B120" t="s">
        <v>21</v>
      </c>
      <c r="C120">
        <v>1</v>
      </c>
      <c r="D120" t="s">
        <v>371</v>
      </c>
      <c r="E120">
        <v>0</v>
      </c>
      <c r="F120">
        <v>0</v>
      </c>
      <c r="G120" s="2">
        <v>0</v>
      </c>
      <c r="H120" s="2">
        <v>0</v>
      </c>
      <c r="I120" s="2" t="s">
        <v>23</v>
      </c>
      <c r="J120" s="2">
        <v>0</v>
      </c>
      <c r="K120" s="2"/>
      <c r="L120" s="2"/>
      <c r="M120" s="2">
        <v>0</v>
      </c>
      <c r="N120" s="2">
        <v>15</v>
      </c>
      <c r="O120" s="3">
        <v>-15</v>
      </c>
      <c r="P120" s="3">
        <f>J120 + M120   +  N120 - (G120 + H120 + I120 + J120 + S120 )</f>
        <v>0</v>
      </c>
      <c r="R120" t="s">
        <v>372</v>
      </c>
    </row>
    <row r="121" spans="1:18" ht="15" customHeight="1" x14ac:dyDescent="0.25">
      <c r="A121" t="s">
        <v>373</v>
      </c>
      <c r="B121" t="s">
        <v>51</v>
      </c>
      <c r="C121">
        <v>1</v>
      </c>
      <c r="D121" t="s">
        <v>374</v>
      </c>
      <c r="E121">
        <v>0</v>
      </c>
      <c r="F121">
        <v>0</v>
      </c>
      <c r="G121" s="2">
        <v>0</v>
      </c>
      <c r="H121" s="2">
        <v>8</v>
      </c>
      <c r="I121" s="2" t="s">
        <v>23</v>
      </c>
      <c r="J121" s="2">
        <v>0</v>
      </c>
      <c r="K121" s="2"/>
      <c r="L121" s="2"/>
      <c r="M121" s="2">
        <v>0</v>
      </c>
      <c r="N121" s="2">
        <v>23</v>
      </c>
      <c r="O121" s="3">
        <v>23</v>
      </c>
      <c r="P121" s="3">
        <f>J121 + M121   +  N121 - (G121 + H121 + I121 + J121 + S121 )</f>
        <v>0</v>
      </c>
      <c r="R121" t="s">
        <v>375</v>
      </c>
    </row>
    <row r="122" spans="1:18" ht="15" customHeight="1" x14ac:dyDescent="0.25">
      <c r="A122" t="s">
        <v>376</v>
      </c>
      <c r="B122" t="s">
        <v>43</v>
      </c>
      <c r="C122">
        <v>1</v>
      </c>
      <c r="D122" t="s">
        <v>377</v>
      </c>
      <c r="E122">
        <v>0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/>
      <c r="L122" s="2"/>
      <c r="M122" s="2">
        <v>0</v>
      </c>
      <c r="N122" s="2">
        <v>0</v>
      </c>
      <c r="O122" s="3">
        <v>0</v>
      </c>
      <c r="P122" s="3">
        <f>J122 + M122   +  N122 - (G122 + H122 + I122 + J122 + S122 )</f>
        <v>0</v>
      </c>
      <c r="R122" t="s">
        <v>378</v>
      </c>
    </row>
    <row r="123" spans="1:18" ht="14.25" customHeight="1" x14ac:dyDescent="0.25">
      <c r="A123" t="s">
        <v>379</v>
      </c>
      <c r="B123" t="s">
        <v>43</v>
      </c>
      <c r="C123">
        <v>1</v>
      </c>
      <c r="D123" t="s">
        <v>380</v>
      </c>
      <c r="E123">
        <v>20</v>
      </c>
      <c r="F123">
        <v>6</v>
      </c>
      <c r="G123" s="2">
        <v>42</v>
      </c>
      <c r="H123" s="2">
        <v>0</v>
      </c>
      <c r="I123" s="2" t="s">
        <v>23</v>
      </c>
      <c r="J123" s="2">
        <v>0</v>
      </c>
      <c r="K123" s="2">
        <v>19</v>
      </c>
      <c r="L123" s="2"/>
      <c r="M123" s="2">
        <v>0</v>
      </c>
      <c r="N123" s="2">
        <v>34</v>
      </c>
      <c r="O123" s="3">
        <v>50</v>
      </c>
      <c r="P123" s="3">
        <f>J123 + M123   +  N123 - (G123 + H123 + I123 + J123 + S123 )</f>
        <v>-23</v>
      </c>
      <c r="R123" t="s">
        <v>381</v>
      </c>
    </row>
    <row r="124" spans="1:18" ht="15" customHeight="1" x14ac:dyDescent="0.25">
      <c r="A124" t="s">
        <v>382</v>
      </c>
      <c r="B124" t="s">
        <v>21</v>
      </c>
      <c r="C124">
        <v>1</v>
      </c>
      <c r="D124" t="s">
        <v>383</v>
      </c>
      <c r="E124">
        <v>0</v>
      </c>
      <c r="F124">
        <v>0</v>
      </c>
      <c r="G124" s="2">
        <v>0</v>
      </c>
      <c r="H124" s="2">
        <v>8</v>
      </c>
      <c r="I124" s="2">
        <v>0</v>
      </c>
      <c r="J124" s="2">
        <v>12</v>
      </c>
      <c r="K124" s="2"/>
      <c r="L124" s="2">
        <v>20</v>
      </c>
      <c r="M124" s="2">
        <v>0</v>
      </c>
      <c r="N124" s="2">
        <v>27</v>
      </c>
      <c r="O124" s="3">
        <v>-15</v>
      </c>
      <c r="P124" s="3">
        <f>J124 + M124   +  N124 - (G124 + H124 + I124 + J124 + S124 )</f>
        <v>19</v>
      </c>
      <c r="R124" t="s">
        <v>384</v>
      </c>
    </row>
    <row r="125" spans="1:18" ht="15" customHeight="1" x14ac:dyDescent="0.25">
      <c r="A125" t="s">
        <v>385</v>
      </c>
      <c r="B125" t="s">
        <v>17</v>
      </c>
      <c r="C125">
        <v>1</v>
      </c>
      <c r="D125" t="s">
        <v>386</v>
      </c>
      <c r="E125">
        <v>17</v>
      </c>
      <c r="F125">
        <v>0</v>
      </c>
      <c r="G125" s="2">
        <v>30</v>
      </c>
      <c r="H125" s="2">
        <v>0</v>
      </c>
      <c r="I125" s="2" t="s">
        <v>23</v>
      </c>
      <c r="J125" s="2">
        <v>0</v>
      </c>
      <c r="K125" s="2"/>
      <c r="L125" s="2"/>
      <c r="M125" s="2">
        <v>0</v>
      </c>
      <c r="N125" s="2">
        <v>90</v>
      </c>
      <c r="O125" s="3">
        <v>-45</v>
      </c>
      <c r="P125" s="3">
        <f>J125 + M125   +  N125 - (G125 + H125 + I125 + J125 + S125 )</f>
        <v>45</v>
      </c>
      <c r="R125" t="s">
        <v>387</v>
      </c>
    </row>
    <row r="126" spans="1:18" ht="15" customHeight="1" x14ac:dyDescent="0.25">
      <c r="A126" t="s">
        <v>388</v>
      </c>
      <c r="B126" t="s">
        <v>17</v>
      </c>
      <c r="C126">
        <v>1</v>
      </c>
      <c r="D126" t="s">
        <v>389</v>
      </c>
      <c r="E126">
        <v>0</v>
      </c>
      <c r="F126">
        <v>0</v>
      </c>
      <c r="G126" s="2">
        <v>0</v>
      </c>
      <c r="H126" s="2">
        <v>0</v>
      </c>
      <c r="I126" s="2" t="s">
        <v>23</v>
      </c>
      <c r="J126" s="2">
        <v>0</v>
      </c>
      <c r="K126" s="2"/>
      <c r="L126" s="2">
        <v>15</v>
      </c>
      <c r="M126" s="2">
        <v>0</v>
      </c>
      <c r="N126" s="2">
        <v>60</v>
      </c>
      <c r="O126" s="3">
        <v>-15</v>
      </c>
      <c r="P126" s="3">
        <f>J126 + M126   +  N126 - (G126 + H126 + I126 + J126 + S126 )</f>
        <v>45</v>
      </c>
      <c r="R126" t="s">
        <v>390</v>
      </c>
    </row>
    <row r="127" spans="1:18" ht="15" customHeight="1" x14ac:dyDescent="0.25">
      <c r="A127" t="s">
        <v>391</v>
      </c>
      <c r="B127" t="s">
        <v>17</v>
      </c>
      <c r="C127">
        <v>1</v>
      </c>
      <c r="D127" t="s">
        <v>392</v>
      </c>
      <c r="E127">
        <v>18</v>
      </c>
      <c r="F127">
        <v>0</v>
      </c>
      <c r="G127" s="2">
        <v>30</v>
      </c>
      <c r="H127" s="2">
        <v>0</v>
      </c>
      <c r="I127" s="2" t="s">
        <v>23</v>
      </c>
      <c r="J127" s="2">
        <v>0</v>
      </c>
      <c r="K127" s="2"/>
      <c r="L127" s="2"/>
      <c r="M127" s="2">
        <v>0</v>
      </c>
      <c r="N127" s="2">
        <v>45</v>
      </c>
      <c r="O127" s="3">
        <v>0</v>
      </c>
      <c r="P127" s="3">
        <f>J127 + M127   +  N127 - (G127 + H127 + I127 + J127 + S127 )</f>
        <v>0</v>
      </c>
      <c r="R127" t="s">
        <v>393</v>
      </c>
    </row>
    <row r="128" spans="1:18" ht="15" customHeight="1" x14ac:dyDescent="0.25">
      <c r="A128" t="s">
        <v>394</v>
      </c>
      <c r="B128" t="s">
        <v>47</v>
      </c>
      <c r="C128">
        <v>1</v>
      </c>
      <c r="D128" t="s">
        <v>395</v>
      </c>
      <c r="E128">
        <v>20</v>
      </c>
      <c r="F128">
        <v>4</v>
      </c>
      <c r="G128" s="2">
        <v>38</v>
      </c>
      <c r="H128" s="2">
        <v>0</v>
      </c>
      <c r="I128" s="2" t="s">
        <v>23</v>
      </c>
      <c r="J128" s="2">
        <v>0</v>
      </c>
      <c r="K128" s="2"/>
      <c r="L128" s="2"/>
      <c r="M128" s="2">
        <v>0</v>
      </c>
      <c r="N128" s="2">
        <v>55</v>
      </c>
      <c r="O128" s="3">
        <v>-10</v>
      </c>
      <c r="P128" s="3">
        <f>J128 + M128   +  N128 - (G128 + H128 + I128 + J128 + S128 )</f>
        <v>2</v>
      </c>
      <c r="R128" t="s">
        <v>396</v>
      </c>
    </row>
    <row r="129" spans="1:18" ht="15" customHeight="1" x14ac:dyDescent="0.25">
      <c r="A129" t="s">
        <v>397</v>
      </c>
      <c r="B129" t="s">
        <v>51</v>
      </c>
      <c r="C129">
        <v>1</v>
      </c>
      <c r="D129" t="s">
        <v>398</v>
      </c>
      <c r="E129">
        <v>1</v>
      </c>
      <c r="F129">
        <v>0</v>
      </c>
      <c r="G129" s="2">
        <v>2</v>
      </c>
      <c r="H129" s="2">
        <v>0</v>
      </c>
      <c r="I129" s="2" t="s">
        <v>23</v>
      </c>
      <c r="J129" s="2">
        <v>12</v>
      </c>
      <c r="K129" s="2"/>
      <c r="L129" s="2"/>
      <c r="M129" s="2">
        <v>2</v>
      </c>
      <c r="N129" s="2">
        <v>0</v>
      </c>
      <c r="O129" s="3">
        <v>15</v>
      </c>
      <c r="P129" s="3">
        <f>J129 + M129   +  N129 - (G129 + H129 + I129 + J129 + S129 )</f>
        <v>-15</v>
      </c>
      <c r="R129" t="s">
        <v>399</v>
      </c>
    </row>
    <row r="130" spans="1:18" ht="15" customHeight="1" x14ac:dyDescent="0.25">
      <c r="A130" t="s">
        <v>400</v>
      </c>
      <c r="B130" t="s">
        <v>17</v>
      </c>
      <c r="C130">
        <v>1</v>
      </c>
      <c r="D130" t="s">
        <v>401</v>
      </c>
      <c r="E130">
        <v>0</v>
      </c>
      <c r="F130">
        <v>0</v>
      </c>
      <c r="G130" s="2">
        <v>0</v>
      </c>
      <c r="H130" s="2">
        <v>0</v>
      </c>
      <c r="I130" s="2" t="s">
        <v>23</v>
      </c>
      <c r="J130" s="2">
        <v>0</v>
      </c>
      <c r="K130" s="2"/>
      <c r="L130" s="2">
        <v>25</v>
      </c>
      <c r="M130" s="2">
        <v>0</v>
      </c>
      <c r="N130" s="2">
        <v>30</v>
      </c>
      <c r="O130" s="3">
        <v>-15</v>
      </c>
      <c r="P130" s="3">
        <f>J130 + M130   +  N130 - (G130 + H130 + I130 + J130 + S130 )</f>
        <v>15</v>
      </c>
      <c r="R130" t="s">
        <v>402</v>
      </c>
    </row>
    <row r="131" spans="1:18" ht="15" customHeight="1" x14ac:dyDescent="0.25">
      <c r="A131" t="s">
        <v>403</v>
      </c>
      <c r="B131" t="s">
        <v>26</v>
      </c>
      <c r="C131">
        <v>1</v>
      </c>
      <c r="D131" t="s">
        <v>404</v>
      </c>
      <c r="E131">
        <v>0</v>
      </c>
      <c r="F131">
        <v>0</v>
      </c>
      <c r="G131" s="2">
        <v>0</v>
      </c>
      <c r="H131" s="2">
        <v>0</v>
      </c>
      <c r="I131" s="2" t="s">
        <v>23</v>
      </c>
      <c r="J131" s="2">
        <v>0</v>
      </c>
      <c r="K131" s="2"/>
      <c r="L131" s="2">
        <v>35</v>
      </c>
      <c r="M131" s="2">
        <v>0</v>
      </c>
      <c r="N131" s="2">
        <v>50</v>
      </c>
      <c r="O131" s="3">
        <v>-15</v>
      </c>
      <c r="P131" s="3">
        <f>J131 + M131   +  N131 - (G131 + H131 + I131 + J131 + S131 )</f>
        <v>35</v>
      </c>
      <c r="R131" t="s">
        <v>405</v>
      </c>
    </row>
    <row r="132" spans="1:18" ht="15" customHeight="1" x14ac:dyDescent="0.25">
      <c r="A132" t="s">
        <v>406</v>
      </c>
      <c r="B132" t="s">
        <v>51</v>
      </c>
      <c r="C132">
        <v>1</v>
      </c>
      <c r="D132" t="s">
        <v>407</v>
      </c>
      <c r="E132">
        <v>0</v>
      </c>
      <c r="F132">
        <v>0</v>
      </c>
      <c r="G132" s="2">
        <v>0</v>
      </c>
      <c r="H132" s="2">
        <v>0</v>
      </c>
      <c r="I132" s="2">
        <v>0</v>
      </c>
      <c r="J132" s="2">
        <v>0</v>
      </c>
      <c r="K132" s="2"/>
      <c r="L132" s="2"/>
      <c r="M132" s="2">
        <v>0</v>
      </c>
      <c r="N132" s="2">
        <v>0</v>
      </c>
      <c r="O132" s="3">
        <v>0</v>
      </c>
      <c r="P132" s="3">
        <f>J132 + M132   +  N132 - (G132 + H132 + I132 + J132 + S132 )</f>
        <v>0</v>
      </c>
      <c r="R132" t="s">
        <v>408</v>
      </c>
    </row>
    <row r="133" spans="1:18" ht="15" customHeight="1" x14ac:dyDescent="0.25">
      <c r="A133" t="s">
        <v>409</v>
      </c>
      <c r="B133" t="s">
        <v>21</v>
      </c>
      <c r="C133">
        <v>1</v>
      </c>
      <c r="D133" t="s">
        <v>410</v>
      </c>
      <c r="E133">
        <v>11</v>
      </c>
      <c r="F133">
        <v>0</v>
      </c>
      <c r="G133" s="2">
        <v>22</v>
      </c>
      <c r="H133" s="2">
        <v>0</v>
      </c>
      <c r="I133" s="2" t="s">
        <v>23</v>
      </c>
      <c r="J133" s="2">
        <v>0</v>
      </c>
      <c r="K133" s="2"/>
      <c r="L133" s="2">
        <v>30</v>
      </c>
      <c r="M133" s="2">
        <v>0</v>
      </c>
      <c r="N133" s="2">
        <v>20</v>
      </c>
      <c r="O133" s="3">
        <v>36.5</v>
      </c>
      <c r="P133" s="3">
        <f>J133 + M133   +  N133 - (G133 + H133 + I133 + J133 + S133 )</f>
        <v>-17</v>
      </c>
      <c r="R133" t="s">
        <v>411</v>
      </c>
    </row>
    <row r="134" spans="1:18" ht="15" customHeight="1" x14ac:dyDescent="0.25">
      <c r="A134" t="s">
        <v>412</v>
      </c>
      <c r="B134" t="s">
        <v>17</v>
      </c>
      <c r="C134">
        <v>1</v>
      </c>
      <c r="D134" t="s">
        <v>413</v>
      </c>
      <c r="E134">
        <v>0</v>
      </c>
      <c r="F134">
        <v>0</v>
      </c>
      <c r="G134" s="2">
        <v>0</v>
      </c>
      <c r="H134" s="2">
        <v>0</v>
      </c>
      <c r="I134" s="2">
        <v>0</v>
      </c>
      <c r="J134" s="2">
        <v>0</v>
      </c>
      <c r="K134" s="2"/>
      <c r="L134" s="2"/>
      <c r="M134" s="2">
        <v>0</v>
      </c>
      <c r="N134" s="2">
        <v>0</v>
      </c>
      <c r="O134" s="3">
        <v>0</v>
      </c>
      <c r="P134" s="3">
        <f>J134 + M134   +  N134 - (G134 + H134 + I134 + J134 + S134 )</f>
        <v>0</v>
      </c>
      <c r="R134" t="s">
        <v>414</v>
      </c>
    </row>
    <row r="135" spans="1:18" ht="15" customHeight="1" x14ac:dyDescent="0.25">
      <c r="A135" t="s">
        <v>415</v>
      </c>
      <c r="B135" t="s">
        <v>26</v>
      </c>
      <c r="C135">
        <v>1</v>
      </c>
      <c r="D135" t="s">
        <v>416</v>
      </c>
      <c r="E135">
        <v>0</v>
      </c>
      <c r="F135">
        <v>0</v>
      </c>
      <c r="G135" s="2">
        <v>0</v>
      </c>
      <c r="H135" s="2">
        <v>0</v>
      </c>
      <c r="I135" s="2" t="s">
        <v>23</v>
      </c>
      <c r="J135" s="2">
        <v>0</v>
      </c>
      <c r="K135" s="2">
        <v>15</v>
      </c>
      <c r="L135" s="2"/>
      <c r="M135" s="2">
        <v>0</v>
      </c>
      <c r="N135" s="2">
        <v>30</v>
      </c>
      <c r="O135" s="3">
        <v>0</v>
      </c>
      <c r="P135" s="3">
        <f>J135 + M135   +  N135 - (G135 + H135 + I135 + J135 + S135 )</f>
        <v>15</v>
      </c>
      <c r="R135" t="s">
        <v>417</v>
      </c>
    </row>
    <row r="136" spans="1:18" ht="15" customHeight="1" x14ac:dyDescent="0.25">
      <c r="A136" t="s">
        <v>418</v>
      </c>
      <c r="B136" t="s">
        <v>47</v>
      </c>
      <c r="C136">
        <v>1</v>
      </c>
      <c r="D136" t="s">
        <v>419</v>
      </c>
      <c r="E136">
        <v>0</v>
      </c>
      <c r="F136">
        <v>0</v>
      </c>
      <c r="G136" s="2">
        <v>0</v>
      </c>
      <c r="H136" s="2">
        <v>0</v>
      </c>
      <c r="I136" s="2" t="s">
        <v>23</v>
      </c>
      <c r="J136" s="2">
        <v>0</v>
      </c>
      <c r="K136" s="2"/>
      <c r="L136" s="2"/>
      <c r="M136" s="2">
        <v>0</v>
      </c>
      <c r="N136" s="2">
        <v>15</v>
      </c>
      <c r="O136" s="3">
        <v>0</v>
      </c>
      <c r="P136" s="3">
        <f>J136 + M136   +  N136 - (G136 + H136 + I136 + J136 + S136 )</f>
        <v>0</v>
      </c>
      <c r="R136" t="s">
        <v>420</v>
      </c>
    </row>
    <row r="137" spans="1:18" ht="15" customHeight="1" x14ac:dyDescent="0.25">
      <c r="A137" t="s">
        <v>421</v>
      </c>
      <c r="B137" t="s">
        <v>17</v>
      </c>
      <c r="C137">
        <v>1</v>
      </c>
      <c r="D137" t="s">
        <v>422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/>
      <c r="L137" s="2"/>
      <c r="M137" s="2">
        <v>0</v>
      </c>
      <c r="N137" s="2">
        <v>0</v>
      </c>
      <c r="O137" s="3">
        <v>0</v>
      </c>
      <c r="P137" s="3">
        <f>J137 + M137   +  N137 - (G137 + H137 + I137 + J137 + S137 )</f>
        <v>0</v>
      </c>
      <c r="R137" t="s">
        <v>423</v>
      </c>
    </row>
    <row r="138" spans="1:18" ht="15" customHeight="1" x14ac:dyDescent="0.25">
      <c r="A138" t="s">
        <v>424</v>
      </c>
      <c r="B138" t="s">
        <v>17</v>
      </c>
      <c r="C138">
        <v>1</v>
      </c>
      <c r="D138" t="s">
        <v>425</v>
      </c>
      <c r="E138">
        <v>0</v>
      </c>
      <c r="F138">
        <v>0</v>
      </c>
      <c r="G138" s="2">
        <v>0</v>
      </c>
      <c r="H138" s="2">
        <v>0</v>
      </c>
      <c r="I138" s="2">
        <v>0</v>
      </c>
      <c r="J138" s="2">
        <v>0</v>
      </c>
      <c r="K138" s="2"/>
      <c r="L138" s="2"/>
      <c r="M138" s="2">
        <v>0</v>
      </c>
      <c r="N138" s="2">
        <v>0</v>
      </c>
      <c r="O138" s="3">
        <v>0</v>
      </c>
      <c r="P138" s="3">
        <f>J138 + M138   +  N138 - (G138 + H138 + I138 + J138 + S138 )</f>
        <v>0</v>
      </c>
      <c r="R138" t="s">
        <v>426</v>
      </c>
    </row>
    <row r="139" spans="1:18" ht="15" customHeight="1" x14ac:dyDescent="0.25">
      <c r="A139" t="s">
        <v>427</v>
      </c>
      <c r="B139" t="s">
        <v>43</v>
      </c>
      <c r="C139">
        <v>1</v>
      </c>
      <c r="D139" t="s">
        <v>428</v>
      </c>
      <c r="E139">
        <v>0</v>
      </c>
      <c r="F139">
        <v>13</v>
      </c>
      <c r="G139" s="2">
        <v>26</v>
      </c>
      <c r="H139" s="2">
        <v>0</v>
      </c>
      <c r="I139" s="2" t="s">
        <v>23</v>
      </c>
      <c r="J139" s="2">
        <v>0</v>
      </c>
      <c r="K139" s="2"/>
      <c r="L139" s="2"/>
      <c r="M139" s="2">
        <v>0</v>
      </c>
      <c r="N139" s="2">
        <v>45</v>
      </c>
      <c r="O139" s="3">
        <v>-15</v>
      </c>
      <c r="P139" s="3">
        <f>J139 + M139   +  N139 - (G139 + H139 + I139 + J139 + S139 )</f>
        <v>4</v>
      </c>
      <c r="R139" t="s">
        <v>429</v>
      </c>
    </row>
    <row r="140" spans="1:18" ht="15" customHeight="1" x14ac:dyDescent="0.25">
      <c r="A140" t="s">
        <v>430</v>
      </c>
      <c r="B140" t="s">
        <v>33</v>
      </c>
      <c r="C140">
        <v>1</v>
      </c>
      <c r="D140" t="s">
        <v>431</v>
      </c>
      <c r="E140">
        <v>13</v>
      </c>
      <c r="F140">
        <v>5</v>
      </c>
      <c r="G140" s="2">
        <v>36</v>
      </c>
      <c r="H140" s="2">
        <v>0</v>
      </c>
      <c r="I140" s="2" t="s">
        <v>23</v>
      </c>
      <c r="J140" s="2">
        <v>12</v>
      </c>
      <c r="K140" s="2"/>
      <c r="L140" s="2"/>
      <c r="M140" s="2">
        <v>0</v>
      </c>
      <c r="N140" s="2">
        <v>77</v>
      </c>
      <c r="O140" s="3">
        <v>0</v>
      </c>
      <c r="P140" s="3">
        <f>J140 + M140   +  N140 - (G140 + H140 + I140 + J140 + S140 )</f>
        <v>26</v>
      </c>
      <c r="R140" t="s">
        <v>432</v>
      </c>
    </row>
    <row r="141" spans="1:18" ht="15" customHeight="1" x14ac:dyDescent="0.25">
      <c r="A141" t="s">
        <v>433</v>
      </c>
      <c r="B141" t="s">
        <v>17</v>
      </c>
      <c r="C141">
        <v>1</v>
      </c>
      <c r="D141" t="s">
        <v>434</v>
      </c>
      <c r="E141">
        <v>15</v>
      </c>
      <c r="F141">
        <v>0</v>
      </c>
      <c r="G141" s="2">
        <v>30</v>
      </c>
      <c r="H141" s="2">
        <v>0</v>
      </c>
      <c r="I141" s="2">
        <v>0</v>
      </c>
      <c r="J141" s="2">
        <v>0</v>
      </c>
      <c r="K141" s="2"/>
      <c r="L141" s="2">
        <v>35</v>
      </c>
      <c r="M141" s="2">
        <v>0</v>
      </c>
      <c r="N141" s="2">
        <v>43.5</v>
      </c>
      <c r="O141" s="3">
        <v>0</v>
      </c>
      <c r="P141" s="3">
        <f>J141 + M141   +  N141 - (G141 + H141 + I141 + J141 + S141 )</f>
        <v>13.5</v>
      </c>
      <c r="R141" t="s">
        <v>328</v>
      </c>
    </row>
    <row r="142" spans="1:18" ht="15" customHeight="1" x14ac:dyDescent="0.25">
      <c r="A142" t="s">
        <v>435</v>
      </c>
      <c r="B142" t="s">
        <v>51</v>
      </c>
      <c r="C142">
        <v>1</v>
      </c>
      <c r="D142" t="s">
        <v>436</v>
      </c>
      <c r="E142">
        <v>19</v>
      </c>
      <c r="F142">
        <v>0</v>
      </c>
      <c r="G142" s="2">
        <v>30</v>
      </c>
      <c r="H142" s="2">
        <v>0</v>
      </c>
      <c r="I142" s="2">
        <v>0</v>
      </c>
      <c r="J142" s="2">
        <v>12</v>
      </c>
      <c r="K142" s="2"/>
      <c r="L142" s="2"/>
      <c r="M142" s="2">
        <v>0</v>
      </c>
      <c r="N142" s="2">
        <v>45.5</v>
      </c>
      <c r="O142" s="3">
        <v>-12</v>
      </c>
      <c r="P142" s="3">
        <f>J142 + M142   +  N142 - (G142 + H142 + I142 + J142 + S142 )</f>
        <v>15.5</v>
      </c>
      <c r="R142" t="s">
        <v>252</v>
      </c>
    </row>
    <row r="143" spans="1:18" ht="15" customHeight="1" x14ac:dyDescent="0.25">
      <c r="A143" t="s">
        <v>437</v>
      </c>
      <c r="B143" t="s">
        <v>43</v>
      </c>
      <c r="C143">
        <v>1</v>
      </c>
      <c r="D143" t="s">
        <v>438</v>
      </c>
      <c r="E143">
        <v>0</v>
      </c>
      <c r="F143">
        <v>0</v>
      </c>
      <c r="G143" s="2">
        <v>0</v>
      </c>
      <c r="H143" s="2">
        <v>0</v>
      </c>
      <c r="I143" s="2" t="s">
        <v>23</v>
      </c>
      <c r="J143" s="2">
        <v>0</v>
      </c>
      <c r="K143" s="2"/>
      <c r="L143" s="2"/>
      <c r="M143" s="2">
        <v>0</v>
      </c>
      <c r="N143" s="2">
        <v>7.5</v>
      </c>
      <c r="O143" s="3">
        <v>-60</v>
      </c>
      <c r="P143" s="3">
        <f>J143 + M143   +  N143 - (G143 + H143 + I143 + J143 + S143 )</f>
        <v>-7.5</v>
      </c>
      <c r="R143" t="s">
        <v>242</v>
      </c>
    </row>
    <row r="144" spans="1:18" ht="15" customHeight="1" x14ac:dyDescent="0.25">
      <c r="A144" t="s">
        <v>439</v>
      </c>
      <c r="B144" t="s">
        <v>21</v>
      </c>
      <c r="C144">
        <v>1</v>
      </c>
      <c r="D144" t="s">
        <v>440</v>
      </c>
      <c r="E144">
        <v>0</v>
      </c>
      <c r="F144">
        <v>0</v>
      </c>
      <c r="G144" s="2">
        <v>0</v>
      </c>
      <c r="H144" s="2">
        <v>0</v>
      </c>
      <c r="I144" s="2" t="s">
        <v>23</v>
      </c>
      <c r="J144" s="2">
        <v>12</v>
      </c>
      <c r="K144" s="2"/>
      <c r="L144" s="2"/>
      <c r="M144" s="2">
        <v>0</v>
      </c>
      <c r="N144" s="2">
        <v>0</v>
      </c>
      <c r="O144" s="3">
        <v>-27</v>
      </c>
      <c r="P144" s="3">
        <f>J144 + M144   +  N144 - (G144 + H144 + I144 + J144 + S144 )</f>
        <v>-15</v>
      </c>
      <c r="R144" t="s">
        <v>441</v>
      </c>
    </row>
    <row r="145" spans="1:18" ht="15" customHeight="1" x14ac:dyDescent="0.25">
      <c r="A145" t="s">
        <v>442</v>
      </c>
      <c r="B145" t="s">
        <v>43</v>
      </c>
      <c r="D145" t="s">
        <v>443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>
        <v>0</v>
      </c>
      <c r="K145" s="2"/>
      <c r="L145" s="2">
        <v>15</v>
      </c>
      <c r="M145" s="2">
        <v>0</v>
      </c>
      <c r="N145" s="2">
        <v>0</v>
      </c>
      <c r="O145" s="3">
        <v>-15</v>
      </c>
      <c r="P145" s="3">
        <f>J145 + M145   +  N145 - (G145 + H145 + I145 + J145 + S145 )</f>
        <v>0</v>
      </c>
      <c r="R145" t="s">
        <v>444</v>
      </c>
    </row>
    <row r="146" spans="1:18" ht="15" customHeight="1" x14ac:dyDescent="0.25">
      <c r="A146" t="s">
        <v>445</v>
      </c>
      <c r="B146" t="s">
        <v>21</v>
      </c>
      <c r="D146" t="s">
        <v>446</v>
      </c>
      <c r="E146">
        <v>0</v>
      </c>
      <c r="F146">
        <v>0</v>
      </c>
      <c r="G146" s="2">
        <v>0</v>
      </c>
      <c r="H146" s="2">
        <v>0</v>
      </c>
      <c r="I146" s="2">
        <v>0</v>
      </c>
      <c r="J146" s="2">
        <v>0</v>
      </c>
      <c r="K146" s="2"/>
      <c r="L146" s="2"/>
      <c r="M146" s="2">
        <v>0</v>
      </c>
      <c r="N146" s="2">
        <v>0</v>
      </c>
      <c r="O146" s="3">
        <v>-15</v>
      </c>
      <c r="P146" s="3">
        <f>J146 + M146   +  N146 - (G146 + H146 + I146 + J146 + S146 )</f>
        <v>0</v>
      </c>
      <c r="R146" t="s">
        <v>444</v>
      </c>
    </row>
  </sheetData>
  <autoFilter ref="A1:R146" xr:uid="{00000000-0001-0000-0000-000000000000}">
    <sortState xmlns:xlrd2="http://schemas.microsoft.com/office/spreadsheetml/2017/richdata2" ref="A2:R146">
      <sortCondition ref="A1"/>
    </sortState>
  </autoFilter>
  <conditionalFormatting sqref="P2">
    <cfRule type="cellIs" dxfId="289" priority="1" stopIfTrue="1" operator="lessThan">
      <formula>0</formula>
    </cfRule>
  </conditionalFormatting>
  <conditionalFormatting sqref="O2">
    <cfRule type="cellIs" dxfId="288" priority="2" stopIfTrue="1" operator="lessThan">
      <formula>0</formula>
    </cfRule>
  </conditionalFormatting>
  <conditionalFormatting sqref="P3">
    <cfRule type="cellIs" dxfId="287" priority="3" stopIfTrue="1" operator="lessThan">
      <formula>0</formula>
    </cfRule>
  </conditionalFormatting>
  <conditionalFormatting sqref="O3">
    <cfRule type="cellIs" dxfId="286" priority="4" stopIfTrue="1" operator="lessThan">
      <formula>0</formula>
    </cfRule>
  </conditionalFormatting>
  <conditionalFormatting sqref="P4">
    <cfRule type="cellIs" dxfId="285" priority="5" stopIfTrue="1" operator="lessThan">
      <formula>0</formula>
    </cfRule>
  </conditionalFormatting>
  <conditionalFormatting sqref="O4">
    <cfRule type="cellIs" dxfId="284" priority="6" stopIfTrue="1" operator="lessThan">
      <formula>0</formula>
    </cfRule>
  </conditionalFormatting>
  <conditionalFormatting sqref="P5">
    <cfRule type="cellIs" dxfId="283" priority="7" stopIfTrue="1" operator="lessThan">
      <formula>0</formula>
    </cfRule>
  </conditionalFormatting>
  <conditionalFormatting sqref="O5">
    <cfRule type="cellIs" dxfId="282" priority="8" stopIfTrue="1" operator="lessThan">
      <formula>0</formula>
    </cfRule>
  </conditionalFormatting>
  <conditionalFormatting sqref="P6">
    <cfRule type="cellIs" dxfId="281" priority="9" stopIfTrue="1" operator="lessThan">
      <formula>0</formula>
    </cfRule>
  </conditionalFormatting>
  <conditionalFormatting sqref="O6">
    <cfRule type="cellIs" dxfId="280" priority="10" stopIfTrue="1" operator="lessThan">
      <formula>0</formula>
    </cfRule>
  </conditionalFormatting>
  <conditionalFormatting sqref="P7">
    <cfRule type="cellIs" dxfId="279" priority="11" stopIfTrue="1" operator="lessThan">
      <formula>0</formula>
    </cfRule>
  </conditionalFormatting>
  <conditionalFormatting sqref="O7">
    <cfRule type="cellIs" dxfId="278" priority="12" stopIfTrue="1" operator="lessThan">
      <formula>0</formula>
    </cfRule>
  </conditionalFormatting>
  <conditionalFormatting sqref="P8">
    <cfRule type="cellIs" dxfId="277" priority="13" stopIfTrue="1" operator="lessThan">
      <formula>0</formula>
    </cfRule>
  </conditionalFormatting>
  <conditionalFormatting sqref="O8">
    <cfRule type="cellIs" dxfId="276" priority="14" stopIfTrue="1" operator="lessThan">
      <formula>0</formula>
    </cfRule>
  </conditionalFormatting>
  <conditionalFormatting sqref="P9">
    <cfRule type="cellIs" dxfId="275" priority="15" stopIfTrue="1" operator="lessThan">
      <formula>0</formula>
    </cfRule>
  </conditionalFormatting>
  <conditionalFormatting sqref="O9">
    <cfRule type="cellIs" dxfId="274" priority="16" stopIfTrue="1" operator="lessThan">
      <formula>0</formula>
    </cfRule>
  </conditionalFormatting>
  <conditionalFormatting sqref="P10">
    <cfRule type="cellIs" dxfId="273" priority="17" stopIfTrue="1" operator="lessThan">
      <formula>0</formula>
    </cfRule>
  </conditionalFormatting>
  <conditionalFormatting sqref="O10">
    <cfRule type="cellIs" dxfId="272" priority="18" stopIfTrue="1" operator="lessThan">
      <formula>0</formula>
    </cfRule>
  </conditionalFormatting>
  <conditionalFormatting sqref="P11">
    <cfRule type="cellIs" dxfId="271" priority="19" stopIfTrue="1" operator="lessThan">
      <formula>0</formula>
    </cfRule>
  </conditionalFormatting>
  <conditionalFormatting sqref="O11">
    <cfRule type="cellIs" dxfId="270" priority="20" stopIfTrue="1" operator="lessThan">
      <formula>0</formula>
    </cfRule>
  </conditionalFormatting>
  <conditionalFormatting sqref="P12">
    <cfRule type="cellIs" dxfId="269" priority="21" stopIfTrue="1" operator="lessThan">
      <formula>0</formula>
    </cfRule>
  </conditionalFormatting>
  <conditionalFormatting sqref="O12">
    <cfRule type="cellIs" dxfId="268" priority="22" stopIfTrue="1" operator="lessThan">
      <formula>0</formula>
    </cfRule>
  </conditionalFormatting>
  <conditionalFormatting sqref="P13">
    <cfRule type="cellIs" dxfId="267" priority="23" stopIfTrue="1" operator="lessThan">
      <formula>0</formula>
    </cfRule>
  </conditionalFormatting>
  <conditionalFormatting sqref="O13">
    <cfRule type="cellIs" dxfId="266" priority="24" stopIfTrue="1" operator="lessThan">
      <formula>0</formula>
    </cfRule>
  </conditionalFormatting>
  <conditionalFormatting sqref="P14">
    <cfRule type="cellIs" dxfId="265" priority="25" stopIfTrue="1" operator="lessThan">
      <formula>0</formula>
    </cfRule>
  </conditionalFormatting>
  <conditionalFormatting sqref="O14">
    <cfRule type="cellIs" dxfId="264" priority="26" stopIfTrue="1" operator="lessThan">
      <formula>0</formula>
    </cfRule>
  </conditionalFormatting>
  <conditionalFormatting sqref="P15">
    <cfRule type="cellIs" dxfId="263" priority="27" stopIfTrue="1" operator="lessThan">
      <formula>0</formula>
    </cfRule>
  </conditionalFormatting>
  <conditionalFormatting sqref="O15">
    <cfRule type="cellIs" dxfId="262" priority="28" stopIfTrue="1" operator="lessThan">
      <formula>0</formula>
    </cfRule>
  </conditionalFormatting>
  <conditionalFormatting sqref="P16">
    <cfRule type="cellIs" dxfId="261" priority="29" stopIfTrue="1" operator="lessThan">
      <formula>0</formula>
    </cfRule>
  </conditionalFormatting>
  <conditionalFormatting sqref="O16">
    <cfRule type="cellIs" dxfId="260" priority="30" stopIfTrue="1" operator="lessThan">
      <formula>0</formula>
    </cfRule>
  </conditionalFormatting>
  <conditionalFormatting sqref="P17">
    <cfRule type="cellIs" dxfId="259" priority="31" stopIfTrue="1" operator="lessThan">
      <formula>0</formula>
    </cfRule>
  </conditionalFormatting>
  <conditionalFormatting sqref="O17">
    <cfRule type="cellIs" dxfId="258" priority="32" stopIfTrue="1" operator="lessThan">
      <formula>0</formula>
    </cfRule>
  </conditionalFormatting>
  <conditionalFormatting sqref="P18">
    <cfRule type="cellIs" dxfId="257" priority="33" stopIfTrue="1" operator="lessThan">
      <formula>0</formula>
    </cfRule>
  </conditionalFormatting>
  <conditionalFormatting sqref="O18">
    <cfRule type="cellIs" dxfId="256" priority="34" stopIfTrue="1" operator="lessThan">
      <formula>0</formula>
    </cfRule>
  </conditionalFormatting>
  <conditionalFormatting sqref="P19">
    <cfRule type="cellIs" dxfId="255" priority="35" stopIfTrue="1" operator="lessThan">
      <formula>0</formula>
    </cfRule>
  </conditionalFormatting>
  <conditionalFormatting sqref="O19">
    <cfRule type="cellIs" dxfId="254" priority="36" stopIfTrue="1" operator="lessThan">
      <formula>0</formula>
    </cfRule>
  </conditionalFormatting>
  <conditionalFormatting sqref="P20">
    <cfRule type="cellIs" dxfId="253" priority="37" stopIfTrue="1" operator="lessThan">
      <formula>0</formula>
    </cfRule>
  </conditionalFormatting>
  <conditionalFormatting sqref="O20">
    <cfRule type="cellIs" dxfId="252" priority="38" stopIfTrue="1" operator="lessThan">
      <formula>0</formula>
    </cfRule>
  </conditionalFormatting>
  <conditionalFormatting sqref="P21">
    <cfRule type="cellIs" dxfId="251" priority="39" stopIfTrue="1" operator="lessThan">
      <formula>0</formula>
    </cfRule>
  </conditionalFormatting>
  <conditionalFormatting sqref="O21">
    <cfRule type="cellIs" dxfId="250" priority="40" stopIfTrue="1" operator="lessThan">
      <formula>0</formula>
    </cfRule>
  </conditionalFormatting>
  <conditionalFormatting sqref="P22">
    <cfRule type="cellIs" dxfId="249" priority="41" stopIfTrue="1" operator="lessThan">
      <formula>0</formula>
    </cfRule>
  </conditionalFormatting>
  <conditionalFormatting sqref="O22">
    <cfRule type="cellIs" dxfId="248" priority="42" stopIfTrue="1" operator="lessThan">
      <formula>0</formula>
    </cfRule>
  </conditionalFormatting>
  <conditionalFormatting sqref="P23">
    <cfRule type="cellIs" dxfId="247" priority="43" stopIfTrue="1" operator="lessThan">
      <formula>0</formula>
    </cfRule>
  </conditionalFormatting>
  <conditionalFormatting sqref="O23">
    <cfRule type="cellIs" dxfId="246" priority="44" stopIfTrue="1" operator="lessThan">
      <formula>0</formula>
    </cfRule>
  </conditionalFormatting>
  <conditionalFormatting sqref="P24">
    <cfRule type="cellIs" dxfId="245" priority="45" stopIfTrue="1" operator="lessThan">
      <formula>0</formula>
    </cfRule>
  </conditionalFormatting>
  <conditionalFormatting sqref="O24">
    <cfRule type="cellIs" dxfId="244" priority="46" stopIfTrue="1" operator="lessThan">
      <formula>0</formula>
    </cfRule>
  </conditionalFormatting>
  <conditionalFormatting sqref="P25">
    <cfRule type="cellIs" dxfId="243" priority="47" stopIfTrue="1" operator="lessThan">
      <formula>0</formula>
    </cfRule>
  </conditionalFormatting>
  <conditionalFormatting sqref="O25">
    <cfRule type="cellIs" dxfId="242" priority="48" stopIfTrue="1" operator="lessThan">
      <formula>0</formula>
    </cfRule>
  </conditionalFormatting>
  <conditionalFormatting sqref="P26">
    <cfRule type="cellIs" dxfId="241" priority="49" stopIfTrue="1" operator="lessThan">
      <formula>0</formula>
    </cfRule>
  </conditionalFormatting>
  <conditionalFormatting sqref="O26">
    <cfRule type="cellIs" dxfId="240" priority="50" stopIfTrue="1" operator="lessThan">
      <formula>0</formula>
    </cfRule>
  </conditionalFormatting>
  <conditionalFormatting sqref="P27">
    <cfRule type="cellIs" dxfId="239" priority="51" stopIfTrue="1" operator="lessThan">
      <formula>0</formula>
    </cfRule>
  </conditionalFormatting>
  <conditionalFormatting sqref="O27">
    <cfRule type="cellIs" dxfId="238" priority="52" stopIfTrue="1" operator="lessThan">
      <formula>0</formula>
    </cfRule>
  </conditionalFormatting>
  <conditionalFormatting sqref="P28">
    <cfRule type="cellIs" dxfId="237" priority="53" stopIfTrue="1" operator="lessThan">
      <formula>0</formula>
    </cfRule>
  </conditionalFormatting>
  <conditionalFormatting sqref="O28">
    <cfRule type="cellIs" dxfId="236" priority="54" stopIfTrue="1" operator="lessThan">
      <formula>0</formula>
    </cfRule>
  </conditionalFormatting>
  <conditionalFormatting sqref="P29">
    <cfRule type="cellIs" dxfId="235" priority="55" stopIfTrue="1" operator="lessThan">
      <formula>0</formula>
    </cfRule>
  </conditionalFormatting>
  <conditionalFormatting sqref="O29">
    <cfRule type="cellIs" dxfId="234" priority="56" stopIfTrue="1" operator="lessThan">
      <formula>0</formula>
    </cfRule>
  </conditionalFormatting>
  <conditionalFormatting sqref="P30">
    <cfRule type="cellIs" dxfId="233" priority="57" stopIfTrue="1" operator="lessThan">
      <formula>0</formula>
    </cfRule>
  </conditionalFormatting>
  <conditionalFormatting sqref="O30">
    <cfRule type="cellIs" dxfId="232" priority="58" stopIfTrue="1" operator="lessThan">
      <formula>0</formula>
    </cfRule>
  </conditionalFormatting>
  <conditionalFormatting sqref="P31">
    <cfRule type="cellIs" dxfId="231" priority="59" stopIfTrue="1" operator="lessThan">
      <formula>0</formula>
    </cfRule>
  </conditionalFormatting>
  <conditionalFormatting sqref="O31">
    <cfRule type="cellIs" dxfId="230" priority="60" stopIfTrue="1" operator="lessThan">
      <formula>0</formula>
    </cfRule>
  </conditionalFormatting>
  <conditionalFormatting sqref="P32">
    <cfRule type="cellIs" dxfId="229" priority="61" stopIfTrue="1" operator="lessThan">
      <formula>0</formula>
    </cfRule>
  </conditionalFormatting>
  <conditionalFormatting sqref="O32">
    <cfRule type="cellIs" dxfId="228" priority="62" stopIfTrue="1" operator="lessThan">
      <formula>0</formula>
    </cfRule>
  </conditionalFormatting>
  <conditionalFormatting sqref="P33">
    <cfRule type="cellIs" dxfId="227" priority="63" stopIfTrue="1" operator="lessThan">
      <formula>0</formula>
    </cfRule>
  </conditionalFormatting>
  <conditionalFormatting sqref="O33">
    <cfRule type="cellIs" dxfId="226" priority="64" stopIfTrue="1" operator="lessThan">
      <formula>0</formula>
    </cfRule>
  </conditionalFormatting>
  <conditionalFormatting sqref="P34">
    <cfRule type="cellIs" dxfId="225" priority="65" stopIfTrue="1" operator="lessThan">
      <formula>0</formula>
    </cfRule>
  </conditionalFormatting>
  <conditionalFormatting sqref="O34">
    <cfRule type="cellIs" dxfId="224" priority="66" stopIfTrue="1" operator="lessThan">
      <formula>0</formula>
    </cfRule>
  </conditionalFormatting>
  <conditionalFormatting sqref="P35">
    <cfRule type="cellIs" dxfId="223" priority="67" stopIfTrue="1" operator="lessThan">
      <formula>0</formula>
    </cfRule>
  </conditionalFormatting>
  <conditionalFormatting sqref="O35">
    <cfRule type="cellIs" dxfId="222" priority="68" stopIfTrue="1" operator="lessThan">
      <formula>0</formula>
    </cfRule>
  </conditionalFormatting>
  <conditionalFormatting sqref="P36">
    <cfRule type="cellIs" dxfId="221" priority="69" stopIfTrue="1" operator="lessThan">
      <formula>0</formula>
    </cfRule>
  </conditionalFormatting>
  <conditionalFormatting sqref="O36">
    <cfRule type="cellIs" dxfId="220" priority="70" stopIfTrue="1" operator="lessThan">
      <formula>0</formula>
    </cfRule>
  </conditionalFormatting>
  <conditionalFormatting sqref="P37">
    <cfRule type="cellIs" dxfId="219" priority="71" stopIfTrue="1" operator="lessThan">
      <formula>0</formula>
    </cfRule>
  </conditionalFormatting>
  <conditionalFormatting sqref="O37">
    <cfRule type="cellIs" dxfId="218" priority="72" stopIfTrue="1" operator="lessThan">
      <formula>0</formula>
    </cfRule>
  </conditionalFormatting>
  <conditionalFormatting sqref="P38">
    <cfRule type="cellIs" dxfId="217" priority="73" stopIfTrue="1" operator="lessThan">
      <formula>0</formula>
    </cfRule>
  </conditionalFormatting>
  <conditionalFormatting sqref="O38">
    <cfRule type="cellIs" dxfId="216" priority="74" stopIfTrue="1" operator="lessThan">
      <formula>0</formula>
    </cfRule>
  </conditionalFormatting>
  <conditionalFormatting sqref="P39">
    <cfRule type="cellIs" dxfId="215" priority="75" stopIfTrue="1" operator="lessThan">
      <formula>0</formula>
    </cfRule>
  </conditionalFormatting>
  <conditionalFormatting sqref="O39">
    <cfRule type="cellIs" dxfId="214" priority="76" stopIfTrue="1" operator="lessThan">
      <formula>0</formula>
    </cfRule>
  </conditionalFormatting>
  <conditionalFormatting sqref="P40">
    <cfRule type="cellIs" dxfId="213" priority="77" stopIfTrue="1" operator="lessThan">
      <formula>0</formula>
    </cfRule>
  </conditionalFormatting>
  <conditionalFormatting sqref="O40">
    <cfRule type="cellIs" dxfId="212" priority="78" stopIfTrue="1" operator="lessThan">
      <formula>0</formula>
    </cfRule>
  </conditionalFormatting>
  <conditionalFormatting sqref="P41">
    <cfRule type="cellIs" dxfId="211" priority="79" stopIfTrue="1" operator="lessThan">
      <formula>0</formula>
    </cfRule>
  </conditionalFormatting>
  <conditionalFormatting sqref="O41">
    <cfRule type="cellIs" dxfId="210" priority="80" stopIfTrue="1" operator="lessThan">
      <formula>0</formula>
    </cfRule>
  </conditionalFormatting>
  <conditionalFormatting sqref="P42">
    <cfRule type="cellIs" dxfId="209" priority="81" stopIfTrue="1" operator="lessThan">
      <formula>0</formula>
    </cfRule>
  </conditionalFormatting>
  <conditionalFormatting sqref="O42">
    <cfRule type="cellIs" dxfId="208" priority="82" stopIfTrue="1" operator="lessThan">
      <formula>0</formula>
    </cfRule>
  </conditionalFormatting>
  <conditionalFormatting sqref="P43">
    <cfRule type="cellIs" dxfId="207" priority="83" stopIfTrue="1" operator="lessThan">
      <formula>0</formula>
    </cfRule>
  </conditionalFormatting>
  <conditionalFormatting sqref="O43">
    <cfRule type="cellIs" dxfId="206" priority="84" stopIfTrue="1" operator="lessThan">
      <formula>0</formula>
    </cfRule>
  </conditionalFormatting>
  <conditionalFormatting sqref="P44">
    <cfRule type="cellIs" dxfId="205" priority="85" stopIfTrue="1" operator="lessThan">
      <formula>0</formula>
    </cfRule>
  </conditionalFormatting>
  <conditionalFormatting sqref="O44">
    <cfRule type="cellIs" dxfId="204" priority="86" stopIfTrue="1" operator="lessThan">
      <formula>0</formula>
    </cfRule>
  </conditionalFormatting>
  <conditionalFormatting sqref="P45">
    <cfRule type="cellIs" dxfId="203" priority="87" stopIfTrue="1" operator="lessThan">
      <formula>0</formula>
    </cfRule>
  </conditionalFormatting>
  <conditionalFormatting sqref="O45">
    <cfRule type="cellIs" dxfId="202" priority="88" stopIfTrue="1" operator="lessThan">
      <formula>0</formula>
    </cfRule>
  </conditionalFormatting>
  <conditionalFormatting sqref="P46">
    <cfRule type="cellIs" dxfId="201" priority="89" stopIfTrue="1" operator="lessThan">
      <formula>0</formula>
    </cfRule>
  </conditionalFormatting>
  <conditionalFormatting sqref="O46">
    <cfRule type="cellIs" dxfId="200" priority="90" stopIfTrue="1" operator="lessThan">
      <formula>0</formula>
    </cfRule>
  </conditionalFormatting>
  <conditionalFormatting sqref="P47">
    <cfRule type="cellIs" dxfId="199" priority="91" stopIfTrue="1" operator="lessThan">
      <formula>0</formula>
    </cfRule>
  </conditionalFormatting>
  <conditionalFormatting sqref="O47">
    <cfRule type="cellIs" dxfId="198" priority="92" stopIfTrue="1" operator="lessThan">
      <formula>0</formula>
    </cfRule>
  </conditionalFormatting>
  <conditionalFormatting sqref="P48">
    <cfRule type="cellIs" dxfId="197" priority="93" stopIfTrue="1" operator="lessThan">
      <formula>0</formula>
    </cfRule>
  </conditionalFormatting>
  <conditionalFormatting sqref="O48">
    <cfRule type="cellIs" dxfId="196" priority="94" stopIfTrue="1" operator="lessThan">
      <formula>0</formula>
    </cfRule>
  </conditionalFormatting>
  <conditionalFormatting sqref="P49">
    <cfRule type="cellIs" dxfId="195" priority="95" stopIfTrue="1" operator="lessThan">
      <formula>0</formula>
    </cfRule>
  </conditionalFormatting>
  <conditionalFormatting sqref="O49">
    <cfRule type="cellIs" dxfId="194" priority="96" stopIfTrue="1" operator="lessThan">
      <formula>0</formula>
    </cfRule>
  </conditionalFormatting>
  <conditionalFormatting sqref="P50">
    <cfRule type="cellIs" dxfId="193" priority="97" stopIfTrue="1" operator="lessThan">
      <formula>0</formula>
    </cfRule>
  </conditionalFormatting>
  <conditionalFormatting sqref="O50">
    <cfRule type="cellIs" dxfId="192" priority="98" stopIfTrue="1" operator="lessThan">
      <formula>0</formula>
    </cfRule>
  </conditionalFormatting>
  <conditionalFormatting sqref="P51">
    <cfRule type="cellIs" dxfId="191" priority="99" stopIfTrue="1" operator="lessThan">
      <formula>0</formula>
    </cfRule>
  </conditionalFormatting>
  <conditionalFormatting sqref="O51">
    <cfRule type="cellIs" dxfId="190" priority="100" stopIfTrue="1" operator="lessThan">
      <formula>0</formula>
    </cfRule>
  </conditionalFormatting>
  <conditionalFormatting sqref="P52">
    <cfRule type="cellIs" dxfId="189" priority="101" stopIfTrue="1" operator="lessThan">
      <formula>0</formula>
    </cfRule>
  </conditionalFormatting>
  <conditionalFormatting sqref="O52">
    <cfRule type="cellIs" dxfId="188" priority="102" stopIfTrue="1" operator="lessThan">
      <formula>0</formula>
    </cfRule>
  </conditionalFormatting>
  <conditionalFormatting sqref="P53">
    <cfRule type="cellIs" dxfId="187" priority="103" stopIfTrue="1" operator="lessThan">
      <formula>0</formula>
    </cfRule>
  </conditionalFormatting>
  <conditionalFormatting sqref="O53">
    <cfRule type="cellIs" dxfId="186" priority="104" stopIfTrue="1" operator="lessThan">
      <formula>0</formula>
    </cfRule>
  </conditionalFormatting>
  <conditionalFormatting sqref="P54">
    <cfRule type="cellIs" dxfId="185" priority="105" stopIfTrue="1" operator="lessThan">
      <formula>0</formula>
    </cfRule>
  </conditionalFormatting>
  <conditionalFormatting sqref="O54">
    <cfRule type="cellIs" dxfId="184" priority="106" stopIfTrue="1" operator="lessThan">
      <formula>0</formula>
    </cfRule>
  </conditionalFormatting>
  <conditionalFormatting sqref="P55">
    <cfRule type="cellIs" dxfId="183" priority="107" stopIfTrue="1" operator="lessThan">
      <formula>0</formula>
    </cfRule>
  </conditionalFormatting>
  <conditionalFormatting sqref="O55">
    <cfRule type="cellIs" dxfId="182" priority="108" stopIfTrue="1" operator="lessThan">
      <formula>0</formula>
    </cfRule>
  </conditionalFormatting>
  <conditionalFormatting sqref="P56">
    <cfRule type="cellIs" dxfId="181" priority="109" stopIfTrue="1" operator="lessThan">
      <formula>0</formula>
    </cfRule>
  </conditionalFormatting>
  <conditionalFormatting sqref="O56">
    <cfRule type="cellIs" dxfId="180" priority="110" stopIfTrue="1" operator="lessThan">
      <formula>0</formula>
    </cfRule>
  </conditionalFormatting>
  <conditionalFormatting sqref="P57">
    <cfRule type="cellIs" dxfId="179" priority="111" stopIfTrue="1" operator="lessThan">
      <formula>0</formula>
    </cfRule>
  </conditionalFormatting>
  <conditionalFormatting sqref="O57">
    <cfRule type="cellIs" dxfId="178" priority="112" stopIfTrue="1" operator="lessThan">
      <formula>0</formula>
    </cfRule>
  </conditionalFormatting>
  <conditionalFormatting sqref="P58">
    <cfRule type="cellIs" dxfId="177" priority="113" stopIfTrue="1" operator="lessThan">
      <formula>0</formula>
    </cfRule>
  </conditionalFormatting>
  <conditionalFormatting sqref="O58">
    <cfRule type="cellIs" dxfId="176" priority="114" stopIfTrue="1" operator="lessThan">
      <formula>0</formula>
    </cfRule>
  </conditionalFormatting>
  <conditionalFormatting sqref="P59">
    <cfRule type="cellIs" dxfId="175" priority="115" stopIfTrue="1" operator="lessThan">
      <formula>0</formula>
    </cfRule>
  </conditionalFormatting>
  <conditionalFormatting sqref="O59">
    <cfRule type="cellIs" dxfId="174" priority="116" stopIfTrue="1" operator="lessThan">
      <formula>0</formula>
    </cfRule>
  </conditionalFormatting>
  <conditionalFormatting sqref="P60">
    <cfRule type="cellIs" dxfId="173" priority="117" stopIfTrue="1" operator="lessThan">
      <formula>0</formula>
    </cfRule>
  </conditionalFormatting>
  <conditionalFormatting sqref="O60">
    <cfRule type="cellIs" dxfId="172" priority="118" stopIfTrue="1" operator="lessThan">
      <formula>0</formula>
    </cfRule>
  </conditionalFormatting>
  <conditionalFormatting sqref="P61">
    <cfRule type="cellIs" dxfId="171" priority="119" stopIfTrue="1" operator="lessThan">
      <formula>0</formula>
    </cfRule>
  </conditionalFormatting>
  <conditionalFormatting sqref="O61">
    <cfRule type="cellIs" dxfId="170" priority="120" stopIfTrue="1" operator="lessThan">
      <formula>0</formula>
    </cfRule>
  </conditionalFormatting>
  <conditionalFormatting sqref="P62">
    <cfRule type="cellIs" dxfId="169" priority="121" stopIfTrue="1" operator="lessThan">
      <formula>0</formula>
    </cfRule>
  </conditionalFormatting>
  <conditionalFormatting sqref="O62">
    <cfRule type="cellIs" dxfId="168" priority="122" stopIfTrue="1" operator="lessThan">
      <formula>0</formula>
    </cfRule>
  </conditionalFormatting>
  <conditionalFormatting sqref="P63">
    <cfRule type="cellIs" dxfId="167" priority="123" stopIfTrue="1" operator="lessThan">
      <formula>0</formula>
    </cfRule>
  </conditionalFormatting>
  <conditionalFormatting sqref="O63">
    <cfRule type="cellIs" dxfId="166" priority="124" stopIfTrue="1" operator="lessThan">
      <formula>0</formula>
    </cfRule>
  </conditionalFormatting>
  <conditionalFormatting sqref="P64">
    <cfRule type="cellIs" dxfId="165" priority="125" stopIfTrue="1" operator="lessThan">
      <formula>0</formula>
    </cfRule>
  </conditionalFormatting>
  <conditionalFormatting sqref="O64">
    <cfRule type="cellIs" dxfId="164" priority="126" stopIfTrue="1" operator="lessThan">
      <formula>0</formula>
    </cfRule>
  </conditionalFormatting>
  <conditionalFormatting sqref="P65">
    <cfRule type="cellIs" dxfId="163" priority="127" stopIfTrue="1" operator="lessThan">
      <formula>0</formula>
    </cfRule>
  </conditionalFormatting>
  <conditionalFormatting sqref="O65">
    <cfRule type="cellIs" dxfId="162" priority="128" stopIfTrue="1" operator="lessThan">
      <formula>0</formula>
    </cfRule>
  </conditionalFormatting>
  <conditionalFormatting sqref="P66">
    <cfRule type="cellIs" dxfId="161" priority="129" stopIfTrue="1" operator="lessThan">
      <formula>0</formula>
    </cfRule>
  </conditionalFormatting>
  <conditionalFormatting sqref="O66">
    <cfRule type="cellIs" dxfId="160" priority="130" stopIfTrue="1" operator="lessThan">
      <formula>0</formula>
    </cfRule>
  </conditionalFormatting>
  <conditionalFormatting sqref="P67">
    <cfRule type="cellIs" dxfId="159" priority="131" stopIfTrue="1" operator="lessThan">
      <formula>0</formula>
    </cfRule>
  </conditionalFormatting>
  <conditionalFormatting sqref="O67">
    <cfRule type="cellIs" dxfId="158" priority="132" stopIfTrue="1" operator="lessThan">
      <formula>0</formula>
    </cfRule>
  </conditionalFormatting>
  <conditionalFormatting sqref="P68">
    <cfRule type="cellIs" dxfId="157" priority="133" stopIfTrue="1" operator="lessThan">
      <formula>0</formula>
    </cfRule>
  </conditionalFormatting>
  <conditionalFormatting sqref="O68">
    <cfRule type="cellIs" dxfId="156" priority="134" stopIfTrue="1" operator="lessThan">
      <formula>0</formula>
    </cfRule>
  </conditionalFormatting>
  <conditionalFormatting sqref="P69">
    <cfRule type="cellIs" dxfId="155" priority="135" stopIfTrue="1" operator="lessThan">
      <formula>0</formula>
    </cfRule>
  </conditionalFormatting>
  <conditionalFormatting sqref="O69">
    <cfRule type="cellIs" dxfId="154" priority="136" stopIfTrue="1" operator="lessThan">
      <formula>0</formula>
    </cfRule>
  </conditionalFormatting>
  <conditionalFormatting sqref="P70">
    <cfRule type="cellIs" dxfId="153" priority="137" stopIfTrue="1" operator="lessThan">
      <formula>0</formula>
    </cfRule>
  </conditionalFormatting>
  <conditionalFormatting sqref="O70">
    <cfRule type="cellIs" dxfId="152" priority="138" stopIfTrue="1" operator="lessThan">
      <formula>0</formula>
    </cfRule>
  </conditionalFormatting>
  <conditionalFormatting sqref="P71">
    <cfRule type="cellIs" dxfId="151" priority="139" stopIfTrue="1" operator="lessThan">
      <formula>0</formula>
    </cfRule>
  </conditionalFormatting>
  <conditionalFormatting sqref="O71">
    <cfRule type="cellIs" dxfId="150" priority="140" stopIfTrue="1" operator="lessThan">
      <formula>0</formula>
    </cfRule>
  </conditionalFormatting>
  <conditionalFormatting sqref="P72">
    <cfRule type="cellIs" dxfId="149" priority="141" stopIfTrue="1" operator="lessThan">
      <formula>0</formula>
    </cfRule>
  </conditionalFormatting>
  <conditionalFormatting sqref="O72">
    <cfRule type="cellIs" dxfId="148" priority="142" stopIfTrue="1" operator="lessThan">
      <formula>0</formula>
    </cfRule>
  </conditionalFormatting>
  <conditionalFormatting sqref="P73">
    <cfRule type="cellIs" dxfId="147" priority="143" stopIfTrue="1" operator="lessThan">
      <formula>0</formula>
    </cfRule>
  </conditionalFormatting>
  <conditionalFormatting sqref="O73">
    <cfRule type="cellIs" dxfId="146" priority="144" stopIfTrue="1" operator="lessThan">
      <formula>0</formula>
    </cfRule>
  </conditionalFormatting>
  <conditionalFormatting sqref="P74">
    <cfRule type="cellIs" dxfId="145" priority="145" stopIfTrue="1" operator="lessThan">
      <formula>0</formula>
    </cfRule>
  </conditionalFormatting>
  <conditionalFormatting sqref="O74">
    <cfRule type="cellIs" dxfId="144" priority="146" stopIfTrue="1" operator="lessThan">
      <formula>0</formula>
    </cfRule>
  </conditionalFormatting>
  <conditionalFormatting sqref="P75">
    <cfRule type="cellIs" dxfId="143" priority="147" stopIfTrue="1" operator="lessThan">
      <formula>0</formula>
    </cfRule>
  </conditionalFormatting>
  <conditionalFormatting sqref="O75">
    <cfRule type="cellIs" dxfId="142" priority="148" stopIfTrue="1" operator="lessThan">
      <formula>0</formula>
    </cfRule>
  </conditionalFormatting>
  <conditionalFormatting sqref="P76">
    <cfRule type="cellIs" dxfId="141" priority="149" stopIfTrue="1" operator="lessThan">
      <formula>0</formula>
    </cfRule>
  </conditionalFormatting>
  <conditionalFormatting sqref="O76">
    <cfRule type="cellIs" dxfId="140" priority="150" stopIfTrue="1" operator="lessThan">
      <formula>0</formula>
    </cfRule>
  </conditionalFormatting>
  <conditionalFormatting sqref="P77">
    <cfRule type="cellIs" dxfId="139" priority="151" stopIfTrue="1" operator="lessThan">
      <formula>0</formula>
    </cfRule>
  </conditionalFormatting>
  <conditionalFormatting sqref="O77">
    <cfRule type="cellIs" dxfId="138" priority="152" stopIfTrue="1" operator="lessThan">
      <formula>0</formula>
    </cfRule>
  </conditionalFormatting>
  <conditionalFormatting sqref="P78">
    <cfRule type="cellIs" dxfId="137" priority="153" stopIfTrue="1" operator="lessThan">
      <formula>0</formula>
    </cfRule>
  </conditionalFormatting>
  <conditionalFormatting sqref="O78">
    <cfRule type="cellIs" dxfId="136" priority="154" stopIfTrue="1" operator="lessThan">
      <formula>0</formula>
    </cfRule>
  </conditionalFormatting>
  <conditionalFormatting sqref="P79">
    <cfRule type="cellIs" dxfId="135" priority="155" stopIfTrue="1" operator="lessThan">
      <formula>0</formula>
    </cfRule>
  </conditionalFormatting>
  <conditionalFormatting sqref="O79">
    <cfRule type="cellIs" dxfId="134" priority="156" stopIfTrue="1" operator="lessThan">
      <formula>0</formula>
    </cfRule>
  </conditionalFormatting>
  <conditionalFormatting sqref="P80">
    <cfRule type="cellIs" dxfId="133" priority="157" stopIfTrue="1" operator="lessThan">
      <formula>0</formula>
    </cfRule>
  </conditionalFormatting>
  <conditionalFormatting sqref="O80">
    <cfRule type="cellIs" dxfId="132" priority="158" stopIfTrue="1" operator="lessThan">
      <formula>0</formula>
    </cfRule>
  </conditionalFormatting>
  <conditionalFormatting sqref="P81">
    <cfRule type="cellIs" dxfId="131" priority="159" stopIfTrue="1" operator="lessThan">
      <formula>0</formula>
    </cfRule>
  </conditionalFormatting>
  <conditionalFormatting sqref="O81">
    <cfRule type="cellIs" dxfId="130" priority="160" stopIfTrue="1" operator="lessThan">
      <formula>0</formula>
    </cfRule>
  </conditionalFormatting>
  <conditionalFormatting sqref="P82">
    <cfRule type="cellIs" dxfId="129" priority="161" stopIfTrue="1" operator="lessThan">
      <formula>0</formula>
    </cfRule>
  </conditionalFormatting>
  <conditionalFormatting sqref="O82">
    <cfRule type="cellIs" dxfId="128" priority="162" stopIfTrue="1" operator="lessThan">
      <formula>0</formula>
    </cfRule>
  </conditionalFormatting>
  <conditionalFormatting sqref="P83">
    <cfRule type="cellIs" dxfId="127" priority="163" stopIfTrue="1" operator="lessThan">
      <formula>0</formula>
    </cfRule>
  </conditionalFormatting>
  <conditionalFormatting sqref="O83">
    <cfRule type="cellIs" dxfId="126" priority="164" stopIfTrue="1" operator="lessThan">
      <formula>0</formula>
    </cfRule>
  </conditionalFormatting>
  <conditionalFormatting sqref="P84">
    <cfRule type="cellIs" dxfId="125" priority="165" stopIfTrue="1" operator="lessThan">
      <formula>0</formula>
    </cfRule>
  </conditionalFormatting>
  <conditionalFormatting sqref="O84">
    <cfRule type="cellIs" dxfId="124" priority="166" stopIfTrue="1" operator="lessThan">
      <formula>0</formula>
    </cfRule>
  </conditionalFormatting>
  <conditionalFormatting sqref="P85">
    <cfRule type="cellIs" dxfId="123" priority="167" stopIfTrue="1" operator="lessThan">
      <formula>0</formula>
    </cfRule>
  </conditionalFormatting>
  <conditionalFormatting sqref="O85">
    <cfRule type="cellIs" dxfId="122" priority="168" stopIfTrue="1" operator="lessThan">
      <formula>0</formula>
    </cfRule>
  </conditionalFormatting>
  <conditionalFormatting sqref="P86">
    <cfRule type="cellIs" dxfId="121" priority="169" stopIfTrue="1" operator="lessThan">
      <formula>0</formula>
    </cfRule>
  </conditionalFormatting>
  <conditionalFormatting sqref="O86">
    <cfRule type="cellIs" dxfId="120" priority="170" stopIfTrue="1" operator="lessThan">
      <formula>0</formula>
    </cfRule>
  </conditionalFormatting>
  <conditionalFormatting sqref="P87">
    <cfRule type="cellIs" dxfId="119" priority="171" stopIfTrue="1" operator="lessThan">
      <formula>0</formula>
    </cfRule>
  </conditionalFormatting>
  <conditionalFormatting sqref="O87">
    <cfRule type="cellIs" dxfId="118" priority="172" stopIfTrue="1" operator="lessThan">
      <formula>0</formula>
    </cfRule>
  </conditionalFormatting>
  <conditionalFormatting sqref="P88">
    <cfRule type="cellIs" dxfId="117" priority="173" stopIfTrue="1" operator="lessThan">
      <formula>0</formula>
    </cfRule>
  </conditionalFormatting>
  <conditionalFormatting sqref="O88">
    <cfRule type="cellIs" dxfId="116" priority="174" stopIfTrue="1" operator="lessThan">
      <formula>0</formula>
    </cfRule>
  </conditionalFormatting>
  <conditionalFormatting sqref="P89">
    <cfRule type="cellIs" dxfId="115" priority="175" stopIfTrue="1" operator="lessThan">
      <formula>0</formula>
    </cfRule>
  </conditionalFormatting>
  <conditionalFormatting sqref="O89">
    <cfRule type="cellIs" dxfId="114" priority="176" stopIfTrue="1" operator="lessThan">
      <formula>0</formula>
    </cfRule>
  </conditionalFormatting>
  <conditionalFormatting sqref="P90">
    <cfRule type="cellIs" dxfId="113" priority="177" stopIfTrue="1" operator="lessThan">
      <formula>0</formula>
    </cfRule>
  </conditionalFormatting>
  <conditionalFormatting sqref="O90">
    <cfRule type="cellIs" dxfId="112" priority="178" stopIfTrue="1" operator="lessThan">
      <formula>0</formula>
    </cfRule>
  </conditionalFormatting>
  <conditionalFormatting sqref="P91">
    <cfRule type="cellIs" dxfId="111" priority="179" stopIfTrue="1" operator="lessThan">
      <formula>0</formula>
    </cfRule>
  </conditionalFormatting>
  <conditionalFormatting sqref="O91">
    <cfRule type="cellIs" dxfId="110" priority="180" stopIfTrue="1" operator="lessThan">
      <formula>0</formula>
    </cfRule>
  </conditionalFormatting>
  <conditionalFormatting sqref="P92">
    <cfRule type="cellIs" dxfId="109" priority="181" stopIfTrue="1" operator="lessThan">
      <formula>0</formula>
    </cfRule>
  </conditionalFormatting>
  <conditionalFormatting sqref="O92">
    <cfRule type="cellIs" dxfId="108" priority="182" stopIfTrue="1" operator="lessThan">
      <formula>0</formula>
    </cfRule>
  </conditionalFormatting>
  <conditionalFormatting sqref="P93">
    <cfRule type="cellIs" dxfId="107" priority="183" stopIfTrue="1" operator="lessThan">
      <formula>0</formula>
    </cfRule>
  </conditionalFormatting>
  <conditionalFormatting sqref="O93">
    <cfRule type="cellIs" dxfId="106" priority="184" stopIfTrue="1" operator="lessThan">
      <formula>0</formula>
    </cfRule>
  </conditionalFormatting>
  <conditionalFormatting sqref="P94">
    <cfRule type="cellIs" dxfId="105" priority="185" stopIfTrue="1" operator="lessThan">
      <formula>0</formula>
    </cfRule>
  </conditionalFormatting>
  <conditionalFormatting sqref="O94">
    <cfRule type="cellIs" dxfId="104" priority="186" stopIfTrue="1" operator="lessThan">
      <formula>0</formula>
    </cfRule>
  </conditionalFormatting>
  <conditionalFormatting sqref="P95">
    <cfRule type="cellIs" dxfId="103" priority="187" stopIfTrue="1" operator="lessThan">
      <formula>0</formula>
    </cfRule>
  </conditionalFormatting>
  <conditionalFormatting sqref="O95">
    <cfRule type="cellIs" dxfId="102" priority="188" stopIfTrue="1" operator="lessThan">
      <formula>0</formula>
    </cfRule>
  </conditionalFormatting>
  <conditionalFormatting sqref="P96">
    <cfRule type="cellIs" dxfId="101" priority="189" stopIfTrue="1" operator="lessThan">
      <formula>0</formula>
    </cfRule>
  </conditionalFormatting>
  <conditionalFormatting sqref="O96">
    <cfRule type="cellIs" dxfId="100" priority="190" stopIfTrue="1" operator="lessThan">
      <formula>0</formula>
    </cfRule>
  </conditionalFormatting>
  <conditionalFormatting sqref="P97">
    <cfRule type="cellIs" dxfId="99" priority="191" stopIfTrue="1" operator="lessThan">
      <formula>0</formula>
    </cfRule>
  </conditionalFormatting>
  <conditionalFormatting sqref="O97">
    <cfRule type="cellIs" dxfId="98" priority="192" stopIfTrue="1" operator="lessThan">
      <formula>0</formula>
    </cfRule>
  </conditionalFormatting>
  <conditionalFormatting sqref="P98">
    <cfRule type="cellIs" dxfId="97" priority="193" stopIfTrue="1" operator="lessThan">
      <formula>0</formula>
    </cfRule>
  </conditionalFormatting>
  <conditionalFormatting sqref="O98">
    <cfRule type="cellIs" dxfId="96" priority="194" stopIfTrue="1" operator="lessThan">
      <formula>0</formula>
    </cfRule>
  </conditionalFormatting>
  <conditionalFormatting sqref="P99">
    <cfRule type="cellIs" dxfId="95" priority="195" stopIfTrue="1" operator="lessThan">
      <formula>0</formula>
    </cfRule>
  </conditionalFormatting>
  <conditionalFormatting sqref="O99">
    <cfRule type="cellIs" dxfId="94" priority="196" stopIfTrue="1" operator="lessThan">
      <formula>0</formula>
    </cfRule>
  </conditionalFormatting>
  <conditionalFormatting sqref="P100">
    <cfRule type="cellIs" dxfId="93" priority="197" stopIfTrue="1" operator="lessThan">
      <formula>0</formula>
    </cfRule>
  </conditionalFormatting>
  <conditionalFormatting sqref="O100">
    <cfRule type="cellIs" dxfId="92" priority="198" stopIfTrue="1" operator="lessThan">
      <formula>0</formula>
    </cfRule>
  </conditionalFormatting>
  <conditionalFormatting sqref="P101">
    <cfRule type="cellIs" dxfId="91" priority="199" stopIfTrue="1" operator="lessThan">
      <formula>0</formula>
    </cfRule>
  </conditionalFormatting>
  <conditionalFormatting sqref="O101">
    <cfRule type="cellIs" dxfId="90" priority="200" stopIfTrue="1" operator="lessThan">
      <formula>0</formula>
    </cfRule>
  </conditionalFormatting>
  <conditionalFormatting sqref="P102">
    <cfRule type="cellIs" dxfId="89" priority="201" stopIfTrue="1" operator="lessThan">
      <formula>0</formula>
    </cfRule>
  </conditionalFormatting>
  <conditionalFormatting sqref="O102">
    <cfRule type="cellIs" dxfId="88" priority="202" stopIfTrue="1" operator="lessThan">
      <formula>0</formula>
    </cfRule>
  </conditionalFormatting>
  <conditionalFormatting sqref="P103">
    <cfRule type="cellIs" dxfId="87" priority="203" stopIfTrue="1" operator="lessThan">
      <formula>0</formula>
    </cfRule>
  </conditionalFormatting>
  <conditionalFormatting sqref="O103">
    <cfRule type="cellIs" dxfId="86" priority="204" stopIfTrue="1" operator="lessThan">
      <formula>0</formula>
    </cfRule>
  </conditionalFormatting>
  <conditionalFormatting sqref="P104">
    <cfRule type="cellIs" dxfId="85" priority="205" stopIfTrue="1" operator="lessThan">
      <formula>0</formula>
    </cfRule>
  </conditionalFormatting>
  <conditionalFormatting sqref="O104">
    <cfRule type="cellIs" dxfId="84" priority="206" stopIfTrue="1" operator="lessThan">
      <formula>0</formula>
    </cfRule>
  </conditionalFormatting>
  <conditionalFormatting sqref="P105">
    <cfRule type="cellIs" dxfId="83" priority="207" stopIfTrue="1" operator="lessThan">
      <formula>0</formula>
    </cfRule>
  </conditionalFormatting>
  <conditionalFormatting sqref="O105">
    <cfRule type="cellIs" dxfId="82" priority="208" stopIfTrue="1" operator="lessThan">
      <formula>0</formula>
    </cfRule>
  </conditionalFormatting>
  <conditionalFormatting sqref="P106">
    <cfRule type="cellIs" dxfId="81" priority="209" stopIfTrue="1" operator="lessThan">
      <formula>0</formula>
    </cfRule>
  </conditionalFormatting>
  <conditionalFormatting sqref="O106">
    <cfRule type="cellIs" dxfId="80" priority="210" stopIfTrue="1" operator="lessThan">
      <formula>0</formula>
    </cfRule>
  </conditionalFormatting>
  <conditionalFormatting sqref="P107">
    <cfRule type="cellIs" dxfId="79" priority="211" stopIfTrue="1" operator="lessThan">
      <formula>0</formula>
    </cfRule>
  </conditionalFormatting>
  <conditionalFormatting sqref="O107">
    <cfRule type="cellIs" dxfId="78" priority="212" stopIfTrue="1" operator="lessThan">
      <formula>0</formula>
    </cfRule>
  </conditionalFormatting>
  <conditionalFormatting sqref="P108">
    <cfRule type="cellIs" dxfId="77" priority="213" stopIfTrue="1" operator="lessThan">
      <formula>0</formula>
    </cfRule>
  </conditionalFormatting>
  <conditionalFormatting sqref="O108">
    <cfRule type="cellIs" dxfId="76" priority="214" stopIfTrue="1" operator="lessThan">
      <formula>0</formula>
    </cfRule>
  </conditionalFormatting>
  <conditionalFormatting sqref="P109">
    <cfRule type="cellIs" dxfId="75" priority="215" stopIfTrue="1" operator="lessThan">
      <formula>0</formula>
    </cfRule>
  </conditionalFormatting>
  <conditionalFormatting sqref="O109">
    <cfRule type="cellIs" dxfId="74" priority="216" stopIfTrue="1" operator="lessThan">
      <formula>0</formula>
    </cfRule>
  </conditionalFormatting>
  <conditionalFormatting sqref="P110">
    <cfRule type="cellIs" dxfId="73" priority="217" stopIfTrue="1" operator="lessThan">
      <formula>0</formula>
    </cfRule>
  </conditionalFormatting>
  <conditionalFormatting sqref="O110">
    <cfRule type="cellIs" dxfId="72" priority="218" stopIfTrue="1" operator="lessThan">
      <formula>0</formula>
    </cfRule>
  </conditionalFormatting>
  <conditionalFormatting sqref="P111">
    <cfRule type="cellIs" dxfId="71" priority="219" stopIfTrue="1" operator="lessThan">
      <formula>0</formula>
    </cfRule>
  </conditionalFormatting>
  <conditionalFormatting sqref="O111">
    <cfRule type="cellIs" dxfId="70" priority="220" stopIfTrue="1" operator="lessThan">
      <formula>0</formula>
    </cfRule>
  </conditionalFormatting>
  <conditionalFormatting sqref="P112">
    <cfRule type="cellIs" dxfId="69" priority="221" stopIfTrue="1" operator="lessThan">
      <formula>0</formula>
    </cfRule>
  </conditionalFormatting>
  <conditionalFormatting sqref="O112">
    <cfRule type="cellIs" dxfId="68" priority="222" stopIfTrue="1" operator="lessThan">
      <formula>0</formula>
    </cfRule>
  </conditionalFormatting>
  <conditionalFormatting sqref="P113">
    <cfRule type="cellIs" dxfId="67" priority="223" stopIfTrue="1" operator="lessThan">
      <formula>0</formula>
    </cfRule>
  </conditionalFormatting>
  <conditionalFormatting sqref="O113">
    <cfRule type="cellIs" dxfId="66" priority="224" stopIfTrue="1" operator="lessThan">
      <formula>0</formula>
    </cfRule>
  </conditionalFormatting>
  <conditionalFormatting sqref="P114">
    <cfRule type="cellIs" dxfId="65" priority="225" stopIfTrue="1" operator="lessThan">
      <formula>0</formula>
    </cfRule>
  </conditionalFormatting>
  <conditionalFormatting sqref="O114">
    <cfRule type="cellIs" dxfId="64" priority="226" stopIfTrue="1" operator="lessThan">
      <formula>0</formula>
    </cfRule>
  </conditionalFormatting>
  <conditionalFormatting sqref="P115">
    <cfRule type="cellIs" dxfId="63" priority="227" stopIfTrue="1" operator="lessThan">
      <formula>0</formula>
    </cfRule>
  </conditionalFormatting>
  <conditionalFormatting sqref="O115">
    <cfRule type="cellIs" dxfId="62" priority="228" stopIfTrue="1" operator="lessThan">
      <formula>0</formula>
    </cfRule>
  </conditionalFormatting>
  <conditionalFormatting sqref="P116">
    <cfRule type="cellIs" dxfId="61" priority="229" stopIfTrue="1" operator="lessThan">
      <formula>0</formula>
    </cfRule>
  </conditionalFormatting>
  <conditionalFormatting sqref="O116">
    <cfRule type="cellIs" dxfId="60" priority="230" stopIfTrue="1" operator="lessThan">
      <formula>0</formula>
    </cfRule>
  </conditionalFormatting>
  <conditionalFormatting sqref="P117">
    <cfRule type="cellIs" dxfId="59" priority="231" stopIfTrue="1" operator="lessThan">
      <formula>0</formula>
    </cfRule>
  </conditionalFormatting>
  <conditionalFormatting sqref="O117">
    <cfRule type="cellIs" dxfId="58" priority="232" stopIfTrue="1" operator="lessThan">
      <formula>0</formula>
    </cfRule>
  </conditionalFormatting>
  <conditionalFormatting sqref="P118">
    <cfRule type="cellIs" dxfId="57" priority="233" stopIfTrue="1" operator="lessThan">
      <formula>0</formula>
    </cfRule>
  </conditionalFormatting>
  <conditionalFormatting sqref="O118">
    <cfRule type="cellIs" dxfId="56" priority="234" stopIfTrue="1" operator="lessThan">
      <formula>0</formula>
    </cfRule>
  </conditionalFormatting>
  <conditionalFormatting sqref="P119">
    <cfRule type="cellIs" dxfId="55" priority="235" stopIfTrue="1" operator="lessThan">
      <formula>0</formula>
    </cfRule>
  </conditionalFormatting>
  <conditionalFormatting sqref="O119">
    <cfRule type="cellIs" dxfId="54" priority="236" stopIfTrue="1" operator="lessThan">
      <formula>0</formula>
    </cfRule>
  </conditionalFormatting>
  <conditionalFormatting sqref="P120">
    <cfRule type="cellIs" dxfId="53" priority="237" stopIfTrue="1" operator="lessThan">
      <formula>0</formula>
    </cfRule>
  </conditionalFormatting>
  <conditionalFormatting sqref="O120">
    <cfRule type="cellIs" dxfId="52" priority="238" stopIfTrue="1" operator="lessThan">
      <formula>0</formula>
    </cfRule>
  </conditionalFormatting>
  <conditionalFormatting sqref="P121">
    <cfRule type="cellIs" dxfId="51" priority="239" stopIfTrue="1" operator="lessThan">
      <formula>0</formula>
    </cfRule>
  </conditionalFormatting>
  <conditionalFormatting sqref="O121">
    <cfRule type="cellIs" dxfId="50" priority="240" stopIfTrue="1" operator="lessThan">
      <formula>0</formula>
    </cfRule>
  </conditionalFormatting>
  <conditionalFormatting sqref="P122">
    <cfRule type="cellIs" dxfId="49" priority="241" stopIfTrue="1" operator="lessThan">
      <formula>0</formula>
    </cfRule>
  </conditionalFormatting>
  <conditionalFormatting sqref="O122">
    <cfRule type="cellIs" dxfId="48" priority="242" stopIfTrue="1" operator="lessThan">
      <formula>0</formula>
    </cfRule>
  </conditionalFormatting>
  <conditionalFormatting sqref="P123">
    <cfRule type="cellIs" dxfId="47" priority="243" stopIfTrue="1" operator="lessThan">
      <formula>0</formula>
    </cfRule>
  </conditionalFormatting>
  <conditionalFormatting sqref="O123">
    <cfRule type="cellIs" dxfId="46" priority="244" stopIfTrue="1" operator="lessThan">
      <formula>0</formula>
    </cfRule>
  </conditionalFormatting>
  <conditionalFormatting sqref="P124">
    <cfRule type="cellIs" dxfId="45" priority="245" stopIfTrue="1" operator="lessThan">
      <formula>0</formula>
    </cfRule>
  </conditionalFormatting>
  <conditionalFormatting sqref="O124">
    <cfRule type="cellIs" dxfId="44" priority="246" stopIfTrue="1" operator="lessThan">
      <formula>0</formula>
    </cfRule>
  </conditionalFormatting>
  <conditionalFormatting sqref="P125">
    <cfRule type="cellIs" dxfId="43" priority="247" stopIfTrue="1" operator="lessThan">
      <formula>0</formula>
    </cfRule>
  </conditionalFormatting>
  <conditionalFormatting sqref="O125">
    <cfRule type="cellIs" dxfId="42" priority="248" stopIfTrue="1" operator="lessThan">
      <formula>0</formula>
    </cfRule>
  </conditionalFormatting>
  <conditionalFormatting sqref="P126">
    <cfRule type="cellIs" dxfId="41" priority="249" stopIfTrue="1" operator="lessThan">
      <formula>0</formula>
    </cfRule>
  </conditionalFormatting>
  <conditionalFormatting sqref="O126">
    <cfRule type="cellIs" dxfId="40" priority="250" stopIfTrue="1" operator="lessThan">
      <formula>0</formula>
    </cfRule>
  </conditionalFormatting>
  <conditionalFormatting sqref="P127">
    <cfRule type="cellIs" dxfId="39" priority="251" stopIfTrue="1" operator="lessThan">
      <formula>0</formula>
    </cfRule>
  </conditionalFormatting>
  <conditionalFormatting sqref="O127">
    <cfRule type="cellIs" dxfId="38" priority="252" stopIfTrue="1" operator="lessThan">
      <formula>0</formula>
    </cfRule>
  </conditionalFormatting>
  <conditionalFormatting sqref="P128">
    <cfRule type="cellIs" dxfId="37" priority="253" stopIfTrue="1" operator="lessThan">
      <formula>0</formula>
    </cfRule>
  </conditionalFormatting>
  <conditionalFormatting sqref="O128">
    <cfRule type="cellIs" dxfId="36" priority="254" stopIfTrue="1" operator="lessThan">
      <formula>0</formula>
    </cfRule>
  </conditionalFormatting>
  <conditionalFormatting sqref="P129">
    <cfRule type="cellIs" dxfId="35" priority="255" stopIfTrue="1" operator="lessThan">
      <formula>0</formula>
    </cfRule>
  </conditionalFormatting>
  <conditionalFormatting sqref="O129">
    <cfRule type="cellIs" dxfId="34" priority="256" stopIfTrue="1" operator="lessThan">
      <formula>0</formula>
    </cfRule>
  </conditionalFormatting>
  <conditionalFormatting sqref="P130">
    <cfRule type="cellIs" dxfId="33" priority="257" stopIfTrue="1" operator="lessThan">
      <formula>0</formula>
    </cfRule>
  </conditionalFormatting>
  <conditionalFormatting sqref="O130">
    <cfRule type="cellIs" dxfId="32" priority="258" stopIfTrue="1" operator="lessThan">
      <formula>0</formula>
    </cfRule>
  </conditionalFormatting>
  <conditionalFormatting sqref="P131">
    <cfRule type="cellIs" dxfId="31" priority="259" stopIfTrue="1" operator="lessThan">
      <formula>0</formula>
    </cfRule>
  </conditionalFormatting>
  <conditionalFormatting sqref="O131">
    <cfRule type="cellIs" dxfId="30" priority="260" stopIfTrue="1" operator="lessThan">
      <formula>0</formula>
    </cfRule>
  </conditionalFormatting>
  <conditionalFormatting sqref="P132">
    <cfRule type="cellIs" dxfId="29" priority="261" stopIfTrue="1" operator="lessThan">
      <formula>0</formula>
    </cfRule>
  </conditionalFormatting>
  <conditionalFormatting sqref="O132">
    <cfRule type="cellIs" dxfId="28" priority="262" stopIfTrue="1" operator="lessThan">
      <formula>0</formula>
    </cfRule>
  </conditionalFormatting>
  <conditionalFormatting sqref="P133">
    <cfRule type="cellIs" dxfId="27" priority="263" stopIfTrue="1" operator="lessThan">
      <formula>0</formula>
    </cfRule>
  </conditionalFormatting>
  <conditionalFormatting sqref="O133">
    <cfRule type="cellIs" dxfId="26" priority="264" stopIfTrue="1" operator="lessThan">
      <formula>0</formula>
    </cfRule>
  </conditionalFormatting>
  <conditionalFormatting sqref="P134">
    <cfRule type="cellIs" dxfId="25" priority="265" stopIfTrue="1" operator="lessThan">
      <formula>0</formula>
    </cfRule>
  </conditionalFormatting>
  <conditionalFormatting sqref="O134">
    <cfRule type="cellIs" dxfId="24" priority="266" stopIfTrue="1" operator="lessThan">
      <formula>0</formula>
    </cfRule>
  </conditionalFormatting>
  <conditionalFormatting sqref="P135">
    <cfRule type="cellIs" dxfId="23" priority="267" stopIfTrue="1" operator="lessThan">
      <formula>0</formula>
    </cfRule>
  </conditionalFormatting>
  <conditionalFormatting sqref="O135">
    <cfRule type="cellIs" dxfId="22" priority="268" stopIfTrue="1" operator="lessThan">
      <formula>0</formula>
    </cfRule>
  </conditionalFormatting>
  <conditionalFormatting sqref="P136">
    <cfRule type="cellIs" dxfId="21" priority="269" stopIfTrue="1" operator="lessThan">
      <formula>0</formula>
    </cfRule>
  </conditionalFormatting>
  <conditionalFormatting sqref="O136">
    <cfRule type="cellIs" dxfId="20" priority="270" stopIfTrue="1" operator="lessThan">
      <formula>0</formula>
    </cfRule>
  </conditionalFormatting>
  <conditionalFormatting sqref="P137">
    <cfRule type="cellIs" dxfId="19" priority="271" stopIfTrue="1" operator="lessThan">
      <formula>0</formula>
    </cfRule>
  </conditionalFormatting>
  <conditionalFormatting sqref="O137">
    <cfRule type="cellIs" dxfId="18" priority="272" stopIfTrue="1" operator="lessThan">
      <formula>0</formula>
    </cfRule>
  </conditionalFormatting>
  <conditionalFormatting sqref="P138">
    <cfRule type="cellIs" dxfId="17" priority="273" stopIfTrue="1" operator="lessThan">
      <formula>0</formula>
    </cfRule>
  </conditionalFormatting>
  <conditionalFormatting sqref="O138">
    <cfRule type="cellIs" dxfId="16" priority="274" stopIfTrue="1" operator="lessThan">
      <formula>0</formula>
    </cfRule>
  </conditionalFormatting>
  <conditionalFormatting sqref="P139">
    <cfRule type="cellIs" dxfId="15" priority="275" stopIfTrue="1" operator="lessThan">
      <formula>0</formula>
    </cfRule>
  </conditionalFormatting>
  <conditionalFormatting sqref="O139">
    <cfRule type="cellIs" dxfId="14" priority="276" stopIfTrue="1" operator="lessThan">
      <formula>0</formula>
    </cfRule>
  </conditionalFormatting>
  <conditionalFormatting sqref="P140">
    <cfRule type="cellIs" dxfId="13" priority="277" stopIfTrue="1" operator="lessThan">
      <formula>0</formula>
    </cfRule>
  </conditionalFormatting>
  <conditionalFormatting sqref="O140">
    <cfRule type="cellIs" dxfId="12" priority="278" stopIfTrue="1" operator="lessThan">
      <formula>0</formula>
    </cfRule>
  </conditionalFormatting>
  <conditionalFormatting sqref="P141">
    <cfRule type="cellIs" dxfId="11" priority="279" stopIfTrue="1" operator="lessThan">
      <formula>0</formula>
    </cfRule>
  </conditionalFormatting>
  <conditionalFormatting sqref="O141">
    <cfRule type="cellIs" dxfId="10" priority="280" stopIfTrue="1" operator="lessThan">
      <formula>0</formula>
    </cfRule>
  </conditionalFormatting>
  <conditionalFormatting sqref="P142">
    <cfRule type="cellIs" dxfId="9" priority="281" stopIfTrue="1" operator="lessThan">
      <formula>0</formula>
    </cfRule>
  </conditionalFormatting>
  <conditionalFormatting sqref="O142">
    <cfRule type="cellIs" dxfId="8" priority="282" stopIfTrue="1" operator="lessThan">
      <formula>0</formula>
    </cfRule>
  </conditionalFormatting>
  <conditionalFormatting sqref="P143">
    <cfRule type="cellIs" dxfId="7" priority="283" stopIfTrue="1" operator="lessThan">
      <formula>0</formula>
    </cfRule>
  </conditionalFormatting>
  <conditionalFormatting sqref="O143">
    <cfRule type="cellIs" dxfId="6" priority="284" stopIfTrue="1" operator="lessThan">
      <formula>0</formula>
    </cfRule>
  </conditionalFormatting>
  <conditionalFormatting sqref="P144">
    <cfRule type="cellIs" dxfId="5" priority="285" stopIfTrue="1" operator="lessThan">
      <formula>0</formula>
    </cfRule>
  </conditionalFormatting>
  <conditionalFormatting sqref="O144">
    <cfRule type="cellIs" dxfId="4" priority="286" stopIfTrue="1" operator="lessThan">
      <formula>0</formula>
    </cfRule>
  </conditionalFormatting>
  <conditionalFormatting sqref="P145">
    <cfRule type="cellIs" dxfId="3" priority="287" stopIfTrue="1" operator="lessThan">
      <formula>0</formula>
    </cfRule>
  </conditionalFormatting>
  <conditionalFormatting sqref="O145">
    <cfRule type="cellIs" dxfId="2" priority="288" stopIfTrue="1" operator="lessThan">
      <formula>0</formula>
    </cfRule>
  </conditionalFormatting>
  <conditionalFormatting sqref="P146">
    <cfRule type="cellIs" dxfId="1" priority="289" stopIfTrue="1" operator="lessThan">
      <formula>0</formula>
    </cfRule>
  </conditionalFormatting>
  <conditionalFormatting sqref="O146">
    <cfRule type="cellIs" dxfId="0" priority="290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2025-03-17T21:34:54Z</dcterms:created>
  <dcterms:modified xsi:type="dcterms:W3CDTF">2025-03-17T22:51:27Z</dcterms:modified>
</cp:coreProperties>
</file>