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relatorioMensal!$A$1:$AA$146</definedName>
  </definedNames>
  <calcPr/>
  <extLst>
    <ext uri="GoogleSheetsCustomDataVersion2">
      <go:sheetsCustomData xmlns:go="http://customooxmlschemas.google.com/" r:id="rId5" roundtripDataChecksum="nDfKQQxkijDXubn6XzJzkODaVaBh7TrYGDCauHjAa7o="/>
    </ext>
  </extLst>
</workbook>
</file>

<file path=xl/sharedStrings.xml><?xml version="1.0" encoding="utf-8"?>
<sst xmlns="http://schemas.openxmlformats.org/spreadsheetml/2006/main" count="902" uniqueCount="474">
  <si>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</si>
  <si>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</si>
  <si>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</si>
  <si>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</si>
  <si>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</si>
  <si>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</si>
  <si>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</si>
  <si>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</si>
  <si>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</si>
  <si>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</si>
  <si>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Quota</t>
  </si>
  <si>
    <t>Carnaval</t>
  </si>
  <si>
    <t>Valor Recebido Num</t>
  </si>
  <si>
    <t>Valor Recebido Transf</t>
  </si>
  <si>
    <t>Saldo Anterior</t>
  </si>
  <si>
    <t>Saldo</t>
  </si>
  <si>
    <t>Recibo</t>
  </si>
  <si>
    <t>Email</t>
  </si>
  <si>
    <t>notas 1</t>
  </si>
  <si>
    <t>notas 2</t>
  </si>
  <si>
    <t>notas carnaval</t>
  </si>
  <si>
    <t>notas carnaval 1</t>
  </si>
  <si>
    <t>Afonso António Cruz Silva</t>
  </si>
  <si>
    <t>PEFN1</t>
  </si>
  <si>
    <t>300362838</t>
  </si>
  <si>
    <t>emitido</t>
  </si>
  <si>
    <t>marisacruz469@gmail.com</t>
  </si>
  <si>
    <t>faltou meio mês</t>
  </si>
  <si>
    <t>divida carnaval</t>
  </si>
  <si>
    <t>pago dinheiro fevereiro</t>
  </si>
  <si>
    <t>Afonso Ferreira Silva</t>
  </si>
  <si>
    <t>PEFN2</t>
  </si>
  <si>
    <t>303530561</t>
  </si>
  <si>
    <t>danielasofia24dezenbro@gmail.com</t>
  </si>
  <si>
    <t>enviado email com credito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</si>
  <si>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</si>
  <si>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</si>
  <si>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</si>
  <si>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</si>
  <si>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</si>
  <si>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</si>
  <si>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</si>
  <si>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</si>
  <si>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</si>
  <si>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pago banco fevereiro</t>
  </si>
  <si>
    <t>Afonso Monteiro Ferreira</t>
  </si>
  <si>
    <t>300813775</t>
  </si>
  <si>
    <t>brun.vand07@gmail.com</t>
  </si>
  <si>
    <t>enviado email com debito</t>
  </si>
  <si>
    <t>pago fevereiro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</si>
  <si>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</si>
  <si>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</si>
  <si>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</si>
  <si>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</si>
  <si>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</si>
  <si>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</si>
  <si>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</si>
  <si>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</si>
  <si>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</si>
  <si>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</si>
  <si>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</si>
  <si>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</si>
  <si>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</si>
  <si>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</si>
  <si>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</si>
  <si>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</si>
  <si>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</si>
  <si>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</si>
  <si>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</si>
  <si>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</si>
  <si>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</si>
  <si>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</si>
  <si>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</si>
  <si>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</si>
  <si>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</si>
  <si>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pago mais 16€ de CAF do que frequentou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</si>
  <si>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</si>
  <si>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</si>
  <si>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</si>
  <si>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</si>
  <si>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</si>
  <si>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</si>
  <si>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</si>
  <si>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</si>
  <si>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pago banco janeiro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</si>
  <si>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</si>
  <si>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</si>
  <si>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</si>
  <si>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</si>
  <si>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</si>
  <si>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</si>
  <si>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</si>
  <si>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</si>
  <si>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pago banco março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</si>
  <si>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</si>
  <si>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</si>
  <si>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</si>
  <si>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</si>
  <si>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</si>
  <si>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</si>
  <si>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pago mais 2€ de CAF do que frequentou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</si>
  <si>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</si>
  <si>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</si>
  <si>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</si>
  <si>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</si>
  <si>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</si>
  <si>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</si>
  <si>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pago mais 6€ de CAF do que frequentou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</si>
  <si>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</si>
  <si>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</si>
  <si>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</si>
  <si>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</si>
  <si>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</si>
  <si>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</si>
  <si>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</si>
  <si>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</si>
  <si>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</si>
  <si>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</si>
  <si>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</si>
  <si>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</si>
  <si>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pago mais 4€ de CAF do que frequentou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</si>
  <si>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</si>
  <si>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</si>
  <si>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</si>
  <si>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</si>
  <si>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</si>
  <si>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</si>
  <si>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</si>
  <si>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</si>
  <si>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</si>
  <si>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</si>
  <si>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</si>
  <si>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</si>
  <si>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</si>
  <si>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</si>
  <si>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</si>
  <si>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</si>
  <si>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</si>
  <si>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</si>
  <si>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</si>
  <si>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</si>
  <si>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</si>
  <si>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</si>
  <si>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</si>
  <si>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</si>
  <si>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</si>
  <si>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</si>
  <si>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</si>
  <si>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</si>
  <si>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</si>
  <si>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</si>
  <si>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</si>
  <si>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</si>
  <si>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</si>
  <si>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</si>
  <si>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</si>
  <si>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</si>
  <si>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</si>
  <si>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</si>
  <si>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</si>
  <si>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</si>
  <si>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</si>
  <si>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</si>
  <si>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</si>
  <si>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</si>
  <si>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</si>
  <si>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</si>
  <si>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</si>
  <si>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pago mais 24€ de CAF do que frequentou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</si>
  <si>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</si>
  <si>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</si>
  <si>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</si>
  <si>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</si>
  <si>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</si>
  <si>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</si>
  <si>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</si>
  <si>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</si>
  <si>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</si>
  <si>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</si>
  <si>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</si>
  <si>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</si>
  <si>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</si>
  <si>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</si>
  <si>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</si>
  <si>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</si>
  <si>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</si>
  <si>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</si>
  <si>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</si>
  <si>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</si>
  <si>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</si>
  <si>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</si>
  <si>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</si>
  <si>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</si>
  <si>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</si>
  <si>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</si>
  <si>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</si>
  <si>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</si>
  <si>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</si>
  <si>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</si>
  <si>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</si>
  <si>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</si>
  <si>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</si>
  <si>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</si>
  <si>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</si>
  <si>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</si>
  <si>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</si>
  <si>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</si>
  <si>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</si>
  <si>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</si>
  <si>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</si>
  <si>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</si>
  <si>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</si>
  <si>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</si>
  <si>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</si>
  <si>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</si>
  <si>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</si>
  <si>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</si>
  <si>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</si>
  <si>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</si>
  <si>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</si>
  <si>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</si>
  <si>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José Martim Silva Gonçalves</t>
  </si>
  <si>
    <t>293669155</t>
  </si>
  <si>
    <t>sg.gestao@gmail.com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</si>
  <si>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</si>
  <si>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</si>
  <si>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</si>
  <si>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</si>
  <si>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</si>
  <si>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</si>
  <si>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</si>
  <si>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</si>
  <si>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</si>
  <si>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</si>
  <si>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</si>
  <si>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</si>
  <si>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</si>
  <si>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</si>
  <si>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</si>
  <si>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</si>
  <si>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</si>
  <si>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</si>
  <si>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</si>
  <si>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</si>
  <si>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</si>
  <si>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</si>
  <si>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</si>
  <si>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</si>
  <si>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</si>
  <si>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</si>
  <si>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</si>
  <si>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</si>
  <si>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</si>
  <si>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</si>
  <si>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</si>
  <si>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</si>
  <si>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pago março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</si>
  <si>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</si>
  <si>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</si>
  <si>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</si>
  <si>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</si>
  <si>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</si>
  <si>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</si>
  <si>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</si>
  <si>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</si>
  <si>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</si>
  <si>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</si>
  <si>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</si>
  <si>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</si>
  <si>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</si>
  <si>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</si>
  <si>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</si>
  <si>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</si>
  <si>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</si>
  <si>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falado pessoalmente divida</t>
  </si>
  <si>
    <t>Luís Miguel Inácio Gonçalves</t>
  </si>
  <si>
    <t>284925683</t>
  </si>
  <si>
    <t>valor assumido pela associação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</si>
  <si>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</si>
  <si>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</si>
  <si>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</si>
  <si>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</si>
  <si>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</si>
  <si>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</si>
  <si>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</si>
  <si>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</si>
  <si>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</si>
  <si>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</si>
  <si>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</si>
  <si>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</si>
  <si>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</si>
  <si>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</si>
  <si>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</si>
  <si>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</si>
  <si>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</si>
  <si>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</si>
  <si>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</si>
  <si>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</si>
  <si>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</si>
  <si>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</si>
  <si>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</si>
  <si>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</si>
  <si>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</si>
  <si>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</si>
  <si>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</si>
  <si>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</si>
  <si>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</si>
  <si>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</si>
  <si>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</si>
  <si>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</si>
  <si>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</si>
  <si>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</si>
  <si>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</si>
  <si>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</si>
  <si>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</si>
  <si>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</si>
  <si>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</si>
  <si>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</si>
  <si>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</si>
  <si>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</si>
  <si>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</si>
  <si>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</si>
  <si>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</si>
  <si>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</si>
  <si>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</si>
  <si>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</si>
  <si>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</si>
  <si>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</si>
  <si>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</si>
  <si>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</si>
  <si>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meio mês caf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</si>
  <si>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</si>
  <si>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</si>
  <si>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</si>
  <si>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</si>
  <si>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</si>
  <si>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</si>
  <si>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</si>
  <si>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</si>
  <si>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</si>
  <si>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</si>
  <si>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</si>
  <si>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</si>
  <si>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</si>
  <si>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</si>
  <si>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</si>
  <si>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</si>
  <si>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</si>
  <si>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</si>
  <si>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pago mais 5,5€ de CAF do que frequentou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</si>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</sst>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\€\ #,##0.00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6100"/>
      <name val="Calibri"/>
    </font>
    <font>
      <sz val="11.0"/>
      <color theme="1"/>
      <name val="Calibri"/>
    </font>
    <font>
      <sz val="11.0"/>
      <color rgb="FF0000FF"/>
      <name val="Calibri"/>
    </font>
    <font>
      <sz val="11.0"/>
      <color rgb="FF9C0006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9C5700"/>
      <name val="Calibri"/>
    </font>
    <font>
      <color rgb="FF000000"/>
      <name val="Calibri"/>
      <scheme val="minor"/>
    </font>
    <font>
      <sz val="11.0"/>
      <color rgb="FFFFD96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DD7E6B"/>
        <bgColor rgb="FFDD7E6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164" xfId="0" applyAlignment="1" applyBorder="1" applyFont="1" applyNumberFormat="1">
      <alignment horizontal="center" shrinkToFit="0" vertical="top" wrapText="1"/>
    </xf>
    <xf borderId="0" fillId="0" fontId="2" numFmtId="0" xfId="0" applyAlignment="1" applyFont="1">
      <alignment readingOrder="0"/>
    </xf>
    <xf borderId="2" fillId="2" fontId="3" numFmtId="0" xfId="0" applyBorder="1" applyFill="1" applyFont="1"/>
    <xf borderId="0" fillId="0" fontId="2" numFmtId="0" xfId="0" applyFont="1"/>
    <xf borderId="0" fillId="0" fontId="4" numFmtId="165" xfId="0" applyFont="1" applyNumberFormat="1"/>
    <xf borderId="0" fillId="0" fontId="4" numFmtId="164" xfId="0" applyFont="1" applyNumberFormat="1"/>
    <xf borderId="0" fillId="0" fontId="5" numFmtId="165" xfId="0" applyFont="1" applyNumberFormat="1"/>
    <xf borderId="0" fillId="0" fontId="4" numFmtId="4" xfId="0" applyAlignment="1" applyFont="1" applyNumberFormat="1">
      <alignment readingOrder="0"/>
    </xf>
    <xf borderId="0" fillId="0" fontId="4" numFmtId="4" xfId="0" applyFont="1" applyNumberFormat="1"/>
    <xf borderId="2" fillId="3" fontId="6" numFmtId="0" xfId="0" applyBorder="1" applyFill="1" applyFont="1"/>
    <xf borderId="0" fillId="0" fontId="7" numFmtId="4" xfId="0" applyAlignment="1" applyFont="1" applyNumberFormat="1">
      <alignment readingOrder="0"/>
    </xf>
    <xf borderId="0" fillId="0" fontId="8" numFmtId="4" xfId="0" applyAlignment="1" applyFont="1" applyNumberFormat="1">
      <alignment readingOrder="0"/>
    </xf>
    <xf borderId="2" fillId="4" fontId="9" numFmtId="0" xfId="0" applyBorder="1" applyFill="1" applyFont="1"/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10" numFmtId="0" xfId="0" applyFont="1"/>
    <xf borderId="0" fillId="0" fontId="8" numFmtId="165" xfId="0" applyFont="1" applyNumberFormat="1"/>
    <xf borderId="0" fillId="0" fontId="8" numFmtId="164" xfId="0" applyFont="1" applyNumberFormat="1"/>
    <xf borderId="0" fillId="0" fontId="8" numFmtId="4" xfId="0" applyFont="1" applyNumberFormat="1"/>
    <xf borderId="0" fillId="0" fontId="10" numFmtId="0" xfId="0" applyAlignment="1" applyFont="1">
      <alignment readingOrder="0"/>
    </xf>
    <xf borderId="0" fillId="5" fontId="11" numFmtId="4" xfId="0" applyAlignment="1" applyFill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min="2" max="2" width="7.14"/>
    <col customWidth="1" min="3" max="3" width="3.57"/>
    <col customWidth="1" min="4" max="4" width="12.29"/>
    <col customWidth="1" min="5" max="5" width="3.29"/>
    <col customWidth="1" min="6" max="6" width="3.14"/>
    <col customWidth="1" min="7" max="7" width="7.57"/>
    <col customWidth="1" min="8" max="9" width="8.29"/>
    <col customWidth="1" min="10" max="10" width="8.14"/>
    <col customWidth="1" min="11" max="11" width="7.0"/>
    <col customWidth="1" min="12" max="13" width="7.71"/>
    <col customWidth="1" min="14" max="14" width="8.43"/>
    <col customWidth="1" min="15" max="15" width="7.86"/>
    <col customWidth="1" min="16" max="16" width="7.71"/>
    <col customWidth="1" min="17" max="17" width="12.29"/>
    <col customWidth="1" min="18" max="18" width="40.29"/>
    <col customWidth="1" min="19" max="19" width="36.43"/>
    <col customWidth="1" min="20" max="21" width="13.86"/>
    <col customWidth="1" min="22" max="22" width="21.43"/>
    <col customWidth="1" min="23" max="27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ht="15.0" customHeight="1">
      <c r="A2" s="4" t="s">
        <v>22</v>
      </c>
      <c r="B2" s="5" t="s">
        <v>23</v>
      </c>
      <c r="C2" s="5">
        <v>1.0</v>
      </c>
      <c r="D2" s="5" t="s">
        <v>24</v>
      </c>
      <c r="E2" s="5">
        <v>0.0</v>
      </c>
      <c r="F2" s="5">
        <v>1.0</v>
      </c>
      <c r="G2" s="6">
        <v>2.0</v>
      </c>
      <c r="H2" s="6">
        <v>0.0</v>
      </c>
      <c r="I2" s="7">
        <v>7.5</v>
      </c>
      <c r="J2" s="6">
        <v>6.0</v>
      </c>
      <c r="K2" s="6"/>
      <c r="L2" s="6">
        <v>15.0</v>
      </c>
      <c r="M2" s="6">
        <v>15.5</v>
      </c>
      <c r="N2" s="6">
        <v>0.0</v>
      </c>
      <c r="O2" s="8">
        <v>0.0</v>
      </c>
      <c r="P2" s="8">
        <f t="shared" ref="P2:P146" si="1">O2+ M2   +  N2 - (G2 + H2 + I2 + J2 +L2 +K2)</f>
        <v>-15</v>
      </c>
      <c r="Q2" s="3" t="s">
        <v>25</v>
      </c>
      <c r="R2" s="5" t="s">
        <v>26</v>
      </c>
      <c r="S2" s="9" t="s">
        <v>27</v>
      </c>
      <c r="T2" s="9"/>
      <c r="U2" s="9" t="s">
        <v>28</v>
      </c>
      <c r="V2" s="3" t="s">
        <v>29</v>
      </c>
    </row>
    <row r="3" ht="15.0" customHeight="1">
      <c r="A3" s="4" t="s">
        <v>30</v>
      </c>
      <c r="B3" s="5" t="s">
        <v>31</v>
      </c>
      <c r="C3" s="5">
        <v>1.0</v>
      </c>
      <c r="D3" s="5" t="s">
        <v>32</v>
      </c>
      <c r="E3" s="5">
        <v>0.0</v>
      </c>
      <c r="F3" s="5">
        <v>0.0</v>
      </c>
      <c r="G3" s="6">
        <v>0.0</v>
      </c>
      <c r="H3" s="6">
        <v>0.0</v>
      </c>
      <c r="I3" s="7">
        <v>15.0</v>
      </c>
      <c r="J3" s="6">
        <v>12.0</v>
      </c>
      <c r="K3" s="6"/>
      <c r="L3" s="6"/>
      <c r="M3" s="6">
        <v>0.0</v>
      </c>
      <c r="N3" s="6">
        <v>57.0</v>
      </c>
      <c r="O3" s="8">
        <v>0.0</v>
      </c>
      <c r="P3" s="8">
        <f t="shared" si="1"/>
        <v>30</v>
      </c>
      <c r="Q3" s="3" t="s">
        <v>25</v>
      </c>
      <c r="R3" s="5" t="s">
        <v>33</v>
      </c>
      <c r="S3" s="9" t="s">
        <v>34</v>
      </c>
      <c r="T3" s="10"/>
      <c r="U3" s="10"/>
    </row>
    <row r="4" ht="15.0" customHeight="1">
      <c r="A4" s="4" t="s">
        <v>35</v>
      </c>
      <c r="B4" s="5" t="s">
        <v>36</v>
      </c>
      <c r="C4" s="5">
        <v>1.0</v>
      </c>
      <c r="D4" s="5" t="s">
        <v>37</v>
      </c>
      <c r="E4" s="5">
        <v>0.0</v>
      </c>
      <c r="F4" s="5">
        <v>0.0</v>
      </c>
      <c r="G4" s="6">
        <v>0.0</v>
      </c>
      <c r="H4" s="6">
        <v>0.0</v>
      </c>
      <c r="I4" s="7">
        <v>15.0</v>
      </c>
      <c r="J4" s="6">
        <v>0.0</v>
      </c>
      <c r="K4" s="6"/>
      <c r="L4" s="6"/>
      <c r="M4" s="6">
        <v>0.0</v>
      </c>
      <c r="N4" s="6">
        <v>15.0</v>
      </c>
      <c r="O4" s="8">
        <v>0.0</v>
      </c>
      <c r="P4" s="8">
        <f t="shared" si="1"/>
        <v>0</v>
      </c>
      <c r="Q4" s="3" t="s">
        <v>25</v>
      </c>
      <c r="R4" s="5" t="s">
        <v>38</v>
      </c>
      <c r="S4" s="10"/>
      <c r="T4" s="10"/>
      <c r="U4" s="10"/>
    </row>
    <row r="5" ht="15.0" customHeight="1">
      <c r="A5" s="4" t="s">
        <v>39</v>
      </c>
      <c r="B5" s="5" t="s">
        <v>40</v>
      </c>
      <c r="C5" s="5">
        <v>1.0</v>
      </c>
      <c r="D5" s="5" t="s">
        <v>41</v>
      </c>
      <c r="E5" s="5">
        <v>10.0</v>
      </c>
      <c r="F5" s="5">
        <v>0.0</v>
      </c>
      <c r="G5" s="6">
        <v>30.0</v>
      </c>
      <c r="H5" s="6">
        <v>0.0</v>
      </c>
      <c r="I5" s="7">
        <v>15.0</v>
      </c>
      <c r="J5" s="6">
        <v>0.0</v>
      </c>
      <c r="K5" s="6"/>
      <c r="L5" s="6">
        <v>15.0</v>
      </c>
      <c r="M5" s="6">
        <v>0.0</v>
      </c>
      <c r="N5" s="6">
        <v>45.0</v>
      </c>
      <c r="O5" s="8">
        <v>0.0</v>
      </c>
      <c r="P5" s="8">
        <f t="shared" si="1"/>
        <v>-15</v>
      </c>
      <c r="Q5" s="3" t="s">
        <v>25</v>
      </c>
      <c r="R5" s="5" t="s">
        <v>42</v>
      </c>
      <c r="S5" s="9" t="s">
        <v>43</v>
      </c>
      <c r="T5" s="9"/>
      <c r="U5" s="9" t="s">
        <v>28</v>
      </c>
      <c r="V5" s="3" t="s">
        <v>44</v>
      </c>
    </row>
    <row r="6" ht="15.0" customHeight="1">
      <c r="A6" s="11" t="s">
        <v>45</v>
      </c>
      <c r="B6" s="5" t="s">
        <v>23</v>
      </c>
      <c r="C6" s="5">
        <v>1.0</v>
      </c>
      <c r="D6" s="5" t="s">
        <v>46</v>
      </c>
      <c r="E6" s="5">
        <v>1.0</v>
      </c>
      <c r="F6" s="5">
        <v>0.0</v>
      </c>
      <c r="G6" s="6">
        <v>2.0</v>
      </c>
      <c r="H6" s="6">
        <v>0.0</v>
      </c>
      <c r="I6" s="7">
        <v>15.0</v>
      </c>
      <c r="J6" s="6">
        <v>12.0</v>
      </c>
      <c r="K6" s="6"/>
      <c r="L6" s="6">
        <v>15.0</v>
      </c>
      <c r="M6" s="6">
        <v>0.0</v>
      </c>
      <c r="N6" s="6">
        <v>0.0</v>
      </c>
      <c r="O6" s="8">
        <v>0.0</v>
      </c>
      <c r="P6" s="8">
        <f t="shared" si="1"/>
        <v>-44</v>
      </c>
      <c r="Q6" s="10"/>
      <c r="R6" s="5" t="s">
        <v>47</v>
      </c>
      <c r="S6" s="9" t="s">
        <v>48</v>
      </c>
      <c r="T6" s="9" t="s">
        <v>49</v>
      </c>
      <c r="U6" s="12" t="s">
        <v>28</v>
      </c>
    </row>
    <row r="7" ht="15.0" customHeight="1">
      <c r="A7" s="4" t="s">
        <v>50</v>
      </c>
      <c r="B7" s="5" t="s">
        <v>31</v>
      </c>
      <c r="C7" s="5">
        <v>1.0</v>
      </c>
      <c r="D7" s="5" t="s">
        <v>51</v>
      </c>
      <c r="E7" s="3">
        <v>15.0</v>
      </c>
      <c r="F7" s="5">
        <v>0.0</v>
      </c>
      <c r="G7" s="6">
        <v>30.0</v>
      </c>
      <c r="H7" s="6">
        <v>0.0</v>
      </c>
      <c r="I7" s="7">
        <v>0.0</v>
      </c>
      <c r="J7" s="6">
        <v>0.0</v>
      </c>
      <c r="K7" s="6"/>
      <c r="L7" s="6">
        <v>15.0</v>
      </c>
      <c r="M7" s="6">
        <v>0.0</v>
      </c>
      <c r="N7" s="6">
        <f>37.5-7.5</f>
        <v>30</v>
      </c>
      <c r="O7" s="8">
        <v>0.0</v>
      </c>
      <c r="P7" s="8">
        <f t="shared" si="1"/>
        <v>-15</v>
      </c>
      <c r="Q7" s="3" t="s">
        <v>25</v>
      </c>
      <c r="R7" s="5" t="s">
        <v>52</v>
      </c>
      <c r="S7" s="9"/>
      <c r="T7" s="9"/>
      <c r="U7" s="13" t="s">
        <v>28</v>
      </c>
      <c r="V7" s="3" t="s">
        <v>44</v>
      </c>
    </row>
    <row r="8" ht="15.0" customHeight="1">
      <c r="A8" s="14" t="s">
        <v>53</v>
      </c>
      <c r="B8" s="5" t="s">
        <v>54</v>
      </c>
      <c r="D8" s="5" t="s">
        <v>55</v>
      </c>
      <c r="E8" s="5">
        <v>0.0</v>
      </c>
      <c r="F8" s="5">
        <v>0.0</v>
      </c>
      <c r="G8" s="6">
        <v>0.0</v>
      </c>
      <c r="H8" s="6">
        <v>0.0</v>
      </c>
      <c r="I8" s="7">
        <v>0.0</v>
      </c>
      <c r="J8" s="6">
        <v>0.0</v>
      </c>
      <c r="K8" s="6"/>
      <c r="L8" s="6"/>
      <c r="M8" s="6">
        <v>0.0</v>
      </c>
      <c r="N8" s="6">
        <v>0.0</v>
      </c>
      <c r="O8" s="8">
        <v>0.0</v>
      </c>
      <c r="P8" s="8">
        <f t="shared" si="1"/>
        <v>0</v>
      </c>
      <c r="Q8" s="5" t="s">
        <v>56</v>
      </c>
      <c r="R8" s="5" t="s">
        <v>57</v>
      </c>
      <c r="S8" s="10"/>
      <c r="T8" s="10"/>
      <c r="U8" s="10"/>
    </row>
    <row r="9" ht="15.0" customHeight="1">
      <c r="A9" s="4" t="s">
        <v>58</v>
      </c>
      <c r="B9" s="5" t="s">
        <v>36</v>
      </c>
      <c r="C9" s="5">
        <v>1.0</v>
      </c>
      <c r="D9" s="5" t="s">
        <v>59</v>
      </c>
      <c r="E9" s="5">
        <v>10.0</v>
      </c>
      <c r="F9" s="5">
        <v>0.0</v>
      </c>
      <c r="G9" s="6">
        <v>20.0</v>
      </c>
      <c r="H9" s="6">
        <v>0.0</v>
      </c>
      <c r="I9" s="7">
        <v>0.0</v>
      </c>
      <c r="J9" s="6">
        <v>0.0</v>
      </c>
      <c r="K9" s="6"/>
      <c r="L9" s="6">
        <v>15.0</v>
      </c>
      <c r="M9" s="6">
        <v>20.0</v>
      </c>
      <c r="N9" s="6">
        <v>0.0</v>
      </c>
      <c r="O9" s="8">
        <v>0.0</v>
      </c>
      <c r="P9" s="8">
        <f t="shared" si="1"/>
        <v>-15</v>
      </c>
      <c r="Q9" s="3" t="s">
        <v>25</v>
      </c>
      <c r="R9" s="5" t="s">
        <v>60</v>
      </c>
      <c r="S9" s="10"/>
      <c r="T9" s="9"/>
      <c r="U9" s="9" t="s">
        <v>28</v>
      </c>
      <c r="V9" s="3" t="s">
        <v>44</v>
      </c>
    </row>
    <row r="10" ht="15.0" customHeight="1">
      <c r="A10" s="4" t="s">
        <v>61</v>
      </c>
      <c r="B10" s="5" t="s">
        <v>62</v>
      </c>
      <c r="C10" s="5">
        <v>1.0</v>
      </c>
      <c r="D10" s="5" t="s">
        <v>63</v>
      </c>
      <c r="E10" s="5">
        <v>20.0</v>
      </c>
      <c r="F10" s="5">
        <v>0.0</v>
      </c>
      <c r="G10" s="6">
        <v>30.0</v>
      </c>
      <c r="H10" s="6">
        <v>0.0</v>
      </c>
      <c r="I10" s="7">
        <v>15.0</v>
      </c>
      <c r="J10" s="6">
        <v>0.0</v>
      </c>
      <c r="K10" s="6"/>
      <c r="L10" s="6">
        <v>15.0</v>
      </c>
      <c r="M10" s="6">
        <v>0.0</v>
      </c>
      <c r="N10" s="6">
        <v>45.0</v>
      </c>
      <c r="O10" s="8">
        <v>0.0</v>
      </c>
      <c r="P10" s="8">
        <f t="shared" si="1"/>
        <v>-15</v>
      </c>
      <c r="Q10" s="3" t="s">
        <v>25</v>
      </c>
      <c r="R10" s="5" t="s">
        <v>64</v>
      </c>
      <c r="S10" s="10"/>
      <c r="T10" s="9"/>
      <c r="U10" s="9" t="s">
        <v>28</v>
      </c>
      <c r="V10" s="3" t="s">
        <v>44</v>
      </c>
    </row>
    <row r="11" ht="15.0" customHeight="1">
      <c r="A11" s="4" t="s">
        <v>65</v>
      </c>
      <c r="B11" s="5" t="s">
        <v>66</v>
      </c>
      <c r="C11" s="5">
        <v>1.0</v>
      </c>
      <c r="D11" s="5" t="s">
        <v>67</v>
      </c>
      <c r="E11" s="5">
        <v>0.0</v>
      </c>
      <c r="F11" s="5">
        <v>0.0</v>
      </c>
      <c r="G11" s="6">
        <v>0.0</v>
      </c>
      <c r="H11" s="6">
        <v>0.0</v>
      </c>
      <c r="I11" s="7">
        <v>15.0</v>
      </c>
      <c r="J11" s="6">
        <v>0.0</v>
      </c>
      <c r="K11" s="6"/>
      <c r="L11" s="6"/>
      <c r="M11" s="6">
        <v>0.0</v>
      </c>
      <c r="N11" s="6">
        <f>22.5-7.5</f>
        <v>15</v>
      </c>
      <c r="O11" s="8">
        <v>0.0</v>
      </c>
      <c r="P11" s="8">
        <f t="shared" si="1"/>
        <v>0</v>
      </c>
      <c r="Q11" s="3" t="s">
        <v>25</v>
      </c>
      <c r="R11" s="5" t="s">
        <v>68</v>
      </c>
      <c r="S11" s="10"/>
      <c r="T11" s="10"/>
      <c r="U11" s="10"/>
    </row>
    <row r="12" ht="15.0" customHeight="1">
      <c r="A12" s="14" t="s">
        <v>69</v>
      </c>
      <c r="B12" s="5" t="s">
        <v>62</v>
      </c>
      <c r="C12" s="5">
        <v>1.0</v>
      </c>
      <c r="D12" s="5" t="s">
        <v>70</v>
      </c>
      <c r="E12" s="5">
        <v>0.0</v>
      </c>
      <c r="F12" s="5">
        <v>0.0</v>
      </c>
      <c r="G12" s="6">
        <v>0.0</v>
      </c>
      <c r="H12" s="6">
        <v>0.0</v>
      </c>
      <c r="I12" s="7">
        <v>0.0</v>
      </c>
      <c r="J12" s="6">
        <v>0.0</v>
      </c>
      <c r="K12" s="6"/>
      <c r="L12" s="6">
        <v>15.0</v>
      </c>
      <c r="M12" s="6">
        <v>0.0</v>
      </c>
      <c r="N12" s="6">
        <v>0.0</v>
      </c>
      <c r="O12" s="8">
        <v>0.0</v>
      </c>
      <c r="P12" s="8">
        <f t="shared" si="1"/>
        <v>-15</v>
      </c>
      <c r="Q12" s="5" t="s">
        <v>56</v>
      </c>
      <c r="R12" s="5" t="s">
        <v>71</v>
      </c>
      <c r="S12" s="10"/>
      <c r="T12" s="9"/>
      <c r="U12" s="12" t="s">
        <v>28</v>
      </c>
    </row>
    <row r="13" ht="15.0" customHeight="1">
      <c r="A13" s="4" t="s">
        <v>72</v>
      </c>
      <c r="B13" s="5" t="s">
        <v>31</v>
      </c>
      <c r="C13" s="5">
        <v>1.0</v>
      </c>
      <c r="D13" s="5" t="s">
        <v>73</v>
      </c>
      <c r="E13" s="5">
        <v>7.0</v>
      </c>
      <c r="F13" s="5">
        <v>0.0</v>
      </c>
      <c r="G13" s="15">
        <v>30.0</v>
      </c>
      <c r="H13" s="6">
        <v>0.0</v>
      </c>
      <c r="I13" s="7">
        <v>15.0</v>
      </c>
      <c r="J13" s="6">
        <v>0.0</v>
      </c>
      <c r="K13" s="6"/>
      <c r="L13" s="6">
        <v>15.0</v>
      </c>
      <c r="M13" s="6">
        <v>0.0</v>
      </c>
      <c r="N13" s="6">
        <v>45.0</v>
      </c>
      <c r="O13" s="8">
        <v>0.0</v>
      </c>
      <c r="P13" s="8">
        <f t="shared" si="1"/>
        <v>-15</v>
      </c>
      <c r="Q13" s="3" t="s">
        <v>25</v>
      </c>
      <c r="R13" s="5" t="s">
        <v>74</v>
      </c>
      <c r="S13" s="9" t="s">
        <v>75</v>
      </c>
      <c r="T13" s="9"/>
      <c r="U13" s="9" t="s">
        <v>28</v>
      </c>
      <c r="V13" s="3" t="s">
        <v>29</v>
      </c>
    </row>
    <row r="14" ht="15.0" customHeight="1">
      <c r="A14" s="4" t="s">
        <v>76</v>
      </c>
      <c r="B14" s="5" t="s">
        <v>40</v>
      </c>
      <c r="C14" s="5">
        <v>1.0</v>
      </c>
      <c r="D14" s="5" t="s">
        <v>77</v>
      </c>
      <c r="E14" s="3">
        <v>15.0</v>
      </c>
      <c r="F14" s="5">
        <v>0.0</v>
      </c>
      <c r="G14" s="6">
        <v>30.0</v>
      </c>
      <c r="H14" s="6">
        <v>0.0</v>
      </c>
      <c r="I14" s="7">
        <v>15.0</v>
      </c>
      <c r="J14" s="6">
        <v>0.0</v>
      </c>
      <c r="K14" s="6"/>
      <c r="L14" s="6">
        <v>15.0</v>
      </c>
      <c r="M14" s="6">
        <v>0.0</v>
      </c>
      <c r="N14" s="6">
        <f>37.5+7.5</f>
        <v>45</v>
      </c>
      <c r="O14" s="8">
        <v>0.0</v>
      </c>
      <c r="P14" s="8">
        <f t="shared" si="1"/>
        <v>-15</v>
      </c>
      <c r="Q14" s="3" t="s">
        <v>25</v>
      </c>
      <c r="R14" s="5" t="s">
        <v>52</v>
      </c>
      <c r="S14" s="10"/>
      <c r="T14" s="9"/>
      <c r="U14" s="13" t="s">
        <v>28</v>
      </c>
      <c r="V14" s="3" t="s">
        <v>44</v>
      </c>
    </row>
    <row r="15" ht="15.0" customHeight="1">
      <c r="A15" s="4" t="s">
        <v>78</v>
      </c>
      <c r="B15" s="5" t="s">
        <v>54</v>
      </c>
      <c r="C15" s="5">
        <v>1.0</v>
      </c>
      <c r="D15" s="5" t="s">
        <v>79</v>
      </c>
      <c r="E15" s="5">
        <v>0.0</v>
      </c>
      <c r="F15" s="5">
        <v>0.0</v>
      </c>
      <c r="G15" s="6">
        <v>0.0</v>
      </c>
      <c r="H15" s="6">
        <v>0.0</v>
      </c>
      <c r="I15" s="7">
        <v>15.0</v>
      </c>
      <c r="J15" s="6">
        <v>0.0</v>
      </c>
      <c r="K15" s="6"/>
      <c r="L15" s="6">
        <v>15.0</v>
      </c>
      <c r="M15" s="6">
        <v>0.0</v>
      </c>
      <c r="N15" s="6">
        <v>15.0</v>
      </c>
      <c r="O15" s="8">
        <v>0.0</v>
      </c>
      <c r="P15" s="8">
        <f t="shared" si="1"/>
        <v>-15</v>
      </c>
      <c r="Q15" s="3" t="s">
        <v>25</v>
      </c>
      <c r="R15" s="5" t="s">
        <v>80</v>
      </c>
      <c r="S15" s="10"/>
      <c r="T15" s="9"/>
      <c r="U15" s="9" t="s">
        <v>28</v>
      </c>
      <c r="V15" s="3" t="s">
        <v>44</v>
      </c>
    </row>
    <row r="16" ht="15.0" customHeight="1">
      <c r="A16" s="4" t="s">
        <v>81</v>
      </c>
      <c r="B16" s="5" t="s">
        <v>40</v>
      </c>
      <c r="C16" s="5">
        <v>1.0</v>
      </c>
      <c r="D16" s="5" t="s">
        <v>82</v>
      </c>
      <c r="E16" s="5">
        <v>0.0</v>
      </c>
      <c r="F16" s="5">
        <v>0.0</v>
      </c>
      <c r="G16" s="6">
        <v>0.0</v>
      </c>
      <c r="H16" s="6">
        <v>0.0</v>
      </c>
      <c r="I16" s="7">
        <v>15.0</v>
      </c>
      <c r="J16" s="6">
        <v>0.0</v>
      </c>
      <c r="K16" s="6"/>
      <c r="L16" s="6">
        <v>15.0</v>
      </c>
      <c r="M16" s="6">
        <v>0.0</v>
      </c>
      <c r="N16" s="6">
        <v>22.5</v>
      </c>
      <c r="O16" s="8">
        <v>7.5</v>
      </c>
      <c r="P16" s="8">
        <f t="shared" si="1"/>
        <v>0</v>
      </c>
      <c r="Q16" s="3" t="s">
        <v>25</v>
      </c>
      <c r="R16" s="5" t="s">
        <v>83</v>
      </c>
      <c r="S16" s="10"/>
      <c r="T16" s="9"/>
      <c r="U16" s="9" t="s">
        <v>28</v>
      </c>
      <c r="V16" s="3" t="s">
        <v>84</v>
      </c>
    </row>
    <row r="17" ht="15.0" customHeight="1">
      <c r="A17" s="14" t="s">
        <v>85</v>
      </c>
      <c r="B17" s="5" t="s">
        <v>31</v>
      </c>
      <c r="C17" s="5">
        <v>1.0</v>
      </c>
      <c r="D17" s="5" t="s">
        <v>86</v>
      </c>
      <c r="E17" s="5">
        <v>0.0</v>
      </c>
      <c r="F17" s="5">
        <v>0.0</v>
      </c>
      <c r="G17" s="6">
        <v>0.0</v>
      </c>
      <c r="H17" s="6">
        <v>0.0</v>
      </c>
      <c r="I17" s="7">
        <v>0.0</v>
      </c>
      <c r="J17" s="6">
        <v>0.0</v>
      </c>
      <c r="K17" s="6"/>
      <c r="L17" s="6"/>
      <c r="M17" s="6">
        <v>0.0</v>
      </c>
      <c r="N17" s="6">
        <v>0.0</v>
      </c>
      <c r="O17" s="8">
        <v>0.0</v>
      </c>
      <c r="P17" s="8">
        <f t="shared" si="1"/>
        <v>0</v>
      </c>
      <c r="Q17" s="5" t="s">
        <v>56</v>
      </c>
      <c r="S17" s="10"/>
      <c r="T17" s="10"/>
      <c r="U17" s="10"/>
    </row>
    <row r="18" ht="15.0" customHeight="1">
      <c r="A18" s="14" t="s">
        <v>87</v>
      </c>
      <c r="B18" s="5" t="s">
        <v>36</v>
      </c>
      <c r="C18" s="5">
        <v>1.0</v>
      </c>
      <c r="D18" s="5" t="s">
        <v>88</v>
      </c>
      <c r="E18" s="5">
        <v>0.0</v>
      </c>
      <c r="F18" s="5">
        <v>0.0</v>
      </c>
      <c r="G18" s="6">
        <v>0.0</v>
      </c>
      <c r="H18" s="6">
        <v>0.0</v>
      </c>
      <c r="I18" s="7">
        <v>0.0</v>
      </c>
      <c r="J18" s="6">
        <v>0.0</v>
      </c>
      <c r="K18" s="6"/>
      <c r="L18" s="6"/>
      <c r="M18" s="6">
        <v>0.0</v>
      </c>
      <c r="N18" s="6">
        <v>0.0</v>
      </c>
      <c r="O18" s="8">
        <v>0.0</v>
      </c>
      <c r="P18" s="8">
        <f t="shared" si="1"/>
        <v>0</v>
      </c>
      <c r="Q18" s="5" t="s">
        <v>56</v>
      </c>
      <c r="R18" s="5" t="s">
        <v>89</v>
      </c>
      <c r="S18" s="10"/>
      <c r="T18" s="10"/>
      <c r="U18" s="10"/>
    </row>
    <row r="19" ht="15.0" customHeight="1">
      <c r="A19" s="4" t="s">
        <v>90</v>
      </c>
      <c r="B19" s="5" t="s">
        <v>31</v>
      </c>
      <c r="C19" s="5">
        <v>1.0</v>
      </c>
      <c r="D19" s="5" t="s">
        <v>91</v>
      </c>
      <c r="E19" s="5">
        <v>0.0</v>
      </c>
      <c r="F19" s="5">
        <v>0.0</v>
      </c>
      <c r="G19" s="6">
        <v>0.0</v>
      </c>
      <c r="H19" s="6">
        <v>8.0</v>
      </c>
      <c r="I19" s="7">
        <v>0.0</v>
      </c>
      <c r="J19" s="6">
        <v>0.0</v>
      </c>
      <c r="K19" s="6"/>
      <c r="L19" s="6">
        <v>15.0</v>
      </c>
      <c r="M19" s="6">
        <v>0.0</v>
      </c>
      <c r="N19" s="6">
        <f>12-4</f>
        <v>8</v>
      </c>
      <c r="O19" s="8">
        <v>0.0</v>
      </c>
      <c r="P19" s="8">
        <f t="shared" si="1"/>
        <v>-15</v>
      </c>
      <c r="Q19" s="3" t="s">
        <v>25</v>
      </c>
      <c r="R19" s="5" t="s">
        <v>92</v>
      </c>
      <c r="S19" s="10"/>
      <c r="T19" s="9"/>
      <c r="U19" s="13" t="s">
        <v>28</v>
      </c>
      <c r="V19" s="3" t="s">
        <v>93</v>
      </c>
    </row>
    <row r="20" ht="15.0" customHeight="1">
      <c r="A20" s="4" t="s">
        <v>94</v>
      </c>
      <c r="B20" s="5" t="s">
        <v>36</v>
      </c>
      <c r="C20" s="5">
        <v>1.0</v>
      </c>
      <c r="D20" s="5" t="s">
        <v>95</v>
      </c>
      <c r="E20" s="5">
        <v>0.0</v>
      </c>
      <c r="F20" s="5">
        <v>0.0</v>
      </c>
      <c r="G20" s="6">
        <v>0.0</v>
      </c>
      <c r="H20" s="6">
        <v>0.0</v>
      </c>
      <c r="I20" s="7">
        <v>15.0</v>
      </c>
      <c r="J20" s="6">
        <v>0.0</v>
      </c>
      <c r="K20" s="6"/>
      <c r="L20" s="6"/>
      <c r="M20" s="6">
        <v>0.0</v>
      </c>
      <c r="N20" s="6">
        <f>21-6</f>
        <v>15</v>
      </c>
      <c r="O20" s="8">
        <v>0.0</v>
      </c>
      <c r="P20" s="8">
        <f t="shared" si="1"/>
        <v>0</v>
      </c>
      <c r="Q20" s="3" t="s">
        <v>25</v>
      </c>
      <c r="R20" s="5" t="s">
        <v>96</v>
      </c>
      <c r="S20" s="10"/>
      <c r="T20" s="10"/>
      <c r="U20" s="10"/>
    </row>
    <row r="21" ht="15.0" customHeight="1">
      <c r="A21" s="4" t="s">
        <v>97</v>
      </c>
      <c r="B21" s="5" t="s">
        <v>31</v>
      </c>
      <c r="C21" s="5">
        <v>1.0</v>
      </c>
      <c r="D21" s="5" t="s">
        <v>98</v>
      </c>
      <c r="E21" s="5">
        <v>13.0</v>
      </c>
      <c r="F21" s="5">
        <v>11.0</v>
      </c>
      <c r="G21" s="6">
        <v>50.0</v>
      </c>
      <c r="H21" s="6">
        <v>8.0</v>
      </c>
      <c r="I21" s="7">
        <v>15.0</v>
      </c>
      <c r="J21" s="6">
        <v>0.0</v>
      </c>
      <c r="K21" s="6"/>
      <c r="L21" s="6"/>
      <c r="M21" s="6">
        <v>0.0</v>
      </c>
      <c r="N21" s="6">
        <v>73.0</v>
      </c>
      <c r="O21" s="8">
        <v>73.0</v>
      </c>
      <c r="P21" s="8">
        <f t="shared" si="1"/>
        <v>73</v>
      </c>
      <c r="Q21" s="3" t="s">
        <v>25</v>
      </c>
      <c r="R21" s="5" t="s">
        <v>99</v>
      </c>
      <c r="S21" s="9" t="s">
        <v>100</v>
      </c>
      <c r="T21" s="10"/>
      <c r="U21" s="10"/>
    </row>
    <row r="22" ht="15.0" customHeight="1">
      <c r="A22" s="14" t="s">
        <v>101</v>
      </c>
      <c r="B22" s="5" t="s">
        <v>31</v>
      </c>
      <c r="C22" s="5">
        <v>1.0</v>
      </c>
      <c r="D22" s="5" t="s">
        <v>102</v>
      </c>
      <c r="E22" s="5">
        <v>0.0</v>
      </c>
      <c r="F22" s="5">
        <v>0.0</v>
      </c>
      <c r="G22" s="6">
        <v>0.0</v>
      </c>
      <c r="H22" s="6">
        <v>0.0</v>
      </c>
      <c r="I22" s="7">
        <v>0.0</v>
      </c>
      <c r="J22" s="6">
        <v>0.0</v>
      </c>
      <c r="K22" s="6"/>
      <c r="L22" s="6">
        <v>15.0</v>
      </c>
      <c r="M22" s="6">
        <v>0.0</v>
      </c>
      <c r="N22" s="6">
        <v>15.0</v>
      </c>
      <c r="O22" s="8">
        <v>0.0</v>
      </c>
      <c r="P22" s="8">
        <f t="shared" si="1"/>
        <v>0</v>
      </c>
      <c r="Q22" s="5" t="s">
        <v>56</v>
      </c>
      <c r="R22" s="5" t="s">
        <v>103</v>
      </c>
      <c r="S22" s="10"/>
      <c r="T22" s="9"/>
      <c r="U22" s="9" t="s">
        <v>28</v>
      </c>
      <c r="V22" s="3" t="s">
        <v>84</v>
      </c>
    </row>
    <row r="23" ht="15.0" customHeight="1">
      <c r="A23" s="4" t="s">
        <v>104</v>
      </c>
      <c r="B23" s="5" t="s">
        <v>23</v>
      </c>
      <c r="C23" s="5">
        <v>1.0</v>
      </c>
      <c r="D23" s="5" t="s">
        <v>105</v>
      </c>
      <c r="E23" s="5">
        <v>0.0</v>
      </c>
      <c r="F23" s="5">
        <v>12.0</v>
      </c>
      <c r="G23" s="6">
        <v>30.0</v>
      </c>
      <c r="H23" s="6">
        <v>8.0</v>
      </c>
      <c r="I23" s="7">
        <v>15.0</v>
      </c>
      <c r="J23" s="15">
        <v>12.0</v>
      </c>
      <c r="K23" s="6"/>
      <c r="L23" s="15">
        <v>15.0</v>
      </c>
      <c r="M23" s="6">
        <v>0.0</v>
      </c>
      <c r="N23" s="6">
        <v>90.0</v>
      </c>
      <c r="O23" s="8">
        <v>0.0</v>
      </c>
      <c r="P23" s="8">
        <f t="shared" si="1"/>
        <v>10</v>
      </c>
      <c r="Q23" s="3" t="s">
        <v>25</v>
      </c>
      <c r="R23" s="5" t="s">
        <v>106</v>
      </c>
      <c r="S23" s="9" t="s">
        <v>107</v>
      </c>
      <c r="T23" s="9"/>
      <c r="U23" s="9" t="s">
        <v>28</v>
      </c>
      <c r="V23" s="3" t="s">
        <v>84</v>
      </c>
    </row>
    <row r="24" ht="15.0" customHeight="1">
      <c r="A24" s="11" t="s">
        <v>108</v>
      </c>
      <c r="B24" s="5" t="s">
        <v>31</v>
      </c>
      <c r="D24" s="5" t="s">
        <v>109</v>
      </c>
      <c r="E24" s="5">
        <v>0.0</v>
      </c>
      <c r="F24" s="5">
        <v>0.0</v>
      </c>
      <c r="G24" s="6">
        <v>0.0</v>
      </c>
      <c r="H24" s="6">
        <v>0.0</v>
      </c>
      <c r="I24" s="7">
        <v>15.0</v>
      </c>
      <c r="J24" s="6">
        <v>0.0</v>
      </c>
      <c r="K24" s="6"/>
      <c r="L24" s="6"/>
      <c r="M24" s="6">
        <v>0.0</v>
      </c>
      <c r="N24" s="6">
        <v>0.0</v>
      </c>
      <c r="O24" s="8">
        <v>-45.0</v>
      </c>
      <c r="P24" s="8">
        <f t="shared" si="1"/>
        <v>-60</v>
      </c>
      <c r="R24" s="5" t="s">
        <v>110</v>
      </c>
      <c r="S24" s="12" t="s">
        <v>48</v>
      </c>
      <c r="T24" s="10"/>
      <c r="U24" s="10"/>
    </row>
    <row r="25" ht="15.0" customHeight="1">
      <c r="A25" s="4" t="s">
        <v>111</v>
      </c>
      <c r="B25" s="5" t="s">
        <v>40</v>
      </c>
      <c r="C25" s="5">
        <v>1.0</v>
      </c>
      <c r="D25" s="5" t="s">
        <v>112</v>
      </c>
      <c r="E25" s="5">
        <v>0.0</v>
      </c>
      <c r="F25" s="5">
        <v>0.0</v>
      </c>
      <c r="G25" s="6">
        <v>0.0</v>
      </c>
      <c r="H25" s="6">
        <v>0.0</v>
      </c>
      <c r="I25" s="7">
        <v>15.0</v>
      </c>
      <c r="J25" s="6">
        <v>0.0</v>
      </c>
      <c r="K25" s="6">
        <v>25.0</v>
      </c>
      <c r="L25" s="6">
        <v>15.0</v>
      </c>
      <c r="M25" s="6">
        <v>40.0</v>
      </c>
      <c r="N25" s="6">
        <v>0.0</v>
      </c>
      <c r="O25" s="8">
        <v>0.0</v>
      </c>
      <c r="P25" s="8">
        <f t="shared" si="1"/>
        <v>-15</v>
      </c>
      <c r="Q25" s="3" t="s">
        <v>25</v>
      </c>
      <c r="R25" s="5" t="s">
        <v>113</v>
      </c>
      <c r="T25" s="9"/>
      <c r="U25" s="9" t="s">
        <v>28</v>
      </c>
      <c r="V25" s="3" t="s">
        <v>44</v>
      </c>
    </row>
    <row r="26" ht="15.0" customHeight="1">
      <c r="A26" s="14" t="s">
        <v>114</v>
      </c>
      <c r="B26" s="5" t="s">
        <v>36</v>
      </c>
      <c r="D26" s="5" t="s">
        <v>115</v>
      </c>
      <c r="E26" s="5">
        <v>0.0</v>
      </c>
      <c r="F26" s="5">
        <v>0.0</v>
      </c>
      <c r="G26" s="6">
        <v>0.0</v>
      </c>
      <c r="H26" s="6">
        <v>0.0</v>
      </c>
      <c r="I26" s="7">
        <v>0.0</v>
      </c>
      <c r="J26" s="6">
        <v>0.0</v>
      </c>
      <c r="K26" s="6"/>
      <c r="L26" s="6"/>
      <c r="M26" s="6">
        <v>0.0</v>
      </c>
      <c r="N26" s="6">
        <v>0.0</v>
      </c>
      <c r="O26" s="8">
        <v>0.0</v>
      </c>
      <c r="P26" s="8">
        <f t="shared" si="1"/>
        <v>0</v>
      </c>
      <c r="Q26" s="5" t="s">
        <v>56</v>
      </c>
      <c r="R26" s="5" t="s">
        <v>116</v>
      </c>
      <c r="S26" s="10"/>
      <c r="T26" s="10"/>
      <c r="U26" s="10"/>
    </row>
    <row r="27" ht="15.0" customHeight="1">
      <c r="A27" s="4" t="s">
        <v>117</v>
      </c>
      <c r="B27" s="5" t="s">
        <v>36</v>
      </c>
      <c r="C27" s="5">
        <v>1.0</v>
      </c>
      <c r="D27" s="5" t="s">
        <v>118</v>
      </c>
      <c r="E27" s="5">
        <v>13.0</v>
      </c>
      <c r="F27" s="5">
        <v>0.0</v>
      </c>
      <c r="G27" s="6">
        <v>30.0</v>
      </c>
      <c r="H27" s="6">
        <v>0.0</v>
      </c>
      <c r="I27" s="7">
        <v>15.0</v>
      </c>
      <c r="J27" s="6">
        <v>0.0</v>
      </c>
      <c r="K27" s="6"/>
      <c r="L27" s="6"/>
      <c r="M27" s="6">
        <v>45.0</v>
      </c>
      <c r="N27" s="6">
        <v>0.0</v>
      </c>
      <c r="O27" s="8">
        <v>0.0</v>
      </c>
      <c r="P27" s="8">
        <f t="shared" si="1"/>
        <v>0</v>
      </c>
      <c r="Q27" s="3" t="s">
        <v>25</v>
      </c>
      <c r="R27" s="5" t="s">
        <v>119</v>
      </c>
      <c r="S27" s="9" t="s">
        <v>120</v>
      </c>
      <c r="T27" s="10"/>
      <c r="U27" s="10"/>
    </row>
    <row r="28" ht="15.0" customHeight="1">
      <c r="A28" s="4" t="s">
        <v>121</v>
      </c>
      <c r="B28" s="5" t="s">
        <v>23</v>
      </c>
      <c r="C28" s="5">
        <v>1.0</v>
      </c>
      <c r="D28" s="5" t="s">
        <v>122</v>
      </c>
      <c r="E28" s="5">
        <v>0.0</v>
      </c>
      <c r="F28" s="5">
        <v>18.0</v>
      </c>
      <c r="G28" s="6">
        <v>30.0</v>
      </c>
      <c r="H28" s="6">
        <v>0.0</v>
      </c>
      <c r="I28" s="7">
        <v>15.0</v>
      </c>
      <c r="J28" s="6">
        <v>12.0</v>
      </c>
      <c r="K28" s="6"/>
      <c r="L28" s="6">
        <v>15.0</v>
      </c>
      <c r="M28" s="6">
        <v>0.0</v>
      </c>
      <c r="N28" s="6">
        <v>72.0</v>
      </c>
      <c r="O28" s="8">
        <v>0.0</v>
      </c>
      <c r="P28" s="8">
        <f t="shared" si="1"/>
        <v>0</v>
      </c>
      <c r="Q28" s="3" t="s">
        <v>25</v>
      </c>
      <c r="R28" s="5" t="s">
        <v>123</v>
      </c>
      <c r="S28" s="10"/>
      <c r="T28" s="9"/>
      <c r="U28" s="9" t="s">
        <v>28</v>
      </c>
      <c r="V28" s="3" t="s">
        <v>84</v>
      </c>
    </row>
    <row r="29" ht="15.0" customHeight="1">
      <c r="A29" s="4" t="s">
        <v>124</v>
      </c>
      <c r="B29" s="5" t="s">
        <v>40</v>
      </c>
      <c r="C29" s="5">
        <v>1.0</v>
      </c>
      <c r="D29" s="5" t="s">
        <v>125</v>
      </c>
      <c r="E29" s="5">
        <v>10.0</v>
      </c>
      <c r="F29" s="5">
        <v>16.0</v>
      </c>
      <c r="G29" s="6">
        <v>50.0</v>
      </c>
      <c r="H29" s="6">
        <v>0.0</v>
      </c>
      <c r="I29" s="7">
        <v>15.0</v>
      </c>
      <c r="J29" s="6">
        <v>0.0</v>
      </c>
      <c r="K29" s="6"/>
      <c r="L29" s="6"/>
      <c r="M29" s="6">
        <v>0.0</v>
      </c>
      <c r="N29" s="6">
        <f>77-12</f>
        <v>65</v>
      </c>
      <c r="O29" s="8">
        <v>0.0</v>
      </c>
      <c r="P29" s="8">
        <f t="shared" si="1"/>
        <v>0</v>
      </c>
      <c r="Q29" s="3" t="s">
        <v>25</v>
      </c>
      <c r="R29" s="5" t="s">
        <v>126</v>
      </c>
      <c r="S29" s="10"/>
      <c r="T29" s="10"/>
      <c r="U29" s="10"/>
    </row>
    <row r="30" ht="15.0" customHeight="1">
      <c r="A30" s="4" t="s">
        <v>127</v>
      </c>
      <c r="B30" s="5" t="s">
        <v>31</v>
      </c>
      <c r="C30" s="5">
        <v>1.0</v>
      </c>
      <c r="D30" s="5" t="s">
        <v>128</v>
      </c>
      <c r="E30" s="5">
        <v>0.0</v>
      </c>
      <c r="F30" s="5">
        <v>0.0</v>
      </c>
      <c r="G30" s="6">
        <v>0.0</v>
      </c>
      <c r="H30" s="6">
        <v>0.0</v>
      </c>
      <c r="I30" s="7">
        <v>0.0</v>
      </c>
      <c r="J30" s="6">
        <v>12.0</v>
      </c>
      <c r="K30" s="6"/>
      <c r="L30" s="6"/>
      <c r="M30" s="6">
        <v>0.0</v>
      </c>
      <c r="N30" s="6">
        <v>12.0</v>
      </c>
      <c r="O30" s="8">
        <v>0.0</v>
      </c>
      <c r="P30" s="8">
        <f t="shared" si="1"/>
        <v>0</v>
      </c>
      <c r="Q30" s="3" t="s">
        <v>25</v>
      </c>
      <c r="R30" s="5" t="s">
        <v>129</v>
      </c>
      <c r="S30" s="10"/>
      <c r="T30" s="10"/>
      <c r="U30" s="10"/>
    </row>
    <row r="31" ht="15.0" customHeight="1">
      <c r="A31" s="4" t="s">
        <v>130</v>
      </c>
      <c r="B31" s="5" t="s">
        <v>66</v>
      </c>
      <c r="C31" s="5">
        <v>1.0</v>
      </c>
      <c r="D31" s="5" t="s">
        <v>131</v>
      </c>
      <c r="E31" s="5">
        <v>0.0</v>
      </c>
      <c r="F31" s="5">
        <v>0.0</v>
      </c>
      <c r="G31" s="6">
        <v>0.0</v>
      </c>
      <c r="H31" s="6">
        <v>0.0</v>
      </c>
      <c r="I31" s="7">
        <v>15.0</v>
      </c>
      <c r="J31" s="6">
        <v>0.0</v>
      </c>
      <c r="K31" s="6"/>
      <c r="L31" s="6"/>
      <c r="M31" s="6">
        <v>0.0</v>
      </c>
      <c r="N31" s="6">
        <v>15.0</v>
      </c>
      <c r="O31" s="8">
        <v>0.0</v>
      </c>
      <c r="P31" s="8">
        <f t="shared" si="1"/>
        <v>0</v>
      </c>
      <c r="Q31" s="3" t="s">
        <v>25</v>
      </c>
      <c r="R31" s="5" t="s">
        <v>132</v>
      </c>
      <c r="S31" s="10"/>
      <c r="T31" s="10"/>
      <c r="U31" s="10"/>
    </row>
    <row r="32" ht="15.0" customHeight="1">
      <c r="A32" s="4" t="s">
        <v>133</v>
      </c>
      <c r="B32" s="5" t="s">
        <v>23</v>
      </c>
      <c r="C32" s="5">
        <v>1.0</v>
      </c>
      <c r="D32" s="5" t="s">
        <v>134</v>
      </c>
      <c r="E32" s="5">
        <v>15.0</v>
      </c>
      <c r="F32" s="5">
        <v>10.0</v>
      </c>
      <c r="G32" s="6">
        <v>50.0</v>
      </c>
      <c r="H32" s="6">
        <v>0.0</v>
      </c>
      <c r="I32" s="7">
        <v>15.0</v>
      </c>
      <c r="J32" s="6">
        <v>12.0</v>
      </c>
      <c r="K32" s="6"/>
      <c r="L32" s="6">
        <v>15.0</v>
      </c>
      <c r="M32" s="6">
        <v>77.0</v>
      </c>
      <c r="N32" s="6">
        <v>0.0</v>
      </c>
      <c r="O32" s="8">
        <v>0.0</v>
      </c>
      <c r="P32" s="8">
        <f t="shared" si="1"/>
        <v>-15</v>
      </c>
      <c r="Q32" s="3" t="s">
        <v>25</v>
      </c>
      <c r="R32" s="5" t="s">
        <v>135</v>
      </c>
      <c r="S32" s="10"/>
      <c r="T32" s="9"/>
      <c r="U32" s="9" t="s">
        <v>28</v>
      </c>
      <c r="V32" s="3" t="s">
        <v>29</v>
      </c>
    </row>
    <row r="33" ht="15.0" customHeight="1">
      <c r="A33" s="4" t="s">
        <v>136</v>
      </c>
      <c r="B33" s="5" t="s">
        <v>66</v>
      </c>
      <c r="C33" s="5">
        <v>1.0</v>
      </c>
      <c r="D33" s="5" t="s">
        <v>137</v>
      </c>
      <c r="E33" s="5">
        <v>0.0</v>
      </c>
      <c r="F33" s="5">
        <v>17.0</v>
      </c>
      <c r="G33" s="6">
        <v>30.0</v>
      </c>
      <c r="H33" s="6">
        <v>0.0</v>
      </c>
      <c r="I33" s="7">
        <v>15.0</v>
      </c>
      <c r="J33" s="6">
        <v>12.0</v>
      </c>
      <c r="K33" s="6"/>
      <c r="L33" s="6">
        <v>15.0</v>
      </c>
      <c r="M33" s="6">
        <v>0.0</v>
      </c>
      <c r="N33" s="6">
        <v>72.0</v>
      </c>
      <c r="O33" s="8">
        <v>0.0</v>
      </c>
      <c r="P33" s="8">
        <f t="shared" si="1"/>
        <v>0</v>
      </c>
      <c r="Q33" s="3" t="s">
        <v>25</v>
      </c>
      <c r="R33" s="5" t="s">
        <v>123</v>
      </c>
      <c r="S33" s="10"/>
      <c r="T33" s="9"/>
      <c r="U33" s="9" t="s">
        <v>28</v>
      </c>
      <c r="V33" s="3" t="s">
        <v>84</v>
      </c>
    </row>
    <row r="34" ht="15.0" customHeight="1">
      <c r="A34" s="11" t="s">
        <v>138</v>
      </c>
      <c r="B34" s="5" t="s">
        <v>66</v>
      </c>
      <c r="C34" s="5">
        <v>1.0</v>
      </c>
      <c r="D34" s="5" t="s">
        <v>139</v>
      </c>
      <c r="E34" s="5">
        <v>0.0</v>
      </c>
      <c r="F34" s="5">
        <v>10.0</v>
      </c>
      <c r="G34" s="6">
        <v>20.0</v>
      </c>
      <c r="H34" s="6">
        <v>0.0</v>
      </c>
      <c r="I34" s="7">
        <v>0.0</v>
      </c>
      <c r="J34" s="6">
        <v>0.0</v>
      </c>
      <c r="K34" s="6"/>
      <c r="L34" s="6"/>
      <c r="M34" s="6">
        <v>0.0</v>
      </c>
      <c r="N34" s="6">
        <v>0.0</v>
      </c>
      <c r="O34" s="8">
        <v>0.0</v>
      </c>
      <c r="P34" s="8">
        <f t="shared" si="1"/>
        <v>-20</v>
      </c>
      <c r="R34" s="5" t="s">
        <v>140</v>
      </c>
      <c r="S34" s="12" t="s">
        <v>48</v>
      </c>
      <c r="T34" s="10"/>
      <c r="U34" s="10"/>
    </row>
    <row r="35" ht="15.0" customHeight="1">
      <c r="A35" s="4" t="s">
        <v>141</v>
      </c>
      <c r="B35" s="5" t="s">
        <v>23</v>
      </c>
      <c r="C35" s="5">
        <v>1.0</v>
      </c>
      <c r="D35" s="5" t="s">
        <v>142</v>
      </c>
      <c r="E35" s="5">
        <v>17.0</v>
      </c>
      <c r="F35" s="5">
        <v>0.0</v>
      </c>
      <c r="G35" s="6">
        <v>30.0</v>
      </c>
      <c r="H35" s="6">
        <v>0.0</v>
      </c>
      <c r="I35" s="7">
        <v>15.0</v>
      </c>
      <c r="J35" s="6">
        <v>0.0</v>
      </c>
      <c r="K35" s="6"/>
      <c r="L35" s="6"/>
      <c r="M35" s="6">
        <v>0.0</v>
      </c>
      <c r="N35" s="6">
        <v>90.0</v>
      </c>
      <c r="O35" s="8">
        <v>0.0</v>
      </c>
      <c r="P35" s="8">
        <f t="shared" si="1"/>
        <v>45</v>
      </c>
      <c r="Q35" s="3" t="s">
        <v>25</v>
      </c>
      <c r="R35" s="5" t="s">
        <v>143</v>
      </c>
      <c r="S35" s="10"/>
      <c r="T35" s="10"/>
      <c r="U35" s="10"/>
    </row>
    <row r="36" ht="15.0" customHeight="1">
      <c r="A36" s="11" t="s">
        <v>144</v>
      </c>
      <c r="B36" s="5" t="s">
        <v>62</v>
      </c>
      <c r="C36" s="5">
        <v>1.0</v>
      </c>
      <c r="D36" s="5" t="s">
        <v>145</v>
      </c>
      <c r="E36" s="5">
        <v>20.0</v>
      </c>
      <c r="F36" s="5">
        <v>2.0</v>
      </c>
      <c r="G36" s="6">
        <v>34.0</v>
      </c>
      <c r="H36" s="6">
        <v>0.0</v>
      </c>
      <c r="I36" s="16">
        <v>0.0</v>
      </c>
      <c r="J36" s="6">
        <v>0.0</v>
      </c>
      <c r="K36" s="6"/>
      <c r="L36" s="6"/>
      <c r="M36" s="6">
        <v>0.0</v>
      </c>
      <c r="N36" s="6">
        <f>129-62.5-66.5</f>
        <v>0</v>
      </c>
      <c r="O36" s="8">
        <v>0.0</v>
      </c>
      <c r="P36" s="8">
        <f t="shared" si="1"/>
        <v>-34</v>
      </c>
      <c r="R36" s="5" t="s">
        <v>146</v>
      </c>
      <c r="S36" s="9" t="s">
        <v>48</v>
      </c>
      <c r="T36" s="9" t="s">
        <v>49</v>
      </c>
      <c r="U36" s="10"/>
    </row>
    <row r="37" ht="15.0" customHeight="1">
      <c r="A37" s="14" t="s">
        <v>147</v>
      </c>
      <c r="B37" s="5" t="s">
        <v>54</v>
      </c>
      <c r="D37" s="5" t="s">
        <v>148</v>
      </c>
      <c r="E37" s="5">
        <v>0.0</v>
      </c>
      <c r="F37" s="5">
        <v>0.0</v>
      </c>
      <c r="G37" s="6">
        <v>0.0</v>
      </c>
      <c r="H37" s="6">
        <v>0.0</v>
      </c>
      <c r="I37" s="7">
        <v>0.0</v>
      </c>
      <c r="J37" s="6">
        <v>0.0</v>
      </c>
      <c r="K37" s="6"/>
      <c r="L37" s="6"/>
      <c r="M37" s="6">
        <v>0.0</v>
      </c>
      <c r="N37" s="6">
        <v>0.0</v>
      </c>
      <c r="O37" s="8">
        <v>0.0</v>
      </c>
      <c r="P37" s="8">
        <f t="shared" si="1"/>
        <v>0</v>
      </c>
      <c r="Q37" s="5" t="s">
        <v>56</v>
      </c>
      <c r="R37" s="5" t="s">
        <v>149</v>
      </c>
      <c r="S37" s="10"/>
      <c r="T37" s="10"/>
      <c r="U37" s="10"/>
    </row>
    <row r="38" ht="15.0" customHeight="1">
      <c r="A38" s="4" t="s">
        <v>150</v>
      </c>
      <c r="B38" s="5" t="s">
        <v>66</v>
      </c>
      <c r="C38" s="5">
        <v>1.0</v>
      </c>
      <c r="D38" s="5" t="s">
        <v>151</v>
      </c>
      <c r="E38" s="5">
        <v>2.0</v>
      </c>
      <c r="F38" s="5">
        <v>0.0</v>
      </c>
      <c r="G38" s="6">
        <v>4.0</v>
      </c>
      <c r="H38" s="6">
        <v>0.0</v>
      </c>
      <c r="I38" s="7">
        <v>15.0</v>
      </c>
      <c r="J38" s="6">
        <v>0.0</v>
      </c>
      <c r="K38" s="6"/>
      <c r="L38" s="6"/>
      <c r="M38" s="6">
        <v>4.0</v>
      </c>
      <c r="N38" s="6">
        <v>15.0</v>
      </c>
      <c r="O38" s="8">
        <v>0.0</v>
      </c>
      <c r="P38" s="8">
        <f t="shared" si="1"/>
        <v>0</v>
      </c>
      <c r="Q38" s="3" t="s">
        <v>25</v>
      </c>
      <c r="R38" s="5" t="s">
        <v>152</v>
      </c>
      <c r="S38" s="10"/>
      <c r="T38" s="10"/>
      <c r="U38" s="10"/>
    </row>
    <row r="39" ht="15.0" customHeight="1">
      <c r="A39" s="4" t="s">
        <v>153</v>
      </c>
      <c r="B39" s="5" t="s">
        <v>40</v>
      </c>
      <c r="C39" s="5">
        <v>1.0</v>
      </c>
      <c r="D39" s="5" t="s">
        <v>154</v>
      </c>
      <c r="E39" s="5">
        <v>7.0</v>
      </c>
      <c r="F39" s="5">
        <v>0.0</v>
      </c>
      <c r="G39" s="6">
        <v>14.0</v>
      </c>
      <c r="H39" s="6">
        <v>0.0</v>
      </c>
      <c r="I39" s="7">
        <v>15.0</v>
      </c>
      <c r="J39" s="6">
        <v>0.0</v>
      </c>
      <c r="K39" s="6"/>
      <c r="L39" s="6"/>
      <c r="M39" s="6">
        <v>0.0</v>
      </c>
      <c r="N39" s="6">
        <f>113.35-56.85</f>
        <v>56.5</v>
      </c>
      <c r="O39" s="8">
        <v>0.0</v>
      </c>
      <c r="P39" s="8">
        <f t="shared" si="1"/>
        <v>27.5</v>
      </c>
      <c r="Q39" s="3" t="s">
        <v>25</v>
      </c>
      <c r="R39" s="5" t="s">
        <v>155</v>
      </c>
      <c r="S39" s="10"/>
      <c r="T39" s="10"/>
      <c r="U39" s="10"/>
    </row>
    <row r="40" ht="15.0" customHeight="1">
      <c r="A40" s="4" t="s">
        <v>156</v>
      </c>
      <c r="B40" s="5" t="s">
        <v>31</v>
      </c>
      <c r="C40" s="5">
        <v>1.0</v>
      </c>
      <c r="D40" s="5" t="s">
        <v>157</v>
      </c>
      <c r="E40" s="5">
        <v>4.0</v>
      </c>
      <c r="F40" s="5">
        <v>0.0</v>
      </c>
      <c r="G40" s="6">
        <v>8.0</v>
      </c>
      <c r="H40" s="6">
        <v>0.0</v>
      </c>
      <c r="I40" s="7">
        <v>0.0</v>
      </c>
      <c r="J40" s="6">
        <v>0.0</v>
      </c>
      <c r="K40" s="6"/>
      <c r="L40" s="15">
        <v>15.0</v>
      </c>
      <c r="M40" s="6">
        <v>8.0</v>
      </c>
      <c r="N40" s="6">
        <v>0.0</v>
      </c>
      <c r="O40" s="8">
        <v>0.0</v>
      </c>
      <c r="P40" s="8">
        <f t="shared" si="1"/>
        <v>-15</v>
      </c>
      <c r="Q40" s="3" t="s">
        <v>25</v>
      </c>
      <c r="R40" s="5" t="s">
        <v>158</v>
      </c>
      <c r="S40" s="10"/>
      <c r="T40" s="9"/>
      <c r="U40" s="9" t="s">
        <v>28</v>
      </c>
      <c r="V40" s="3" t="s">
        <v>44</v>
      </c>
    </row>
    <row r="41" ht="15.0" customHeight="1">
      <c r="A41" s="14" t="s">
        <v>159</v>
      </c>
      <c r="B41" s="5" t="s">
        <v>36</v>
      </c>
      <c r="C41" s="5">
        <v>1.0</v>
      </c>
      <c r="D41" s="5" t="s">
        <v>160</v>
      </c>
      <c r="E41" s="5">
        <v>0.0</v>
      </c>
      <c r="F41" s="5">
        <v>0.0</v>
      </c>
      <c r="G41" s="6">
        <v>0.0</v>
      </c>
      <c r="H41" s="6">
        <v>0.0</v>
      </c>
      <c r="I41" s="7">
        <v>0.0</v>
      </c>
      <c r="J41" s="6">
        <v>0.0</v>
      </c>
      <c r="K41" s="6"/>
      <c r="L41" s="6"/>
      <c r="M41" s="6">
        <v>0.0</v>
      </c>
      <c r="N41" s="6">
        <v>0.0</v>
      </c>
      <c r="O41" s="8">
        <v>0.0</v>
      </c>
      <c r="P41" s="8">
        <f t="shared" si="1"/>
        <v>0</v>
      </c>
      <c r="Q41" s="5" t="s">
        <v>56</v>
      </c>
      <c r="R41" s="5" t="s">
        <v>161</v>
      </c>
      <c r="S41" s="10"/>
      <c r="T41" s="10"/>
      <c r="U41" s="10"/>
    </row>
    <row r="42" ht="15.0" customHeight="1">
      <c r="A42" s="4" t="s">
        <v>162</v>
      </c>
      <c r="B42" s="5" t="s">
        <v>36</v>
      </c>
      <c r="C42" s="5">
        <v>1.0</v>
      </c>
      <c r="D42" s="5" t="s">
        <v>163</v>
      </c>
      <c r="E42" s="5">
        <v>20.0</v>
      </c>
      <c r="F42" s="5">
        <v>0.0</v>
      </c>
      <c r="G42" s="6">
        <v>30.0</v>
      </c>
      <c r="H42" s="6">
        <v>0.0</v>
      </c>
      <c r="I42" s="7">
        <v>15.0</v>
      </c>
      <c r="J42" s="6">
        <v>0.0</v>
      </c>
      <c r="K42" s="6"/>
      <c r="L42" s="6">
        <v>15.0</v>
      </c>
      <c r="M42" s="6">
        <v>0.0</v>
      </c>
      <c r="N42" s="6">
        <v>60.0</v>
      </c>
      <c r="O42" s="8">
        <v>0.0</v>
      </c>
      <c r="P42" s="8">
        <f t="shared" si="1"/>
        <v>0</v>
      </c>
      <c r="Q42" s="3" t="s">
        <v>25</v>
      </c>
      <c r="R42" s="5" t="s">
        <v>164</v>
      </c>
      <c r="S42" s="10"/>
      <c r="T42" s="9"/>
      <c r="U42" s="9" t="s">
        <v>28</v>
      </c>
      <c r="V42" s="3" t="s">
        <v>84</v>
      </c>
    </row>
    <row r="43" ht="15.0" customHeight="1">
      <c r="A43" s="4" t="s">
        <v>165</v>
      </c>
      <c r="B43" s="5" t="s">
        <v>36</v>
      </c>
      <c r="C43" s="5">
        <v>1.0</v>
      </c>
      <c r="D43" s="5" t="s">
        <v>166</v>
      </c>
      <c r="E43" s="5">
        <v>1.0</v>
      </c>
      <c r="F43" s="5">
        <v>12.0</v>
      </c>
      <c r="G43" s="6">
        <v>50.0</v>
      </c>
      <c r="H43" s="6">
        <v>0.0</v>
      </c>
      <c r="I43" s="7">
        <v>15.0</v>
      </c>
      <c r="J43" s="6">
        <v>0.0</v>
      </c>
      <c r="K43" s="6"/>
      <c r="L43" s="6">
        <v>15.0</v>
      </c>
      <c r="M43" s="6">
        <v>0.0</v>
      </c>
      <c r="N43" s="6">
        <v>65.0</v>
      </c>
      <c r="O43" s="8">
        <v>0.0</v>
      </c>
      <c r="P43" s="8">
        <f t="shared" si="1"/>
        <v>-15</v>
      </c>
      <c r="R43" s="5" t="s">
        <v>167</v>
      </c>
      <c r="S43" s="9" t="s">
        <v>168</v>
      </c>
      <c r="T43" s="9"/>
      <c r="U43" s="9" t="s">
        <v>28</v>
      </c>
      <c r="V43" s="3" t="s">
        <v>44</v>
      </c>
    </row>
    <row r="44" ht="15.0" customHeight="1">
      <c r="A44" s="4" t="s">
        <v>169</v>
      </c>
      <c r="B44" s="5" t="s">
        <v>54</v>
      </c>
      <c r="C44" s="5">
        <v>1.0</v>
      </c>
      <c r="D44" s="5" t="s">
        <v>170</v>
      </c>
      <c r="E44" s="5">
        <v>0.0</v>
      </c>
      <c r="F44" s="5">
        <v>0.0</v>
      </c>
      <c r="G44" s="6">
        <v>0.0</v>
      </c>
      <c r="H44" s="6">
        <v>0.0</v>
      </c>
      <c r="I44" s="7">
        <v>15.0</v>
      </c>
      <c r="J44" s="6">
        <v>0.0</v>
      </c>
      <c r="K44" s="6"/>
      <c r="L44" s="6">
        <v>15.0</v>
      </c>
      <c r="M44" s="6">
        <v>15.0</v>
      </c>
      <c r="N44" s="6">
        <v>0.0</v>
      </c>
      <c r="O44" s="8">
        <v>0.0</v>
      </c>
      <c r="P44" s="8">
        <f t="shared" si="1"/>
        <v>-15</v>
      </c>
      <c r="R44" s="5" t="s">
        <v>171</v>
      </c>
      <c r="S44" s="10"/>
      <c r="T44" s="9"/>
      <c r="U44" s="9" t="s">
        <v>28</v>
      </c>
      <c r="V44" s="3" t="s">
        <v>29</v>
      </c>
    </row>
    <row r="45" ht="15.0" customHeight="1">
      <c r="A45" s="4" t="s">
        <v>172</v>
      </c>
      <c r="B45" s="5" t="s">
        <v>40</v>
      </c>
      <c r="C45" s="5">
        <v>1.0</v>
      </c>
      <c r="D45" s="5" t="s">
        <v>173</v>
      </c>
      <c r="E45" s="5">
        <v>0.0</v>
      </c>
      <c r="F45" s="5">
        <v>0.0</v>
      </c>
      <c r="G45" s="6">
        <v>0.0</v>
      </c>
      <c r="H45" s="6">
        <v>0.0</v>
      </c>
      <c r="I45" s="7">
        <v>0.0</v>
      </c>
      <c r="J45" s="6">
        <v>12.0</v>
      </c>
      <c r="K45" s="6"/>
      <c r="L45" s="6">
        <v>15.0</v>
      </c>
      <c r="M45" s="6">
        <v>0.0</v>
      </c>
      <c r="N45" s="6">
        <f>20.5-7.5-1</f>
        <v>12</v>
      </c>
      <c r="O45" s="8">
        <v>0.0</v>
      </c>
      <c r="P45" s="8">
        <f t="shared" si="1"/>
        <v>-15</v>
      </c>
      <c r="R45" s="5" t="s">
        <v>174</v>
      </c>
      <c r="S45" s="10"/>
      <c r="T45" s="9"/>
      <c r="U45" s="9" t="s">
        <v>28</v>
      </c>
      <c r="V45" s="3" t="s">
        <v>44</v>
      </c>
    </row>
    <row r="46" ht="15.0" customHeight="1">
      <c r="A46" s="4" t="s">
        <v>175</v>
      </c>
      <c r="B46" s="5" t="s">
        <v>54</v>
      </c>
      <c r="C46" s="5">
        <v>1.0</v>
      </c>
      <c r="D46" s="5" t="s">
        <v>176</v>
      </c>
      <c r="E46" s="5">
        <v>0.0</v>
      </c>
      <c r="F46" s="5">
        <v>0.0</v>
      </c>
      <c r="G46" s="6">
        <v>0.0</v>
      </c>
      <c r="H46" s="6">
        <v>0.0</v>
      </c>
      <c r="I46" s="7">
        <v>15.0</v>
      </c>
      <c r="J46" s="6">
        <v>0.0</v>
      </c>
      <c r="K46" s="6"/>
      <c r="L46" s="6">
        <v>15.0</v>
      </c>
      <c r="M46" s="6">
        <v>0.0</v>
      </c>
      <c r="N46" s="6">
        <v>30.0</v>
      </c>
      <c r="O46" s="8">
        <v>0.0</v>
      </c>
      <c r="P46" s="8">
        <f t="shared" si="1"/>
        <v>0</v>
      </c>
      <c r="R46" s="5" t="s">
        <v>177</v>
      </c>
      <c r="S46" s="10"/>
      <c r="T46" s="9"/>
      <c r="U46" s="9" t="s">
        <v>28</v>
      </c>
      <c r="V46" s="3" t="s">
        <v>84</v>
      </c>
    </row>
    <row r="47" ht="15.0" customHeight="1">
      <c r="A47" s="14" t="s">
        <v>178</v>
      </c>
      <c r="B47" s="5" t="s">
        <v>54</v>
      </c>
      <c r="D47" s="5" t="s">
        <v>179</v>
      </c>
      <c r="E47" s="5">
        <v>0.0</v>
      </c>
      <c r="F47" s="5">
        <v>0.0</v>
      </c>
      <c r="G47" s="6">
        <v>0.0</v>
      </c>
      <c r="H47" s="6">
        <v>0.0</v>
      </c>
      <c r="I47" s="7">
        <v>0.0</v>
      </c>
      <c r="J47" s="6">
        <v>0.0</v>
      </c>
      <c r="K47" s="6"/>
      <c r="L47" s="6"/>
      <c r="M47" s="6">
        <v>0.0</v>
      </c>
      <c r="N47" s="6">
        <v>0.0</v>
      </c>
      <c r="O47" s="8">
        <v>0.0</v>
      </c>
      <c r="P47" s="8">
        <f t="shared" si="1"/>
        <v>0</v>
      </c>
      <c r="Q47" s="5" t="s">
        <v>56</v>
      </c>
      <c r="R47" s="5" t="s">
        <v>180</v>
      </c>
      <c r="S47" s="10"/>
      <c r="T47" s="10"/>
      <c r="U47" s="10"/>
    </row>
    <row r="48" ht="15.0" customHeight="1">
      <c r="A48" s="4" t="s">
        <v>181</v>
      </c>
      <c r="B48" s="5" t="s">
        <v>54</v>
      </c>
      <c r="C48" s="5">
        <v>1.0</v>
      </c>
      <c r="D48" s="5" t="s">
        <v>182</v>
      </c>
      <c r="E48" s="5">
        <v>0.0</v>
      </c>
      <c r="F48" s="5">
        <v>0.0</v>
      </c>
      <c r="G48" s="6">
        <v>0.0</v>
      </c>
      <c r="H48" s="6">
        <v>8.0</v>
      </c>
      <c r="I48" s="7">
        <v>15.0</v>
      </c>
      <c r="J48" s="6">
        <v>12.0</v>
      </c>
      <c r="K48" s="6"/>
      <c r="L48" s="6">
        <v>15.0</v>
      </c>
      <c r="M48" s="6">
        <v>0.0</v>
      </c>
      <c r="N48" s="6">
        <v>50.0</v>
      </c>
      <c r="O48" s="8">
        <v>0.0</v>
      </c>
      <c r="P48" s="8">
        <f t="shared" si="1"/>
        <v>0</v>
      </c>
      <c r="R48" s="5" t="s">
        <v>183</v>
      </c>
      <c r="S48" s="10"/>
      <c r="T48" s="9"/>
      <c r="U48" s="9" t="s">
        <v>28</v>
      </c>
      <c r="V48" s="3" t="s">
        <v>84</v>
      </c>
    </row>
    <row r="49" ht="15.0" customHeight="1">
      <c r="A49" s="4" t="s">
        <v>184</v>
      </c>
      <c r="B49" s="5" t="s">
        <v>23</v>
      </c>
      <c r="C49" s="5">
        <v>1.0</v>
      </c>
      <c r="D49" s="5" t="s">
        <v>185</v>
      </c>
      <c r="E49" s="5">
        <v>0.0</v>
      </c>
      <c r="F49" s="5">
        <v>0.0</v>
      </c>
      <c r="G49" s="6">
        <v>0.0</v>
      </c>
      <c r="H49" s="6">
        <v>0.0</v>
      </c>
      <c r="I49" s="7">
        <v>15.0</v>
      </c>
      <c r="J49" s="6">
        <v>0.0</v>
      </c>
      <c r="K49" s="6"/>
      <c r="L49" s="6"/>
      <c r="M49" s="6">
        <v>0.0</v>
      </c>
      <c r="N49" s="6">
        <v>0.0</v>
      </c>
      <c r="O49" s="8">
        <v>82.5</v>
      </c>
      <c r="P49" s="8">
        <f t="shared" si="1"/>
        <v>67.5</v>
      </c>
      <c r="R49" s="5" t="s">
        <v>186</v>
      </c>
      <c r="S49" s="9" t="s">
        <v>187</v>
      </c>
      <c r="T49" s="10"/>
      <c r="U49" s="10"/>
      <c r="V49" s="17"/>
    </row>
    <row r="50" ht="15.0" customHeight="1">
      <c r="A50" s="11" t="s">
        <v>188</v>
      </c>
      <c r="B50" s="5" t="s">
        <v>62</v>
      </c>
      <c r="C50" s="5">
        <v>1.0</v>
      </c>
      <c r="D50" s="5" t="s">
        <v>189</v>
      </c>
      <c r="E50" s="5">
        <v>0.0</v>
      </c>
      <c r="F50" s="5">
        <v>19.0</v>
      </c>
      <c r="G50" s="6">
        <v>30.0</v>
      </c>
      <c r="H50" s="6">
        <v>0.0</v>
      </c>
      <c r="I50" s="7">
        <v>15.0</v>
      </c>
      <c r="J50" s="6">
        <v>0.0</v>
      </c>
      <c r="K50" s="6"/>
      <c r="L50" s="6">
        <v>15.0</v>
      </c>
      <c r="M50" s="6">
        <v>0.0</v>
      </c>
      <c r="N50" s="6">
        <v>0.0</v>
      </c>
      <c r="O50" s="8">
        <v>22.5</v>
      </c>
      <c r="P50" s="8">
        <f t="shared" si="1"/>
        <v>-37.5</v>
      </c>
      <c r="Q50" s="10"/>
      <c r="R50" s="5" t="s">
        <v>190</v>
      </c>
      <c r="S50" s="12" t="s">
        <v>48</v>
      </c>
      <c r="T50" s="9"/>
      <c r="U50" s="9" t="s">
        <v>28</v>
      </c>
      <c r="V50" s="3" t="s">
        <v>29</v>
      </c>
    </row>
    <row r="51" ht="15.0" customHeight="1">
      <c r="A51" s="11" t="s">
        <v>191</v>
      </c>
      <c r="B51" s="5" t="s">
        <v>23</v>
      </c>
      <c r="C51" s="5">
        <v>1.0</v>
      </c>
      <c r="D51" s="5" t="s">
        <v>192</v>
      </c>
      <c r="E51" s="5">
        <v>20.0</v>
      </c>
      <c r="F51" s="5">
        <v>1.0</v>
      </c>
      <c r="G51" s="6">
        <v>32.0</v>
      </c>
      <c r="H51" s="6">
        <v>0.0</v>
      </c>
      <c r="I51" s="7">
        <v>15.0</v>
      </c>
      <c r="J51" s="6">
        <v>12.0</v>
      </c>
      <c r="K51" s="6"/>
      <c r="L51" s="6">
        <v>15.0</v>
      </c>
      <c r="M51" s="6">
        <v>0.0</v>
      </c>
      <c r="N51" s="6">
        <v>48.0</v>
      </c>
      <c r="O51" s="8">
        <v>24.0</v>
      </c>
      <c r="P51" s="8">
        <f t="shared" si="1"/>
        <v>-2</v>
      </c>
      <c r="R51" s="5" t="s">
        <v>193</v>
      </c>
      <c r="S51" s="10"/>
      <c r="T51" s="9" t="s">
        <v>49</v>
      </c>
      <c r="U51" s="9" t="s">
        <v>28</v>
      </c>
      <c r="V51" s="3" t="s">
        <v>84</v>
      </c>
    </row>
    <row r="52" ht="15.0" customHeight="1">
      <c r="A52" s="4" t="s">
        <v>194</v>
      </c>
      <c r="B52" s="5" t="s">
        <v>62</v>
      </c>
      <c r="C52" s="5">
        <v>1.0</v>
      </c>
      <c r="D52" s="5" t="s">
        <v>195</v>
      </c>
      <c r="E52" s="5">
        <v>18.0</v>
      </c>
      <c r="F52" s="5">
        <v>16.0</v>
      </c>
      <c r="G52" s="6">
        <v>50.0</v>
      </c>
      <c r="H52" s="6">
        <v>0.0</v>
      </c>
      <c r="I52" s="7">
        <v>0.0</v>
      </c>
      <c r="J52" s="15">
        <v>0.0</v>
      </c>
      <c r="K52" s="6"/>
      <c r="L52" s="6">
        <v>15.0</v>
      </c>
      <c r="M52" s="6">
        <v>0.0</v>
      </c>
      <c r="N52" s="6">
        <f>90-25</f>
        <v>65</v>
      </c>
      <c r="O52" s="8">
        <v>0.0</v>
      </c>
      <c r="P52" s="8">
        <f t="shared" si="1"/>
        <v>0</v>
      </c>
      <c r="R52" s="5" t="s">
        <v>196</v>
      </c>
      <c r="S52" s="10"/>
      <c r="T52" s="9"/>
      <c r="U52" s="9" t="s">
        <v>28</v>
      </c>
      <c r="V52" s="3" t="s">
        <v>84</v>
      </c>
    </row>
    <row r="53" ht="15.0" customHeight="1">
      <c r="A53" s="4" t="s">
        <v>197</v>
      </c>
      <c r="B53" s="5" t="s">
        <v>62</v>
      </c>
      <c r="C53" s="5">
        <v>1.0</v>
      </c>
      <c r="D53" s="5" t="s">
        <v>198</v>
      </c>
      <c r="E53" s="5">
        <v>0.0</v>
      </c>
      <c r="F53" s="5">
        <v>0.0</v>
      </c>
      <c r="G53" s="6">
        <v>0.0</v>
      </c>
      <c r="H53" s="6">
        <v>0.0</v>
      </c>
      <c r="I53" s="7">
        <v>15.0</v>
      </c>
      <c r="J53" s="6">
        <v>0.0</v>
      </c>
      <c r="K53" s="6"/>
      <c r="L53" s="6"/>
      <c r="M53" s="6">
        <v>0.0</v>
      </c>
      <c r="N53" s="6">
        <v>15.0</v>
      </c>
      <c r="O53" s="8">
        <v>0.0</v>
      </c>
      <c r="P53" s="8">
        <f t="shared" si="1"/>
        <v>0</v>
      </c>
      <c r="R53" s="5" t="s">
        <v>199</v>
      </c>
      <c r="S53" s="10"/>
      <c r="T53" s="10"/>
      <c r="U53" s="10"/>
    </row>
    <row r="54" ht="15.0" customHeight="1">
      <c r="A54" s="4" t="s">
        <v>200</v>
      </c>
      <c r="B54" s="5" t="s">
        <v>31</v>
      </c>
      <c r="C54" s="5">
        <v>1.0</v>
      </c>
      <c r="D54" s="5" t="s">
        <v>201</v>
      </c>
      <c r="E54" s="5">
        <v>0.0</v>
      </c>
      <c r="F54" s="5">
        <v>0.0</v>
      </c>
      <c r="G54" s="6">
        <v>0.0</v>
      </c>
      <c r="H54" s="6">
        <v>0.0</v>
      </c>
      <c r="I54" s="7">
        <v>15.0</v>
      </c>
      <c r="J54" s="6">
        <v>0.0</v>
      </c>
      <c r="K54" s="6"/>
      <c r="L54" s="6">
        <v>15.0</v>
      </c>
      <c r="M54" s="6">
        <v>0.0</v>
      </c>
      <c r="N54" s="6">
        <f>65-50</f>
        <v>15</v>
      </c>
      <c r="O54" s="8">
        <v>0.0</v>
      </c>
      <c r="P54" s="8">
        <f t="shared" si="1"/>
        <v>-15</v>
      </c>
      <c r="R54" s="5" t="s">
        <v>202</v>
      </c>
      <c r="S54" s="10"/>
      <c r="T54" s="9"/>
      <c r="U54" s="9" t="s">
        <v>28</v>
      </c>
      <c r="V54" s="3" t="s">
        <v>44</v>
      </c>
    </row>
    <row r="55" ht="15.0" customHeight="1">
      <c r="A55" s="4" t="s">
        <v>203</v>
      </c>
      <c r="B55" s="5" t="s">
        <v>40</v>
      </c>
      <c r="D55" s="5" t="s">
        <v>204</v>
      </c>
      <c r="E55" s="5">
        <v>0.0</v>
      </c>
      <c r="F55" s="5">
        <v>0.0</v>
      </c>
      <c r="G55" s="6">
        <v>0.0</v>
      </c>
      <c r="H55" s="6">
        <v>0.0</v>
      </c>
      <c r="I55" s="7">
        <v>0.0</v>
      </c>
      <c r="J55" s="6">
        <v>15.0</v>
      </c>
      <c r="K55" s="6"/>
      <c r="L55" s="6"/>
      <c r="M55" s="6">
        <v>0.0</v>
      </c>
      <c r="N55" s="6">
        <v>15.0</v>
      </c>
      <c r="O55" s="8">
        <v>0.0</v>
      </c>
      <c r="P55" s="8">
        <f t="shared" si="1"/>
        <v>0</v>
      </c>
      <c r="R55" s="5" t="s">
        <v>205</v>
      </c>
      <c r="S55" s="10"/>
      <c r="T55" s="10"/>
      <c r="U55" s="10"/>
    </row>
    <row r="56" ht="15.0" customHeight="1">
      <c r="A56" s="4" t="s">
        <v>206</v>
      </c>
      <c r="B56" s="5" t="s">
        <v>36</v>
      </c>
      <c r="C56" s="5">
        <v>1.0</v>
      </c>
      <c r="D56" s="5" t="s">
        <v>207</v>
      </c>
      <c r="E56" s="5">
        <v>0.0</v>
      </c>
      <c r="F56" s="5">
        <v>0.0</v>
      </c>
      <c r="G56" s="6">
        <v>0.0</v>
      </c>
      <c r="H56" s="6">
        <v>0.0</v>
      </c>
      <c r="I56" s="7">
        <v>15.0</v>
      </c>
      <c r="J56" s="6">
        <v>0.0</v>
      </c>
      <c r="K56" s="6"/>
      <c r="L56" s="6"/>
      <c r="M56" s="6">
        <v>0.0</v>
      </c>
      <c r="N56" s="6">
        <v>0.0</v>
      </c>
      <c r="O56" s="8">
        <v>15.0</v>
      </c>
      <c r="P56" s="8">
        <f t="shared" si="1"/>
        <v>0</v>
      </c>
      <c r="R56" s="5" t="s">
        <v>208</v>
      </c>
      <c r="S56" s="10"/>
      <c r="T56" s="10"/>
      <c r="U56" s="10"/>
    </row>
    <row r="57" ht="15.0" customHeight="1">
      <c r="A57" s="14" t="s">
        <v>209</v>
      </c>
      <c r="B57" s="5" t="s">
        <v>54</v>
      </c>
      <c r="C57" s="5">
        <v>1.0</v>
      </c>
      <c r="D57" s="5" t="s">
        <v>210</v>
      </c>
      <c r="E57" s="5">
        <v>0.0</v>
      </c>
      <c r="F57" s="5">
        <v>0.0</v>
      </c>
      <c r="G57" s="6">
        <v>0.0</v>
      </c>
      <c r="H57" s="6">
        <v>0.0</v>
      </c>
      <c r="I57" s="7">
        <v>0.0</v>
      </c>
      <c r="J57" s="6">
        <v>0.0</v>
      </c>
      <c r="K57" s="6"/>
      <c r="L57" s="6">
        <v>15.0</v>
      </c>
      <c r="M57" s="6">
        <v>0.0</v>
      </c>
      <c r="N57" s="6">
        <v>0.0</v>
      </c>
      <c r="O57" s="8">
        <v>0.0</v>
      </c>
      <c r="P57" s="8">
        <f t="shared" si="1"/>
        <v>-15</v>
      </c>
      <c r="Q57" s="5" t="s">
        <v>56</v>
      </c>
      <c r="R57" s="5" t="s">
        <v>211</v>
      </c>
      <c r="S57" s="10"/>
      <c r="T57" s="9"/>
      <c r="U57" s="9" t="s">
        <v>28</v>
      </c>
      <c r="V57" s="3" t="s">
        <v>29</v>
      </c>
    </row>
    <row r="58" ht="15.0" customHeight="1">
      <c r="A58" s="11" t="s">
        <v>212</v>
      </c>
      <c r="B58" s="5" t="s">
        <v>40</v>
      </c>
      <c r="C58" s="5">
        <v>1.0</v>
      </c>
      <c r="D58" s="5" t="s">
        <v>213</v>
      </c>
      <c r="E58" s="5">
        <v>0.0</v>
      </c>
      <c r="F58" s="5">
        <v>4.0</v>
      </c>
      <c r="G58" s="6">
        <v>8.0</v>
      </c>
      <c r="H58" s="6">
        <v>0.0</v>
      </c>
      <c r="I58" s="7">
        <v>15.0</v>
      </c>
      <c r="J58" s="6">
        <v>0.0</v>
      </c>
      <c r="K58" s="6"/>
      <c r="L58" s="6">
        <v>15.0</v>
      </c>
      <c r="M58" s="6">
        <v>0.0</v>
      </c>
      <c r="N58" s="6">
        <v>0.0</v>
      </c>
      <c r="O58" s="8">
        <v>0.0</v>
      </c>
      <c r="P58" s="8">
        <f t="shared" si="1"/>
        <v>-38</v>
      </c>
      <c r="Q58" s="10"/>
      <c r="R58" s="5" t="s">
        <v>214</v>
      </c>
      <c r="S58" s="9" t="s">
        <v>48</v>
      </c>
      <c r="T58" s="9" t="s">
        <v>49</v>
      </c>
      <c r="U58" s="9" t="s">
        <v>28</v>
      </c>
      <c r="V58" s="3" t="s">
        <v>44</v>
      </c>
    </row>
    <row r="59" ht="15.0" customHeight="1">
      <c r="A59" s="4" t="s">
        <v>215</v>
      </c>
      <c r="B59" s="5" t="s">
        <v>66</v>
      </c>
      <c r="C59" s="5">
        <v>1.0</v>
      </c>
      <c r="D59" s="5" t="s">
        <v>216</v>
      </c>
      <c r="E59" s="5">
        <v>0.0</v>
      </c>
      <c r="F59" s="5">
        <v>0.0</v>
      </c>
      <c r="G59" s="6">
        <v>0.0</v>
      </c>
      <c r="H59" s="6">
        <v>0.0</v>
      </c>
      <c r="I59" s="7">
        <v>0.0</v>
      </c>
      <c r="J59" s="6">
        <v>10.5</v>
      </c>
      <c r="K59" s="6"/>
      <c r="L59" s="6"/>
      <c r="M59" s="6">
        <v>0.0</v>
      </c>
      <c r="N59" s="6">
        <v>10.5</v>
      </c>
      <c r="O59" s="8">
        <v>0.0</v>
      </c>
      <c r="P59" s="8">
        <f t="shared" si="1"/>
        <v>0</v>
      </c>
      <c r="R59" s="5" t="s">
        <v>217</v>
      </c>
      <c r="S59" s="10"/>
      <c r="T59" s="10"/>
      <c r="U59" s="10"/>
    </row>
    <row r="60" ht="15.0" customHeight="1">
      <c r="A60" s="4" t="s">
        <v>218</v>
      </c>
      <c r="B60" s="5" t="s">
        <v>62</v>
      </c>
      <c r="C60" s="5">
        <v>1.0</v>
      </c>
      <c r="D60" s="5" t="s">
        <v>219</v>
      </c>
      <c r="E60" s="5">
        <v>8.0</v>
      </c>
      <c r="F60" s="5">
        <v>16.0</v>
      </c>
      <c r="G60" s="6">
        <v>50.0</v>
      </c>
      <c r="H60" s="6">
        <v>8.0</v>
      </c>
      <c r="I60" s="7">
        <v>15.0</v>
      </c>
      <c r="J60" s="6">
        <v>12.0</v>
      </c>
      <c r="K60" s="6"/>
      <c r="L60" s="6">
        <v>15.0</v>
      </c>
      <c r="M60" s="6">
        <v>0.0</v>
      </c>
      <c r="N60" s="6">
        <v>85.0</v>
      </c>
      <c r="O60" s="8">
        <v>0.0</v>
      </c>
      <c r="P60" s="8">
        <f t="shared" si="1"/>
        <v>-15</v>
      </c>
      <c r="R60" s="5" t="s">
        <v>220</v>
      </c>
      <c r="S60" s="9" t="s">
        <v>100</v>
      </c>
      <c r="T60" s="9"/>
      <c r="U60" s="13" t="s">
        <v>28</v>
      </c>
      <c r="V60" s="3" t="s">
        <v>93</v>
      </c>
    </row>
    <row r="61" ht="15.0" customHeight="1">
      <c r="A61" s="11" t="s">
        <v>221</v>
      </c>
      <c r="B61" s="5" t="s">
        <v>62</v>
      </c>
      <c r="C61" s="5">
        <v>1.0</v>
      </c>
      <c r="D61" s="5" t="s">
        <v>222</v>
      </c>
      <c r="E61" s="5">
        <v>12.0</v>
      </c>
      <c r="F61" s="5">
        <v>15.0</v>
      </c>
      <c r="G61" s="6">
        <v>50.0</v>
      </c>
      <c r="H61" s="6">
        <v>0.0</v>
      </c>
      <c r="I61" s="7">
        <v>15.0</v>
      </c>
      <c r="J61" s="6">
        <v>0.0</v>
      </c>
      <c r="K61" s="6"/>
      <c r="L61" s="15">
        <v>15.0</v>
      </c>
      <c r="M61" s="6">
        <v>0.0</v>
      </c>
      <c r="N61" s="6">
        <v>0.0</v>
      </c>
      <c r="O61" s="8">
        <v>0.0</v>
      </c>
      <c r="P61" s="8">
        <f t="shared" si="1"/>
        <v>-80</v>
      </c>
      <c r="R61" s="5" t="s">
        <v>223</v>
      </c>
      <c r="S61" s="12" t="s">
        <v>48</v>
      </c>
      <c r="T61" s="13"/>
      <c r="U61" s="12" t="s">
        <v>28</v>
      </c>
    </row>
    <row r="62" ht="15.0" customHeight="1">
      <c r="A62" s="4" t="s">
        <v>224</v>
      </c>
      <c r="B62" s="5" t="s">
        <v>62</v>
      </c>
      <c r="C62" s="5">
        <v>1.0</v>
      </c>
      <c r="D62" s="5" t="s">
        <v>225</v>
      </c>
      <c r="E62" s="5">
        <v>14.0</v>
      </c>
      <c r="F62" s="5">
        <v>13.0</v>
      </c>
      <c r="G62" s="6">
        <v>50.0</v>
      </c>
      <c r="H62" s="6">
        <v>0.0</v>
      </c>
      <c r="I62" s="7">
        <v>15.0</v>
      </c>
      <c r="J62" s="6">
        <v>0.0</v>
      </c>
      <c r="K62" s="6"/>
      <c r="L62" s="15">
        <v>15.0</v>
      </c>
      <c r="M62" s="6">
        <v>0.0</v>
      </c>
      <c r="N62" s="6">
        <v>75.0</v>
      </c>
      <c r="O62" s="8">
        <v>0.0</v>
      </c>
      <c r="P62" s="8">
        <f t="shared" si="1"/>
        <v>-5</v>
      </c>
      <c r="R62" s="5" t="s">
        <v>226</v>
      </c>
      <c r="S62" s="10"/>
      <c r="T62" s="9"/>
      <c r="U62" s="9" t="s">
        <v>28</v>
      </c>
      <c r="V62" s="3" t="s">
        <v>29</v>
      </c>
    </row>
    <row r="63" ht="15.0" customHeight="1">
      <c r="A63" s="11" t="s">
        <v>227</v>
      </c>
      <c r="B63" s="18" t="s">
        <v>66</v>
      </c>
      <c r="C63" s="18">
        <v>1.0</v>
      </c>
      <c r="D63" s="18" t="s">
        <v>228</v>
      </c>
      <c r="E63" s="18">
        <v>0.0</v>
      </c>
      <c r="F63" s="18">
        <v>0.0</v>
      </c>
      <c r="G63" s="19">
        <v>0.0</v>
      </c>
      <c r="H63" s="19">
        <v>8.0</v>
      </c>
      <c r="I63" s="20">
        <v>15.0</v>
      </c>
      <c r="J63" s="19">
        <v>12.0</v>
      </c>
      <c r="K63" s="19"/>
      <c r="L63" s="19">
        <v>15.0</v>
      </c>
      <c r="M63" s="19">
        <v>0.0</v>
      </c>
      <c r="N63" s="19">
        <f>30.5-7.5</f>
        <v>23</v>
      </c>
      <c r="O63" s="19">
        <v>0.0</v>
      </c>
      <c r="P63" s="19">
        <f t="shared" si="1"/>
        <v>-27</v>
      </c>
      <c r="Q63" s="21"/>
      <c r="R63" s="18" t="s">
        <v>229</v>
      </c>
      <c r="S63" s="13"/>
      <c r="T63" s="9" t="s">
        <v>49</v>
      </c>
      <c r="U63" s="13" t="s">
        <v>28</v>
      </c>
      <c r="V63" s="22" t="s">
        <v>44</v>
      </c>
      <c r="W63" s="18"/>
      <c r="X63" s="18"/>
      <c r="Y63" s="18"/>
      <c r="Z63" s="18"/>
      <c r="AA63" s="18"/>
    </row>
    <row r="64" ht="15.0" customHeight="1">
      <c r="A64" s="11" t="s">
        <v>230</v>
      </c>
      <c r="B64" s="5" t="s">
        <v>31</v>
      </c>
      <c r="C64" s="5">
        <v>1.0</v>
      </c>
      <c r="D64" s="5" t="s">
        <v>231</v>
      </c>
      <c r="E64" s="5">
        <v>0.0</v>
      </c>
      <c r="F64" s="5">
        <v>0.0</v>
      </c>
      <c r="G64" s="6">
        <v>0.0</v>
      </c>
      <c r="H64" s="6">
        <v>8.0</v>
      </c>
      <c r="I64" s="7">
        <v>0.0</v>
      </c>
      <c r="J64" s="6">
        <v>0.0</v>
      </c>
      <c r="K64" s="6"/>
      <c r="L64" s="6">
        <v>15.0</v>
      </c>
      <c r="M64" s="6">
        <v>0.0</v>
      </c>
      <c r="N64" s="6">
        <v>0.0</v>
      </c>
      <c r="O64" s="8">
        <v>0.0</v>
      </c>
      <c r="P64" s="8">
        <f t="shared" si="1"/>
        <v>-23</v>
      </c>
      <c r="Q64" s="10"/>
      <c r="R64" s="5" t="s">
        <v>232</v>
      </c>
      <c r="S64" s="9" t="s">
        <v>48</v>
      </c>
      <c r="T64" s="9" t="s">
        <v>49</v>
      </c>
      <c r="U64" s="9" t="s">
        <v>28</v>
      </c>
      <c r="V64" s="3" t="s">
        <v>29</v>
      </c>
    </row>
    <row r="65" ht="15.0" customHeight="1">
      <c r="A65" s="14" t="s">
        <v>233</v>
      </c>
      <c r="B65" s="5" t="s">
        <v>66</v>
      </c>
      <c r="C65" s="5">
        <v>1.0</v>
      </c>
      <c r="D65" s="5" t="s">
        <v>234</v>
      </c>
      <c r="E65" s="5">
        <v>0.0</v>
      </c>
      <c r="F65" s="5">
        <v>0.0</v>
      </c>
      <c r="G65" s="6">
        <v>0.0</v>
      </c>
      <c r="H65" s="6">
        <v>0.0</v>
      </c>
      <c r="I65" s="7">
        <v>0.0</v>
      </c>
      <c r="J65" s="6">
        <v>0.0</v>
      </c>
      <c r="K65" s="6"/>
      <c r="L65" s="6">
        <v>15.0</v>
      </c>
      <c r="M65" s="6">
        <v>0.0</v>
      </c>
      <c r="N65" s="6">
        <v>15.0</v>
      </c>
      <c r="O65" s="8">
        <v>0.0</v>
      </c>
      <c r="P65" s="8">
        <f t="shared" si="1"/>
        <v>0</v>
      </c>
      <c r="Q65" s="5" t="s">
        <v>56</v>
      </c>
      <c r="R65" s="5" t="s">
        <v>235</v>
      </c>
      <c r="S65" s="10"/>
      <c r="T65" s="9"/>
      <c r="U65" s="9" t="s">
        <v>28</v>
      </c>
      <c r="V65" s="3" t="s">
        <v>84</v>
      </c>
    </row>
    <row r="66" ht="15.0" customHeight="1">
      <c r="A66" s="4" t="s">
        <v>236</v>
      </c>
      <c r="B66" s="5" t="s">
        <v>31</v>
      </c>
      <c r="C66" s="5">
        <v>1.0</v>
      </c>
      <c r="D66" s="5" t="s">
        <v>237</v>
      </c>
      <c r="E66" s="5">
        <v>13.0</v>
      </c>
      <c r="F66" s="5">
        <v>10.0</v>
      </c>
      <c r="G66" s="6">
        <v>50.0</v>
      </c>
      <c r="H66" s="6">
        <v>8.0</v>
      </c>
      <c r="I66" s="7">
        <v>15.0</v>
      </c>
      <c r="J66" s="6">
        <v>0.0</v>
      </c>
      <c r="K66" s="6"/>
      <c r="L66" s="6"/>
      <c r="M66" s="6">
        <v>0.0</v>
      </c>
      <c r="N66" s="6">
        <v>73.0</v>
      </c>
      <c r="O66" s="8">
        <v>73.0</v>
      </c>
      <c r="P66" s="8">
        <f t="shared" si="1"/>
        <v>73</v>
      </c>
      <c r="R66" s="5" t="s">
        <v>99</v>
      </c>
      <c r="S66" s="9" t="s">
        <v>100</v>
      </c>
      <c r="T66" s="10"/>
      <c r="U66" s="10"/>
    </row>
    <row r="67" ht="15.0" customHeight="1">
      <c r="A67" s="4" t="s">
        <v>238</v>
      </c>
      <c r="B67" s="5" t="s">
        <v>62</v>
      </c>
      <c r="C67" s="5">
        <v>1.0</v>
      </c>
      <c r="D67" s="5" t="s">
        <v>239</v>
      </c>
      <c r="E67" s="5">
        <v>0.0</v>
      </c>
      <c r="F67" s="5">
        <v>0.0</v>
      </c>
      <c r="G67" s="6">
        <v>0.0</v>
      </c>
      <c r="H67" s="6">
        <v>0.0</v>
      </c>
      <c r="I67" s="7">
        <v>15.0</v>
      </c>
      <c r="J67" s="6">
        <v>0.0</v>
      </c>
      <c r="K67" s="6"/>
      <c r="L67" s="6">
        <v>15.0</v>
      </c>
      <c r="M67" s="6">
        <v>0.0</v>
      </c>
      <c r="N67" s="6">
        <v>30.0</v>
      </c>
      <c r="O67" s="8">
        <v>0.0</v>
      </c>
      <c r="P67" s="8">
        <f t="shared" si="1"/>
        <v>0</v>
      </c>
      <c r="R67" s="5" t="s">
        <v>240</v>
      </c>
      <c r="S67" s="10"/>
      <c r="T67" s="9"/>
      <c r="U67" s="9" t="s">
        <v>28</v>
      </c>
      <c r="V67" s="3" t="s">
        <v>84</v>
      </c>
    </row>
    <row r="68" ht="15.0" customHeight="1">
      <c r="A68" s="14" t="s">
        <v>241</v>
      </c>
      <c r="B68" s="5" t="s">
        <v>66</v>
      </c>
      <c r="C68" s="5">
        <v>1.0</v>
      </c>
      <c r="D68" s="5" t="s">
        <v>242</v>
      </c>
      <c r="E68" s="5">
        <v>0.0</v>
      </c>
      <c r="F68" s="5">
        <v>0.0</v>
      </c>
      <c r="G68" s="6">
        <v>0.0</v>
      </c>
      <c r="H68" s="6">
        <v>0.0</v>
      </c>
      <c r="I68" s="7">
        <v>0.0</v>
      </c>
      <c r="J68" s="6">
        <v>0.0</v>
      </c>
      <c r="K68" s="6"/>
      <c r="L68" s="6">
        <v>15.0</v>
      </c>
      <c r="M68" s="6">
        <v>0.0</v>
      </c>
      <c r="N68" s="15">
        <v>15.0</v>
      </c>
      <c r="O68" s="8">
        <v>0.0</v>
      </c>
      <c r="P68" s="8">
        <f t="shared" si="1"/>
        <v>0</v>
      </c>
      <c r="Q68" s="5" t="s">
        <v>56</v>
      </c>
      <c r="R68" s="5" t="s">
        <v>243</v>
      </c>
      <c r="S68" s="10"/>
      <c r="T68" s="9"/>
      <c r="U68" s="9" t="s">
        <v>28</v>
      </c>
      <c r="V68" s="3" t="s">
        <v>93</v>
      </c>
    </row>
    <row r="69" ht="15.0" customHeight="1">
      <c r="A69" s="4" t="s">
        <v>244</v>
      </c>
      <c r="B69" s="5" t="s">
        <v>23</v>
      </c>
      <c r="C69" s="5">
        <v>1.0</v>
      </c>
      <c r="D69" s="5" t="s">
        <v>245</v>
      </c>
      <c r="E69" s="5">
        <v>0.0</v>
      </c>
      <c r="F69" s="5">
        <v>0.0</v>
      </c>
      <c r="G69" s="6">
        <v>0.0</v>
      </c>
      <c r="H69" s="6">
        <v>8.0</v>
      </c>
      <c r="I69" s="7">
        <v>15.0</v>
      </c>
      <c r="J69" s="6">
        <v>10.5</v>
      </c>
      <c r="K69" s="6"/>
      <c r="L69" s="6">
        <v>15.0</v>
      </c>
      <c r="M69" s="6">
        <v>45.5</v>
      </c>
      <c r="N69" s="6">
        <v>0.0</v>
      </c>
      <c r="O69" s="8">
        <v>23.0</v>
      </c>
      <c r="P69" s="8">
        <f t="shared" si="1"/>
        <v>20</v>
      </c>
      <c r="Q69" s="6"/>
      <c r="R69" s="5" t="s">
        <v>246</v>
      </c>
      <c r="S69" s="10"/>
      <c r="T69" s="9"/>
      <c r="U69" s="9" t="s">
        <v>28</v>
      </c>
      <c r="V69" s="3" t="s">
        <v>29</v>
      </c>
    </row>
    <row r="70" ht="15.0" customHeight="1">
      <c r="A70" s="4" t="s">
        <v>247</v>
      </c>
      <c r="B70" s="5" t="s">
        <v>31</v>
      </c>
      <c r="C70" s="5">
        <v>1.0</v>
      </c>
      <c r="D70" s="5" t="s">
        <v>248</v>
      </c>
      <c r="E70" s="5">
        <v>0.0</v>
      </c>
      <c r="F70" s="5">
        <v>0.0</v>
      </c>
      <c r="G70" s="6">
        <v>0.0</v>
      </c>
      <c r="H70" s="6">
        <v>8.0</v>
      </c>
      <c r="I70" s="7">
        <v>15.0</v>
      </c>
      <c r="J70" s="6">
        <v>0.0</v>
      </c>
      <c r="K70" s="6"/>
      <c r="L70" s="6">
        <v>15.0</v>
      </c>
      <c r="M70" s="6">
        <v>0.0</v>
      </c>
      <c r="N70" s="6">
        <v>0.0</v>
      </c>
      <c r="O70" s="8">
        <v>24.0</v>
      </c>
      <c r="P70" s="8">
        <f t="shared" si="1"/>
        <v>-14</v>
      </c>
      <c r="Q70" s="10"/>
      <c r="R70" s="5" t="s">
        <v>249</v>
      </c>
      <c r="S70" s="10"/>
      <c r="T70" s="9"/>
      <c r="U70" s="9" t="s">
        <v>28</v>
      </c>
      <c r="V70" s="3" t="s">
        <v>44</v>
      </c>
    </row>
    <row r="71" ht="15.0" customHeight="1">
      <c r="A71" s="4" t="s">
        <v>250</v>
      </c>
      <c r="B71" s="5" t="s">
        <v>40</v>
      </c>
      <c r="C71" s="5">
        <v>1.0</v>
      </c>
      <c r="D71" s="5" t="s">
        <v>251</v>
      </c>
      <c r="E71" s="5">
        <v>0.0</v>
      </c>
      <c r="F71" s="5">
        <v>0.0</v>
      </c>
      <c r="G71" s="6">
        <v>0.0</v>
      </c>
      <c r="H71" s="6">
        <v>0.0</v>
      </c>
      <c r="I71" s="7">
        <v>15.0</v>
      </c>
      <c r="J71" s="6">
        <v>0.0</v>
      </c>
      <c r="K71" s="6"/>
      <c r="L71" s="6">
        <v>15.0</v>
      </c>
      <c r="M71" s="6">
        <v>0.0</v>
      </c>
      <c r="N71" s="6">
        <v>30.0</v>
      </c>
      <c r="O71" s="8">
        <v>0.0</v>
      </c>
      <c r="P71" s="8">
        <f t="shared" si="1"/>
        <v>0</v>
      </c>
      <c r="R71" s="5" t="s">
        <v>252</v>
      </c>
      <c r="S71" s="10"/>
      <c r="T71" s="9"/>
      <c r="U71" s="9" t="s">
        <v>28</v>
      </c>
      <c r="V71" s="3" t="s">
        <v>84</v>
      </c>
    </row>
    <row r="72" ht="15.0" customHeight="1">
      <c r="A72" s="11" t="s">
        <v>253</v>
      </c>
      <c r="B72" s="5" t="s">
        <v>36</v>
      </c>
      <c r="C72" s="5">
        <v>1.0</v>
      </c>
      <c r="D72" s="5" t="s">
        <v>254</v>
      </c>
      <c r="E72" s="5">
        <v>12.0</v>
      </c>
      <c r="F72" s="5">
        <v>0.0</v>
      </c>
      <c r="G72" s="6">
        <v>24.0</v>
      </c>
      <c r="H72" s="6">
        <v>0.0</v>
      </c>
      <c r="I72" s="7">
        <v>15.0</v>
      </c>
      <c r="J72" s="6">
        <v>0.0</v>
      </c>
      <c r="K72" s="6"/>
      <c r="L72" s="6">
        <v>15.0</v>
      </c>
      <c r="M72" s="6">
        <v>0.0</v>
      </c>
      <c r="N72" s="6">
        <v>0.0</v>
      </c>
      <c r="O72" s="8">
        <v>-14.0</v>
      </c>
      <c r="P72" s="8">
        <f t="shared" si="1"/>
        <v>-68</v>
      </c>
      <c r="Q72" s="10"/>
      <c r="R72" s="5" t="s">
        <v>255</v>
      </c>
      <c r="S72" s="13" t="s">
        <v>48</v>
      </c>
      <c r="T72" s="13" t="s">
        <v>256</v>
      </c>
      <c r="U72" s="13" t="s">
        <v>28</v>
      </c>
      <c r="V72" s="22" t="s">
        <v>93</v>
      </c>
    </row>
    <row r="73" ht="15.0" customHeight="1">
      <c r="A73" s="4" t="s">
        <v>257</v>
      </c>
      <c r="B73" s="5" t="s">
        <v>31</v>
      </c>
      <c r="C73" s="5">
        <v>1.0</v>
      </c>
      <c r="D73" s="5" t="s">
        <v>258</v>
      </c>
      <c r="E73" s="5">
        <v>19.0</v>
      </c>
      <c r="F73" s="5">
        <v>0.0</v>
      </c>
      <c r="G73" s="6">
        <v>30.0</v>
      </c>
      <c r="H73" s="6">
        <v>0.0</v>
      </c>
      <c r="I73" s="7">
        <v>15.0</v>
      </c>
      <c r="J73" s="6">
        <v>12.0</v>
      </c>
      <c r="K73" s="6"/>
      <c r="L73" s="6">
        <v>15.0</v>
      </c>
      <c r="M73" s="6">
        <v>0.0</v>
      </c>
      <c r="N73" s="6">
        <f>51+6</f>
        <v>57</v>
      </c>
      <c r="O73" s="8">
        <v>0.0</v>
      </c>
      <c r="P73" s="8">
        <f t="shared" si="1"/>
        <v>-15</v>
      </c>
      <c r="R73" s="5" t="s">
        <v>259</v>
      </c>
      <c r="S73" s="10"/>
      <c r="T73" s="9"/>
      <c r="U73" s="9" t="s">
        <v>28</v>
      </c>
      <c r="V73" s="3" t="s">
        <v>44</v>
      </c>
    </row>
    <row r="74" ht="15.0" customHeight="1">
      <c r="A74" s="4" t="s">
        <v>260</v>
      </c>
      <c r="B74" s="5" t="s">
        <v>23</v>
      </c>
      <c r="C74" s="5">
        <v>1.0</v>
      </c>
      <c r="D74" s="5" t="s">
        <v>261</v>
      </c>
      <c r="E74" s="5">
        <v>0.0</v>
      </c>
      <c r="F74" s="5">
        <v>0.0</v>
      </c>
      <c r="G74" s="6">
        <v>0.0</v>
      </c>
      <c r="H74" s="6">
        <v>0.0</v>
      </c>
      <c r="I74" s="7">
        <v>15.0</v>
      </c>
      <c r="J74" s="6">
        <v>0.0</v>
      </c>
      <c r="K74" s="6"/>
      <c r="L74" s="6"/>
      <c r="M74" s="6">
        <v>0.0</v>
      </c>
      <c r="N74" s="6">
        <v>0.0</v>
      </c>
      <c r="O74" s="8">
        <v>15.0</v>
      </c>
      <c r="P74" s="8">
        <f t="shared" si="1"/>
        <v>0</v>
      </c>
      <c r="R74" s="5" t="s">
        <v>262</v>
      </c>
      <c r="S74" s="10"/>
      <c r="T74" s="10"/>
      <c r="U74" s="10"/>
    </row>
    <row r="75" ht="15.0" customHeight="1">
      <c r="A75" s="11" t="s">
        <v>263</v>
      </c>
      <c r="B75" s="5" t="s">
        <v>36</v>
      </c>
      <c r="C75" s="5">
        <v>1.0</v>
      </c>
      <c r="D75" s="5" t="s">
        <v>264</v>
      </c>
      <c r="E75" s="5">
        <v>0.0</v>
      </c>
      <c r="F75" s="5">
        <v>0.0</v>
      </c>
      <c r="G75" s="6">
        <v>0.0</v>
      </c>
      <c r="H75" s="6">
        <v>0.0</v>
      </c>
      <c r="I75" s="7">
        <v>15.0</v>
      </c>
      <c r="J75" s="6">
        <v>0.0</v>
      </c>
      <c r="K75" s="6"/>
      <c r="L75" s="6"/>
      <c r="M75" s="6">
        <v>0.0</v>
      </c>
      <c r="N75" s="6">
        <f>45-45</f>
        <v>0</v>
      </c>
      <c r="O75" s="8">
        <v>0.0</v>
      </c>
      <c r="P75" s="8">
        <f t="shared" si="1"/>
        <v>-15</v>
      </c>
      <c r="R75" s="5" t="s">
        <v>265</v>
      </c>
      <c r="S75" s="9" t="s">
        <v>48</v>
      </c>
      <c r="T75" s="9" t="s">
        <v>49</v>
      </c>
      <c r="U75" s="10"/>
    </row>
    <row r="76" ht="15.0" customHeight="1">
      <c r="A76" s="4" t="s">
        <v>266</v>
      </c>
      <c r="B76" s="5" t="s">
        <v>62</v>
      </c>
      <c r="C76" s="5">
        <v>1.0</v>
      </c>
      <c r="D76" s="5" t="s">
        <v>267</v>
      </c>
      <c r="E76" s="5">
        <v>0.0</v>
      </c>
      <c r="F76" s="5">
        <v>0.0</v>
      </c>
      <c r="G76" s="6">
        <v>0.0</v>
      </c>
      <c r="H76" s="6">
        <v>0.0</v>
      </c>
      <c r="I76" s="7">
        <v>15.0</v>
      </c>
      <c r="J76" s="6">
        <v>0.0</v>
      </c>
      <c r="K76" s="6"/>
      <c r="L76" s="6">
        <v>15.0</v>
      </c>
      <c r="M76" s="6">
        <v>0.0</v>
      </c>
      <c r="N76" s="6">
        <f>22.5-7.5</f>
        <v>15</v>
      </c>
      <c r="O76" s="8">
        <v>0.0</v>
      </c>
      <c r="P76" s="8">
        <f t="shared" si="1"/>
        <v>-15</v>
      </c>
      <c r="R76" s="5" t="s">
        <v>268</v>
      </c>
      <c r="S76" s="10"/>
      <c r="T76" s="9"/>
      <c r="U76" s="9" t="s">
        <v>28</v>
      </c>
      <c r="V76" s="3" t="s">
        <v>44</v>
      </c>
    </row>
    <row r="77" ht="15.0" customHeight="1">
      <c r="A77" s="11" t="s">
        <v>269</v>
      </c>
      <c r="B77" s="5" t="s">
        <v>23</v>
      </c>
      <c r="C77" s="5">
        <v>1.0</v>
      </c>
      <c r="D77" s="5" t="s">
        <v>270</v>
      </c>
      <c r="E77" s="5">
        <v>20.0</v>
      </c>
      <c r="F77" s="5">
        <v>2.0</v>
      </c>
      <c r="G77" s="6">
        <v>34.0</v>
      </c>
      <c r="H77" s="6">
        <v>0.0</v>
      </c>
      <c r="I77" s="7">
        <v>15.0</v>
      </c>
      <c r="J77" s="6">
        <v>0.0</v>
      </c>
      <c r="K77" s="6"/>
      <c r="L77" s="6"/>
      <c r="M77" s="6">
        <v>0.0</v>
      </c>
      <c r="N77" s="6">
        <f>62.5-62.5</f>
        <v>0</v>
      </c>
      <c r="O77" s="8">
        <v>0.0</v>
      </c>
      <c r="P77" s="8">
        <f t="shared" si="1"/>
        <v>-49</v>
      </c>
      <c r="R77" s="5" t="s">
        <v>146</v>
      </c>
      <c r="S77" s="9" t="s">
        <v>48</v>
      </c>
      <c r="T77" s="9" t="s">
        <v>49</v>
      </c>
      <c r="U77" s="10"/>
    </row>
    <row r="78" ht="15.0" customHeight="1">
      <c r="A78" s="11" t="s">
        <v>271</v>
      </c>
      <c r="B78" s="5" t="s">
        <v>62</v>
      </c>
      <c r="C78" s="5">
        <v>1.0</v>
      </c>
      <c r="D78" s="5" t="s">
        <v>272</v>
      </c>
      <c r="E78" s="5">
        <v>17.0</v>
      </c>
      <c r="F78" s="5">
        <v>0.0</v>
      </c>
      <c r="G78" s="6">
        <v>30.0</v>
      </c>
      <c r="H78" s="6">
        <v>0.0</v>
      </c>
      <c r="I78" s="7">
        <v>0.0</v>
      </c>
      <c r="J78" s="6">
        <v>12.0</v>
      </c>
      <c r="K78" s="6"/>
      <c r="L78" s="6"/>
      <c r="M78" s="6">
        <v>0.0</v>
      </c>
      <c r="N78" s="6">
        <v>30.0</v>
      </c>
      <c r="O78" s="8">
        <v>0.0</v>
      </c>
      <c r="P78" s="8">
        <f t="shared" si="1"/>
        <v>-12</v>
      </c>
      <c r="R78" s="5" t="s">
        <v>273</v>
      </c>
      <c r="S78" s="9" t="s">
        <v>274</v>
      </c>
      <c r="T78" s="9" t="s">
        <v>49</v>
      </c>
      <c r="U78" s="10"/>
    </row>
    <row r="79" ht="15.0" customHeight="1">
      <c r="A79" s="11" t="s">
        <v>275</v>
      </c>
      <c r="B79" s="5" t="s">
        <v>36</v>
      </c>
      <c r="C79" s="5">
        <v>1.0</v>
      </c>
      <c r="D79" s="5" t="s">
        <v>276</v>
      </c>
      <c r="E79" s="5">
        <v>14.0</v>
      </c>
      <c r="F79" s="5">
        <v>10.0</v>
      </c>
      <c r="G79" s="15">
        <v>50.0</v>
      </c>
      <c r="H79" s="6">
        <v>0.0</v>
      </c>
      <c r="I79" s="7">
        <v>15.0</v>
      </c>
      <c r="J79" s="6">
        <v>0.0</v>
      </c>
      <c r="K79" s="6"/>
      <c r="L79" s="6">
        <v>15.0</v>
      </c>
      <c r="M79" s="6">
        <v>0.0</v>
      </c>
      <c r="N79" s="6">
        <v>0.0</v>
      </c>
      <c r="O79" s="8">
        <v>0.0</v>
      </c>
      <c r="P79" s="8">
        <f t="shared" si="1"/>
        <v>-80</v>
      </c>
      <c r="R79" s="5" t="s">
        <v>226</v>
      </c>
      <c r="S79" s="23" t="s">
        <v>277</v>
      </c>
      <c r="T79" s="9"/>
      <c r="U79" s="9" t="s">
        <v>28</v>
      </c>
      <c r="V79" s="3" t="s">
        <v>29</v>
      </c>
    </row>
    <row r="80" ht="15.0" customHeight="1">
      <c r="A80" s="11" t="s">
        <v>278</v>
      </c>
      <c r="B80" s="5" t="s">
        <v>40</v>
      </c>
      <c r="C80" s="5">
        <v>1.0</v>
      </c>
      <c r="D80" s="5" t="s">
        <v>279</v>
      </c>
      <c r="E80" s="5">
        <v>0.0</v>
      </c>
      <c r="F80" s="5">
        <v>0.0</v>
      </c>
      <c r="G80" s="6">
        <v>0.0</v>
      </c>
      <c r="H80" s="6">
        <v>0.0</v>
      </c>
      <c r="I80" s="7">
        <v>15.0</v>
      </c>
      <c r="J80" s="6">
        <v>0.0</v>
      </c>
      <c r="K80" s="6"/>
      <c r="L80" s="6">
        <v>15.0</v>
      </c>
      <c r="M80" s="6">
        <v>0.0</v>
      </c>
      <c r="N80" s="6">
        <v>0.0</v>
      </c>
      <c r="O80" s="8">
        <v>7.5</v>
      </c>
      <c r="P80" s="8">
        <f t="shared" si="1"/>
        <v>-22.5</v>
      </c>
      <c r="Q80" s="10"/>
      <c r="R80" s="5" t="s">
        <v>280</v>
      </c>
      <c r="S80" s="13" t="s">
        <v>48</v>
      </c>
      <c r="T80" s="9" t="s">
        <v>49</v>
      </c>
      <c r="U80" s="9" t="s">
        <v>28</v>
      </c>
      <c r="V80" s="3" t="s">
        <v>44</v>
      </c>
    </row>
    <row r="81" ht="15.0" customHeight="1">
      <c r="A81" s="4" t="s">
        <v>281</v>
      </c>
      <c r="B81" s="5" t="s">
        <v>66</v>
      </c>
      <c r="C81" s="5">
        <v>1.0</v>
      </c>
      <c r="D81" s="5" t="s">
        <v>282</v>
      </c>
      <c r="E81" s="5">
        <v>0.0</v>
      </c>
      <c r="F81" s="5">
        <v>0.0</v>
      </c>
      <c r="G81" s="6">
        <v>0.0</v>
      </c>
      <c r="H81" s="6">
        <v>8.0</v>
      </c>
      <c r="I81" s="7">
        <v>15.0</v>
      </c>
      <c r="J81" s="6">
        <v>12.0</v>
      </c>
      <c r="K81" s="6"/>
      <c r="L81" s="6">
        <v>15.0</v>
      </c>
      <c r="M81" s="6">
        <v>35.0</v>
      </c>
      <c r="N81" s="6">
        <v>0.0</v>
      </c>
      <c r="O81" s="8">
        <v>0.0</v>
      </c>
      <c r="P81" s="8">
        <f t="shared" si="1"/>
        <v>-15</v>
      </c>
      <c r="R81" s="5" t="s">
        <v>283</v>
      </c>
      <c r="S81" s="10"/>
      <c r="T81" s="9"/>
      <c r="U81" s="9" t="s">
        <v>28</v>
      </c>
      <c r="V81" s="3" t="s">
        <v>29</v>
      </c>
    </row>
    <row r="82" ht="15.0" customHeight="1">
      <c r="A82" s="4" t="s">
        <v>284</v>
      </c>
      <c r="B82" s="5" t="s">
        <v>66</v>
      </c>
      <c r="C82" s="5">
        <v>1.0</v>
      </c>
      <c r="D82" s="5" t="s">
        <v>285</v>
      </c>
      <c r="E82" s="5">
        <v>0.0</v>
      </c>
      <c r="F82" s="5">
        <v>0.0</v>
      </c>
      <c r="G82" s="6">
        <v>0.0</v>
      </c>
      <c r="H82" s="6">
        <v>8.0</v>
      </c>
      <c r="I82" s="7">
        <v>15.0</v>
      </c>
      <c r="J82" s="6">
        <v>10.5</v>
      </c>
      <c r="K82" s="6"/>
      <c r="L82" s="6">
        <v>15.0</v>
      </c>
      <c r="M82" s="6">
        <v>0.0</v>
      </c>
      <c r="N82" s="6">
        <v>33.5</v>
      </c>
      <c r="O82" s="8">
        <v>0.0</v>
      </c>
      <c r="P82" s="8">
        <f t="shared" si="1"/>
        <v>-15</v>
      </c>
      <c r="R82" s="5" t="s">
        <v>286</v>
      </c>
      <c r="S82" s="10"/>
      <c r="T82" s="9"/>
      <c r="U82" s="9" t="s">
        <v>28</v>
      </c>
      <c r="V82" s="3" t="s">
        <v>44</v>
      </c>
    </row>
    <row r="83" ht="15.0" customHeight="1">
      <c r="A83" s="11" t="s">
        <v>287</v>
      </c>
      <c r="B83" s="5" t="s">
        <v>31</v>
      </c>
      <c r="C83" s="5">
        <v>1.0</v>
      </c>
      <c r="D83" s="5" t="s">
        <v>288</v>
      </c>
      <c r="E83" s="5">
        <v>0.0</v>
      </c>
      <c r="F83" s="5">
        <v>0.0</v>
      </c>
      <c r="G83" s="6">
        <v>0.0</v>
      </c>
      <c r="H83" s="6">
        <v>8.0</v>
      </c>
      <c r="I83" s="7">
        <v>15.0</v>
      </c>
      <c r="J83" s="6">
        <v>12.0</v>
      </c>
      <c r="K83" s="6"/>
      <c r="L83" s="6"/>
      <c r="M83" s="6">
        <v>0.0</v>
      </c>
      <c r="N83" s="6">
        <v>0.0</v>
      </c>
      <c r="O83" s="8">
        <v>23.0</v>
      </c>
      <c r="P83" s="8">
        <f t="shared" si="1"/>
        <v>-12</v>
      </c>
      <c r="R83" s="5" t="s">
        <v>289</v>
      </c>
      <c r="S83" s="9" t="s">
        <v>274</v>
      </c>
      <c r="T83" s="9" t="s">
        <v>49</v>
      </c>
      <c r="U83" s="10"/>
    </row>
    <row r="84" ht="15.0" customHeight="1">
      <c r="A84" s="11" t="s">
        <v>290</v>
      </c>
      <c r="B84" s="5" t="s">
        <v>66</v>
      </c>
      <c r="C84" s="5">
        <v>1.0</v>
      </c>
      <c r="D84" s="5" t="s">
        <v>291</v>
      </c>
      <c r="E84" s="5">
        <v>15.0</v>
      </c>
      <c r="F84" s="5">
        <v>0.0</v>
      </c>
      <c r="G84" s="6">
        <v>30.0</v>
      </c>
      <c r="H84" s="6">
        <v>0.0</v>
      </c>
      <c r="I84" s="7">
        <v>0.0</v>
      </c>
      <c r="J84" s="6">
        <v>12.0</v>
      </c>
      <c r="K84" s="6"/>
      <c r="L84" s="6">
        <v>15.0</v>
      </c>
      <c r="M84" s="6">
        <v>0.0</v>
      </c>
      <c r="N84" s="6">
        <f>60-15</f>
        <v>45</v>
      </c>
      <c r="O84" s="8">
        <v>0.0</v>
      </c>
      <c r="P84" s="8">
        <f t="shared" si="1"/>
        <v>-12</v>
      </c>
      <c r="R84" s="5" t="s">
        <v>292</v>
      </c>
      <c r="S84" s="9"/>
      <c r="T84" s="9"/>
      <c r="U84" s="9" t="s">
        <v>28</v>
      </c>
      <c r="V84" s="3" t="s">
        <v>84</v>
      </c>
    </row>
    <row r="85" ht="15.0" customHeight="1">
      <c r="A85" s="4" t="s">
        <v>293</v>
      </c>
      <c r="B85" s="5" t="s">
        <v>62</v>
      </c>
      <c r="C85" s="5">
        <v>1.0</v>
      </c>
      <c r="D85" s="5" t="s">
        <v>294</v>
      </c>
      <c r="E85" s="5">
        <v>1.0</v>
      </c>
      <c r="F85" s="5">
        <v>0.0</v>
      </c>
      <c r="G85" s="6">
        <v>2.0</v>
      </c>
      <c r="H85" s="6">
        <v>0.0</v>
      </c>
      <c r="I85" s="7">
        <v>15.0</v>
      </c>
      <c r="J85" s="6">
        <v>12.0</v>
      </c>
      <c r="K85" s="6"/>
      <c r="L85" s="6">
        <v>15.0</v>
      </c>
      <c r="M85" s="6">
        <v>0.0</v>
      </c>
      <c r="N85" s="6">
        <f>20.5+7.5+1</f>
        <v>29</v>
      </c>
      <c r="O85" s="8">
        <v>0.0</v>
      </c>
      <c r="P85" s="8">
        <f t="shared" si="1"/>
        <v>-15</v>
      </c>
      <c r="R85" s="5" t="s">
        <v>174</v>
      </c>
      <c r="S85" s="10"/>
      <c r="T85" s="9"/>
      <c r="U85" s="9" t="s">
        <v>28</v>
      </c>
      <c r="V85" s="3" t="s">
        <v>44</v>
      </c>
    </row>
    <row r="86" ht="15.0" customHeight="1">
      <c r="A86" s="14" t="s">
        <v>295</v>
      </c>
      <c r="B86" s="5" t="s">
        <v>66</v>
      </c>
      <c r="C86" s="5">
        <v>1.0</v>
      </c>
      <c r="D86" s="5" t="s">
        <v>296</v>
      </c>
      <c r="E86" s="5">
        <v>0.0</v>
      </c>
      <c r="F86" s="5">
        <v>0.0</v>
      </c>
      <c r="G86" s="6">
        <v>0.0</v>
      </c>
      <c r="H86" s="6">
        <v>0.0</v>
      </c>
      <c r="I86" s="7">
        <v>0.0</v>
      </c>
      <c r="J86" s="15">
        <v>0.0</v>
      </c>
      <c r="K86" s="6"/>
      <c r="L86" s="6"/>
      <c r="M86" s="6">
        <v>0.0</v>
      </c>
      <c r="N86" s="6">
        <v>0.0</v>
      </c>
      <c r="O86" s="8">
        <v>0.0</v>
      </c>
      <c r="P86" s="8">
        <f t="shared" si="1"/>
        <v>0</v>
      </c>
      <c r="Q86" s="3" t="s">
        <v>56</v>
      </c>
      <c r="R86" s="5" t="s">
        <v>297</v>
      </c>
      <c r="S86" s="10"/>
      <c r="T86" s="10"/>
      <c r="U86" s="10"/>
    </row>
    <row r="87" ht="15.0" customHeight="1">
      <c r="A87" s="14" t="s">
        <v>298</v>
      </c>
      <c r="B87" s="5" t="s">
        <v>62</v>
      </c>
      <c r="C87" s="5">
        <v>1.0</v>
      </c>
      <c r="D87" s="5" t="s">
        <v>299</v>
      </c>
      <c r="E87" s="5">
        <v>0.0</v>
      </c>
      <c r="F87" s="5">
        <v>0.0</v>
      </c>
      <c r="G87" s="6">
        <v>0.0</v>
      </c>
      <c r="H87" s="6">
        <v>0.0</v>
      </c>
      <c r="I87" s="7">
        <v>0.0</v>
      </c>
      <c r="J87" s="6">
        <v>0.0</v>
      </c>
      <c r="K87" s="6"/>
      <c r="L87" s="6">
        <v>15.0</v>
      </c>
      <c r="M87" s="6">
        <v>0.0</v>
      </c>
      <c r="N87" s="6">
        <v>15.0</v>
      </c>
      <c r="O87" s="8">
        <v>0.0</v>
      </c>
      <c r="P87" s="8">
        <f t="shared" si="1"/>
        <v>0</v>
      </c>
      <c r="Q87" s="3" t="s">
        <v>56</v>
      </c>
      <c r="R87" s="5" t="s">
        <v>300</v>
      </c>
      <c r="S87" s="10"/>
      <c r="T87" s="9"/>
      <c r="U87" s="9" t="s">
        <v>28</v>
      </c>
      <c r="V87" s="3" t="s">
        <v>84</v>
      </c>
    </row>
    <row r="88" ht="15.0" customHeight="1">
      <c r="A88" s="4" t="s">
        <v>301</v>
      </c>
      <c r="B88" s="5" t="s">
        <v>36</v>
      </c>
      <c r="C88" s="5">
        <v>1.0</v>
      </c>
      <c r="D88" s="5" t="s">
        <v>302</v>
      </c>
      <c r="E88" s="5">
        <v>19.0</v>
      </c>
      <c r="F88" s="5">
        <v>0.0</v>
      </c>
      <c r="G88" s="6">
        <v>30.0</v>
      </c>
      <c r="H88" s="6">
        <v>0.0</v>
      </c>
      <c r="I88" s="7">
        <v>15.0</v>
      </c>
      <c r="J88" s="6">
        <v>0.0</v>
      </c>
      <c r="K88" s="6"/>
      <c r="L88" s="6">
        <v>15.0</v>
      </c>
      <c r="M88" s="6">
        <v>0.0</v>
      </c>
      <c r="N88" s="6">
        <f>51-6</f>
        <v>45</v>
      </c>
      <c r="O88" s="8">
        <v>0.0</v>
      </c>
      <c r="P88" s="8">
        <f t="shared" si="1"/>
        <v>-15</v>
      </c>
      <c r="R88" s="5" t="s">
        <v>259</v>
      </c>
      <c r="S88" s="10"/>
      <c r="T88" s="9"/>
      <c r="U88" s="9" t="s">
        <v>28</v>
      </c>
      <c r="V88" s="3" t="s">
        <v>44</v>
      </c>
    </row>
    <row r="89" ht="15.0" customHeight="1">
      <c r="A89" s="14" t="s">
        <v>303</v>
      </c>
      <c r="B89" s="5" t="s">
        <v>54</v>
      </c>
      <c r="C89" s="5">
        <v>1.0</v>
      </c>
      <c r="D89" s="5" t="s">
        <v>304</v>
      </c>
      <c r="E89" s="5">
        <v>0.0</v>
      </c>
      <c r="F89" s="5">
        <v>0.0</v>
      </c>
      <c r="G89" s="6">
        <v>0.0</v>
      </c>
      <c r="H89" s="6">
        <v>0.0</v>
      </c>
      <c r="I89" s="7">
        <v>0.0</v>
      </c>
      <c r="J89" s="6">
        <v>0.0</v>
      </c>
      <c r="K89" s="6"/>
      <c r="L89" s="6">
        <v>15.0</v>
      </c>
      <c r="M89" s="6">
        <v>0.0</v>
      </c>
      <c r="N89" s="6">
        <v>0.0</v>
      </c>
      <c r="O89" s="8">
        <v>0.0</v>
      </c>
      <c r="P89" s="8">
        <f t="shared" si="1"/>
        <v>-15</v>
      </c>
      <c r="Q89" s="3" t="s">
        <v>56</v>
      </c>
      <c r="R89" s="5" t="s">
        <v>305</v>
      </c>
      <c r="S89" s="10"/>
      <c r="T89" s="9"/>
      <c r="U89" s="9" t="s">
        <v>28</v>
      </c>
      <c r="V89" s="3" t="s">
        <v>29</v>
      </c>
    </row>
    <row r="90" ht="15.0" customHeight="1">
      <c r="A90" s="4" t="s">
        <v>306</v>
      </c>
      <c r="B90" s="5" t="s">
        <v>31</v>
      </c>
      <c r="C90" s="5">
        <v>1.0</v>
      </c>
      <c r="D90" s="5" t="s">
        <v>307</v>
      </c>
      <c r="E90" s="5">
        <v>10.0</v>
      </c>
      <c r="F90" s="5">
        <v>3.0</v>
      </c>
      <c r="G90" s="15">
        <v>50.0</v>
      </c>
      <c r="H90" s="6">
        <v>0.0</v>
      </c>
      <c r="I90" s="7">
        <v>15.0</v>
      </c>
      <c r="J90" s="6">
        <v>0.0</v>
      </c>
      <c r="K90" s="6"/>
      <c r="L90" s="15">
        <v>15.0</v>
      </c>
      <c r="M90" s="6">
        <v>0.0</v>
      </c>
      <c r="N90" s="6">
        <v>42.0</v>
      </c>
      <c r="O90" s="8">
        <v>23.0</v>
      </c>
      <c r="P90" s="8">
        <f t="shared" si="1"/>
        <v>-15</v>
      </c>
      <c r="R90" s="5" t="s">
        <v>308</v>
      </c>
      <c r="S90" s="9" t="s">
        <v>168</v>
      </c>
      <c r="T90" s="9"/>
      <c r="U90" s="9" t="s">
        <v>28</v>
      </c>
      <c r="V90" s="3" t="s">
        <v>29</v>
      </c>
    </row>
    <row r="91" ht="15.0" customHeight="1">
      <c r="A91" s="4" t="s">
        <v>309</v>
      </c>
      <c r="B91" s="5" t="s">
        <v>40</v>
      </c>
      <c r="C91" s="5">
        <v>1.0</v>
      </c>
      <c r="D91" s="5" t="s">
        <v>310</v>
      </c>
      <c r="E91" s="5">
        <v>19.0</v>
      </c>
      <c r="F91" s="5">
        <v>13.0</v>
      </c>
      <c r="G91" s="6">
        <v>50.0</v>
      </c>
      <c r="H91" s="6">
        <v>8.0</v>
      </c>
      <c r="I91" s="7">
        <v>15.0</v>
      </c>
      <c r="J91" s="6">
        <v>0.0</v>
      </c>
      <c r="K91" s="6"/>
      <c r="L91" s="6">
        <v>15.0</v>
      </c>
      <c r="M91" s="6">
        <v>73.0</v>
      </c>
      <c r="N91" s="6">
        <v>0.0</v>
      </c>
      <c r="O91" s="8">
        <v>13.0</v>
      </c>
      <c r="P91" s="8">
        <f t="shared" si="1"/>
        <v>-2</v>
      </c>
      <c r="R91" s="5" t="s">
        <v>311</v>
      </c>
      <c r="S91" s="10"/>
      <c r="T91" s="9"/>
      <c r="U91" s="9" t="s">
        <v>28</v>
      </c>
      <c r="V91" s="3" t="s">
        <v>29</v>
      </c>
    </row>
    <row r="92" ht="15.0" customHeight="1">
      <c r="A92" s="4" t="s">
        <v>312</v>
      </c>
      <c r="B92" s="5" t="s">
        <v>62</v>
      </c>
      <c r="C92" s="5">
        <v>1.0</v>
      </c>
      <c r="D92" s="5" t="s">
        <v>313</v>
      </c>
      <c r="E92" s="5">
        <v>19.0</v>
      </c>
      <c r="F92" s="5">
        <v>0.0</v>
      </c>
      <c r="G92" s="6">
        <v>30.0</v>
      </c>
      <c r="H92" s="6">
        <v>0.0</v>
      </c>
      <c r="I92" s="7">
        <v>0.0</v>
      </c>
      <c r="J92" s="6">
        <v>0.0</v>
      </c>
      <c r="K92" s="6"/>
      <c r="L92" s="6">
        <v>15.0</v>
      </c>
      <c r="M92" s="6">
        <v>0.0</v>
      </c>
      <c r="N92" s="6">
        <v>30.0</v>
      </c>
      <c r="O92" s="8">
        <v>30.0</v>
      </c>
      <c r="P92" s="8">
        <f t="shared" si="1"/>
        <v>15</v>
      </c>
      <c r="R92" s="5" t="s">
        <v>314</v>
      </c>
      <c r="S92" s="10"/>
      <c r="T92" s="9"/>
      <c r="U92" s="9" t="s">
        <v>28</v>
      </c>
      <c r="V92" s="3" t="s">
        <v>29</v>
      </c>
    </row>
    <row r="93" ht="15.0" customHeight="1">
      <c r="A93" s="11" t="s">
        <v>315</v>
      </c>
      <c r="B93" s="5" t="s">
        <v>23</v>
      </c>
      <c r="C93" s="5">
        <v>1.0</v>
      </c>
      <c r="D93" s="5" t="s">
        <v>316</v>
      </c>
      <c r="E93" s="5">
        <v>0.0</v>
      </c>
      <c r="F93" s="5">
        <v>2.0</v>
      </c>
      <c r="G93" s="6">
        <v>4.0</v>
      </c>
      <c r="H93" s="6">
        <v>0.0</v>
      </c>
      <c r="I93" s="7">
        <v>15.0</v>
      </c>
      <c r="J93" s="6">
        <v>12.0</v>
      </c>
      <c r="K93" s="6"/>
      <c r="L93" s="6">
        <v>15.0</v>
      </c>
      <c r="M93" s="6">
        <v>0.0</v>
      </c>
      <c r="N93" s="6">
        <f>34.5-7.5</f>
        <v>27</v>
      </c>
      <c r="O93" s="8">
        <v>0.0</v>
      </c>
      <c r="P93" s="8">
        <f t="shared" si="1"/>
        <v>-19</v>
      </c>
      <c r="Q93" s="10"/>
      <c r="R93" s="5" t="s">
        <v>317</v>
      </c>
      <c r="S93" s="9" t="s">
        <v>48</v>
      </c>
      <c r="T93" s="9" t="s">
        <v>49</v>
      </c>
      <c r="U93" s="9" t="s">
        <v>28</v>
      </c>
      <c r="V93" s="3" t="s">
        <v>44</v>
      </c>
    </row>
    <row r="94" ht="15.0" customHeight="1">
      <c r="A94" s="14" t="s">
        <v>318</v>
      </c>
      <c r="B94" s="5" t="s">
        <v>36</v>
      </c>
      <c r="C94" s="5">
        <v>1.0</v>
      </c>
      <c r="D94" s="5" t="s">
        <v>319</v>
      </c>
      <c r="E94" s="5">
        <v>0.0</v>
      </c>
      <c r="F94" s="5">
        <v>0.0</v>
      </c>
      <c r="G94" s="6">
        <v>0.0</v>
      </c>
      <c r="H94" s="6">
        <v>0.0</v>
      </c>
      <c r="I94" s="7">
        <v>0.0</v>
      </c>
      <c r="J94" s="6">
        <v>0.0</v>
      </c>
      <c r="K94" s="6"/>
      <c r="L94" s="6"/>
      <c r="M94" s="6">
        <v>0.0</v>
      </c>
      <c r="N94" s="6">
        <v>0.0</v>
      </c>
      <c r="O94" s="8">
        <v>0.0</v>
      </c>
      <c r="P94" s="8">
        <f t="shared" si="1"/>
        <v>0</v>
      </c>
      <c r="Q94" s="5" t="s">
        <v>56</v>
      </c>
      <c r="R94" s="5" t="s">
        <v>320</v>
      </c>
      <c r="S94" s="10"/>
      <c r="T94" s="10"/>
      <c r="U94" s="10"/>
    </row>
    <row r="95" ht="15.0" customHeight="1">
      <c r="A95" s="4" t="s">
        <v>321</v>
      </c>
      <c r="B95" s="5" t="s">
        <v>54</v>
      </c>
      <c r="C95" s="5">
        <v>1.0</v>
      </c>
      <c r="D95" s="5" t="s">
        <v>322</v>
      </c>
      <c r="E95" s="5">
        <v>1.0</v>
      </c>
      <c r="F95" s="5">
        <v>0.0</v>
      </c>
      <c r="G95" s="6">
        <v>2.0</v>
      </c>
      <c r="H95" s="6">
        <v>0.0</v>
      </c>
      <c r="I95" s="7">
        <v>15.0</v>
      </c>
      <c r="J95" s="6">
        <v>0.0</v>
      </c>
      <c r="K95" s="6"/>
      <c r="L95" s="6">
        <v>15.0</v>
      </c>
      <c r="M95" s="6">
        <v>0.0</v>
      </c>
      <c r="N95" s="6">
        <f>55-8</f>
        <v>47</v>
      </c>
      <c r="O95" s="8">
        <v>0.0</v>
      </c>
      <c r="P95" s="8">
        <f t="shared" si="1"/>
        <v>15</v>
      </c>
      <c r="R95" s="5" t="s">
        <v>323</v>
      </c>
      <c r="S95" s="10"/>
      <c r="T95" s="9"/>
      <c r="U95" s="9" t="s">
        <v>28</v>
      </c>
      <c r="V95" s="3" t="s">
        <v>84</v>
      </c>
    </row>
    <row r="96" ht="15.0" customHeight="1">
      <c r="A96" s="4" t="s">
        <v>324</v>
      </c>
      <c r="B96" s="5" t="s">
        <v>40</v>
      </c>
      <c r="C96" s="5">
        <v>1.0</v>
      </c>
      <c r="D96" s="5" t="s">
        <v>325</v>
      </c>
      <c r="E96" s="5">
        <v>0.0</v>
      </c>
      <c r="F96" s="5">
        <v>0.0</v>
      </c>
      <c r="G96" s="6">
        <v>0.0</v>
      </c>
      <c r="H96" s="6">
        <v>8.0</v>
      </c>
      <c r="I96" s="7">
        <v>15.0</v>
      </c>
      <c r="J96" s="6">
        <v>0.0</v>
      </c>
      <c r="K96" s="6"/>
      <c r="L96" s="6">
        <v>15.0</v>
      </c>
      <c r="M96" s="6">
        <v>0.0</v>
      </c>
      <c r="N96" s="6">
        <v>38.0</v>
      </c>
      <c r="O96" s="8">
        <v>0.0</v>
      </c>
      <c r="P96" s="8">
        <f t="shared" si="1"/>
        <v>0</v>
      </c>
      <c r="R96" s="5" t="s">
        <v>326</v>
      </c>
      <c r="S96" s="10"/>
      <c r="T96" s="9"/>
      <c r="U96" s="9" t="s">
        <v>28</v>
      </c>
      <c r="V96" s="3" t="s">
        <v>84</v>
      </c>
    </row>
    <row r="97" ht="15.0" customHeight="1">
      <c r="A97" s="4" t="s">
        <v>327</v>
      </c>
      <c r="B97" s="5" t="s">
        <v>23</v>
      </c>
      <c r="C97" s="5">
        <v>1.0</v>
      </c>
      <c r="D97" s="5" t="s">
        <v>328</v>
      </c>
      <c r="E97" s="5">
        <v>10.0</v>
      </c>
      <c r="F97" s="5">
        <v>0.0</v>
      </c>
      <c r="G97" s="6">
        <v>15.0</v>
      </c>
      <c r="H97" s="6">
        <v>0.0</v>
      </c>
      <c r="I97" s="7">
        <v>0.0</v>
      </c>
      <c r="J97" s="6">
        <v>0.0</v>
      </c>
      <c r="K97" s="6"/>
      <c r="L97" s="6"/>
      <c r="M97" s="6">
        <v>0.0</v>
      </c>
      <c r="N97" s="6">
        <v>15.0</v>
      </c>
      <c r="O97" s="8">
        <v>0.0</v>
      </c>
      <c r="P97" s="8">
        <f t="shared" si="1"/>
        <v>0</v>
      </c>
      <c r="R97" s="5" t="s">
        <v>329</v>
      </c>
      <c r="S97" s="9" t="s">
        <v>330</v>
      </c>
      <c r="T97" s="10"/>
      <c r="U97" s="10"/>
    </row>
    <row r="98" ht="15.0" customHeight="1">
      <c r="A98" s="11" t="s">
        <v>331</v>
      </c>
      <c r="B98" s="5" t="s">
        <v>23</v>
      </c>
      <c r="C98" s="5">
        <v>1.0</v>
      </c>
      <c r="D98" s="5" t="s">
        <v>332</v>
      </c>
      <c r="E98" s="5">
        <v>0.0</v>
      </c>
      <c r="F98" s="5">
        <v>0.0</v>
      </c>
      <c r="G98" s="6">
        <v>0.0</v>
      </c>
      <c r="H98" s="6">
        <v>0.0</v>
      </c>
      <c r="I98" s="7">
        <v>0.0</v>
      </c>
      <c r="J98" s="6">
        <v>0.0</v>
      </c>
      <c r="K98" s="6"/>
      <c r="L98" s="15">
        <v>15.0</v>
      </c>
      <c r="M98" s="6">
        <v>0.0</v>
      </c>
      <c r="N98" s="6">
        <v>0.0</v>
      </c>
      <c r="O98" s="8">
        <v>-19.25</v>
      </c>
      <c r="P98" s="8">
        <f t="shared" si="1"/>
        <v>-34.25</v>
      </c>
      <c r="R98" s="5" t="s">
        <v>333</v>
      </c>
      <c r="S98" s="9" t="s">
        <v>48</v>
      </c>
      <c r="T98" s="9" t="s">
        <v>49</v>
      </c>
      <c r="U98" s="12" t="s">
        <v>28</v>
      </c>
    </row>
    <row r="99" ht="15.0" customHeight="1">
      <c r="A99" s="4" t="s">
        <v>334</v>
      </c>
      <c r="B99" s="5" t="s">
        <v>66</v>
      </c>
      <c r="C99" s="5">
        <v>1.0</v>
      </c>
      <c r="D99" s="5" t="s">
        <v>335</v>
      </c>
      <c r="E99" s="5">
        <v>0.0</v>
      </c>
      <c r="F99" s="5">
        <v>0.0</v>
      </c>
      <c r="G99" s="6">
        <v>0.0</v>
      </c>
      <c r="H99" s="6">
        <v>0.0</v>
      </c>
      <c r="I99" s="7">
        <v>15.0</v>
      </c>
      <c r="J99" s="6">
        <v>7.0</v>
      </c>
      <c r="K99" s="6"/>
      <c r="L99" s="6">
        <v>15.0</v>
      </c>
      <c r="M99" s="6">
        <v>0.0</v>
      </c>
      <c r="N99" s="6">
        <v>22.0</v>
      </c>
      <c r="O99" s="8">
        <v>0.0</v>
      </c>
      <c r="P99" s="8">
        <f t="shared" si="1"/>
        <v>-15</v>
      </c>
      <c r="R99" s="5" t="s">
        <v>336</v>
      </c>
      <c r="S99" s="10"/>
      <c r="T99" s="9"/>
      <c r="U99" s="9" t="s">
        <v>28</v>
      </c>
      <c r="V99" s="3" t="s">
        <v>44</v>
      </c>
    </row>
    <row r="100" ht="15.0" customHeight="1">
      <c r="A100" s="11" t="s">
        <v>337</v>
      </c>
      <c r="B100" s="5" t="s">
        <v>23</v>
      </c>
      <c r="C100" s="5">
        <v>1.0</v>
      </c>
      <c r="D100" s="5" t="s">
        <v>338</v>
      </c>
      <c r="E100" s="5">
        <v>20.0</v>
      </c>
      <c r="F100" s="5">
        <v>14.0</v>
      </c>
      <c r="G100" s="6">
        <v>50.0</v>
      </c>
      <c r="H100" s="6">
        <v>4.0</v>
      </c>
      <c r="I100" s="7">
        <v>15.0</v>
      </c>
      <c r="J100" s="6">
        <v>12.0</v>
      </c>
      <c r="K100" s="6"/>
      <c r="L100" s="6">
        <v>15.0</v>
      </c>
      <c r="M100" s="6">
        <v>0.0</v>
      </c>
      <c r="N100" s="6">
        <v>69.0</v>
      </c>
      <c r="O100" s="8">
        <v>0.0</v>
      </c>
      <c r="P100" s="8">
        <f t="shared" si="1"/>
        <v>-27</v>
      </c>
      <c r="Q100" s="10"/>
      <c r="R100" s="5" t="s">
        <v>339</v>
      </c>
      <c r="S100" s="9" t="s">
        <v>48</v>
      </c>
      <c r="T100" s="9" t="s">
        <v>49</v>
      </c>
      <c r="U100" s="9" t="s">
        <v>28</v>
      </c>
      <c r="V100" s="3" t="s">
        <v>44</v>
      </c>
    </row>
    <row r="101" ht="15.0" customHeight="1">
      <c r="A101" s="4" t="s">
        <v>340</v>
      </c>
      <c r="B101" s="5" t="s">
        <v>54</v>
      </c>
      <c r="C101" s="5">
        <v>1.0</v>
      </c>
      <c r="D101" s="5" t="s">
        <v>341</v>
      </c>
      <c r="E101" s="5">
        <v>0.0</v>
      </c>
      <c r="F101" s="5">
        <v>0.0</v>
      </c>
      <c r="G101" s="6">
        <v>0.0</v>
      </c>
      <c r="H101" s="6">
        <v>0.0</v>
      </c>
      <c r="I101" s="7">
        <v>15.0</v>
      </c>
      <c r="J101" s="6">
        <v>0.0</v>
      </c>
      <c r="K101" s="6"/>
      <c r="L101" s="6">
        <v>15.0</v>
      </c>
      <c r="M101" s="6">
        <f>37.5-22.5</f>
        <v>15</v>
      </c>
      <c r="N101" s="6">
        <v>0.0</v>
      </c>
      <c r="O101" s="8">
        <v>0.0</v>
      </c>
      <c r="P101" s="8">
        <f t="shared" si="1"/>
        <v>-15</v>
      </c>
      <c r="R101" s="5" t="s">
        <v>342</v>
      </c>
      <c r="T101" s="9"/>
      <c r="U101" s="9" t="s">
        <v>28</v>
      </c>
      <c r="V101" s="3" t="s">
        <v>29</v>
      </c>
    </row>
    <row r="102" ht="15.0" customHeight="1">
      <c r="A102" s="14" t="s">
        <v>343</v>
      </c>
      <c r="B102" s="5" t="s">
        <v>31</v>
      </c>
      <c r="C102" s="5">
        <v>1.0</v>
      </c>
      <c r="D102" s="5" t="s">
        <v>344</v>
      </c>
      <c r="E102" s="5">
        <v>0.0</v>
      </c>
      <c r="F102" s="5">
        <v>0.0</v>
      </c>
      <c r="G102" s="6">
        <v>0.0</v>
      </c>
      <c r="H102" s="6">
        <v>0.0</v>
      </c>
      <c r="I102" s="7">
        <v>0.0</v>
      </c>
      <c r="J102" s="6">
        <v>0.0</v>
      </c>
      <c r="K102" s="6"/>
      <c r="L102" s="6"/>
      <c r="M102" s="6">
        <v>0.0</v>
      </c>
      <c r="N102" s="6">
        <v>0.0</v>
      </c>
      <c r="O102" s="8">
        <v>0.0</v>
      </c>
      <c r="P102" s="8">
        <f t="shared" si="1"/>
        <v>0</v>
      </c>
      <c r="Q102" s="5" t="s">
        <v>56</v>
      </c>
      <c r="R102" s="5" t="s">
        <v>345</v>
      </c>
      <c r="S102" s="10"/>
      <c r="T102" s="10"/>
      <c r="U102" s="10"/>
    </row>
    <row r="103" ht="15.0" customHeight="1">
      <c r="A103" s="4" t="s">
        <v>346</v>
      </c>
      <c r="B103" s="5" t="s">
        <v>23</v>
      </c>
      <c r="C103" s="5">
        <v>1.0</v>
      </c>
      <c r="D103" s="5" t="s">
        <v>347</v>
      </c>
      <c r="E103" s="5">
        <v>11.0</v>
      </c>
      <c r="F103" s="5">
        <v>10.0</v>
      </c>
      <c r="G103" s="6">
        <v>47.5</v>
      </c>
      <c r="H103" s="6">
        <v>2.5</v>
      </c>
      <c r="I103" s="7">
        <v>15.0</v>
      </c>
      <c r="J103" s="6">
        <v>12.0</v>
      </c>
      <c r="K103" s="6"/>
      <c r="L103" s="6"/>
      <c r="M103" s="6">
        <v>0.0</v>
      </c>
      <c r="N103" s="6">
        <v>77.0</v>
      </c>
      <c r="O103" s="8">
        <v>0.0</v>
      </c>
      <c r="P103" s="8">
        <f t="shared" si="1"/>
        <v>0</v>
      </c>
      <c r="R103" s="5" t="s">
        <v>348</v>
      </c>
      <c r="S103" s="9" t="s">
        <v>349</v>
      </c>
      <c r="T103" s="10"/>
      <c r="U103" s="10"/>
    </row>
    <row r="104" ht="15.0" customHeight="1">
      <c r="A104" s="4" t="s">
        <v>350</v>
      </c>
      <c r="B104" s="5" t="s">
        <v>31</v>
      </c>
      <c r="C104" s="5">
        <v>1.0</v>
      </c>
      <c r="D104" s="5" t="s">
        <v>351</v>
      </c>
      <c r="E104" s="5">
        <v>0.0</v>
      </c>
      <c r="F104" s="5">
        <v>0.0</v>
      </c>
      <c r="G104" s="6">
        <v>0.0</v>
      </c>
      <c r="H104" s="6">
        <v>0.0</v>
      </c>
      <c r="I104" s="7">
        <v>15.0</v>
      </c>
      <c r="J104" s="6">
        <v>12.0</v>
      </c>
      <c r="K104" s="6"/>
      <c r="L104" s="6">
        <v>15.0</v>
      </c>
      <c r="M104" s="6">
        <v>0.0</v>
      </c>
      <c r="N104" s="6">
        <v>45.0</v>
      </c>
      <c r="O104" s="8">
        <v>0.0</v>
      </c>
      <c r="P104" s="8">
        <f t="shared" si="1"/>
        <v>3</v>
      </c>
      <c r="R104" s="5" t="s">
        <v>352</v>
      </c>
      <c r="S104" s="10"/>
      <c r="T104" s="9"/>
      <c r="U104" s="9" t="s">
        <v>28</v>
      </c>
      <c r="V104" s="3" t="s">
        <v>84</v>
      </c>
    </row>
    <row r="105" ht="15.0" customHeight="1">
      <c r="A105" s="4" t="s">
        <v>353</v>
      </c>
      <c r="B105" s="5" t="s">
        <v>31</v>
      </c>
      <c r="C105" s="5">
        <v>1.0</v>
      </c>
      <c r="D105" s="5" t="s">
        <v>354</v>
      </c>
      <c r="E105" s="5">
        <v>20.0</v>
      </c>
      <c r="F105" s="5">
        <v>0.0</v>
      </c>
      <c r="G105" s="6">
        <v>30.0</v>
      </c>
      <c r="H105" s="6">
        <v>0.0</v>
      </c>
      <c r="I105" s="7">
        <v>15.0</v>
      </c>
      <c r="J105" s="6">
        <v>12.0</v>
      </c>
      <c r="K105" s="6"/>
      <c r="L105" s="6">
        <v>15.0</v>
      </c>
      <c r="M105" s="6">
        <v>0.0</v>
      </c>
      <c r="N105" s="6">
        <f>58.5+7.5+6</f>
        <v>72</v>
      </c>
      <c r="O105" s="8">
        <v>0.0</v>
      </c>
      <c r="P105" s="8">
        <f t="shared" si="1"/>
        <v>0</v>
      </c>
      <c r="R105" s="5" t="s">
        <v>355</v>
      </c>
      <c r="S105" s="10"/>
      <c r="T105" s="9"/>
      <c r="U105" s="9" t="s">
        <v>28</v>
      </c>
      <c r="V105" s="3" t="s">
        <v>84</v>
      </c>
    </row>
    <row r="106" ht="15.0" customHeight="1">
      <c r="A106" s="11" t="s">
        <v>356</v>
      </c>
      <c r="B106" s="5" t="s">
        <v>62</v>
      </c>
      <c r="C106" s="5">
        <v>1.0</v>
      </c>
      <c r="D106" s="5" t="s">
        <v>357</v>
      </c>
      <c r="E106" s="5">
        <v>8.0</v>
      </c>
      <c r="F106" s="5">
        <v>0.0</v>
      </c>
      <c r="G106" s="6">
        <v>16.0</v>
      </c>
      <c r="H106" s="6">
        <v>0.0</v>
      </c>
      <c r="I106" s="7">
        <v>0.0</v>
      </c>
      <c r="J106" s="6">
        <v>12.0</v>
      </c>
      <c r="K106" s="6"/>
      <c r="L106" s="6">
        <v>15.0</v>
      </c>
      <c r="M106" s="6">
        <v>0.0</v>
      </c>
      <c r="N106" s="6">
        <v>15.0</v>
      </c>
      <c r="O106" s="8">
        <v>0.0</v>
      </c>
      <c r="P106" s="8">
        <f t="shared" si="1"/>
        <v>-28</v>
      </c>
      <c r="Q106" s="10"/>
      <c r="R106" s="5" t="s">
        <v>358</v>
      </c>
      <c r="S106" s="9" t="s">
        <v>48</v>
      </c>
      <c r="T106" s="9" t="s">
        <v>49</v>
      </c>
      <c r="U106" s="9" t="s">
        <v>28</v>
      </c>
      <c r="V106" s="3" t="s">
        <v>84</v>
      </c>
    </row>
    <row r="107" ht="15.0" customHeight="1">
      <c r="A107" s="11" t="s">
        <v>359</v>
      </c>
      <c r="B107" s="5" t="s">
        <v>23</v>
      </c>
      <c r="C107" s="5">
        <v>1.0</v>
      </c>
      <c r="D107" s="5" t="s">
        <v>360</v>
      </c>
      <c r="E107" s="3">
        <v>2.0</v>
      </c>
      <c r="F107" s="5">
        <v>0.0</v>
      </c>
      <c r="G107" s="15">
        <v>4.0</v>
      </c>
      <c r="H107" s="6">
        <v>0.0</v>
      </c>
      <c r="I107" s="7">
        <v>15.0</v>
      </c>
      <c r="J107" s="6">
        <v>12.0</v>
      </c>
      <c r="K107" s="6"/>
      <c r="L107" s="6">
        <v>15.0</v>
      </c>
      <c r="M107" s="6">
        <v>4.0</v>
      </c>
      <c r="N107" s="15">
        <v>27.0</v>
      </c>
      <c r="O107" s="8">
        <v>0.0</v>
      </c>
      <c r="P107" s="8">
        <f t="shared" si="1"/>
        <v>-15</v>
      </c>
      <c r="Q107" s="10"/>
      <c r="R107" s="5" t="s">
        <v>361</v>
      </c>
      <c r="S107" s="9" t="s">
        <v>48</v>
      </c>
      <c r="T107" s="9" t="s">
        <v>49</v>
      </c>
      <c r="U107" s="9" t="s">
        <v>28</v>
      </c>
      <c r="V107" s="3" t="s">
        <v>29</v>
      </c>
    </row>
    <row r="108" ht="15.0" customHeight="1">
      <c r="A108" s="4" t="s">
        <v>362</v>
      </c>
      <c r="B108" s="5" t="s">
        <v>23</v>
      </c>
      <c r="C108" s="5">
        <v>1.0</v>
      </c>
      <c r="D108" s="5" t="s">
        <v>363</v>
      </c>
      <c r="E108" s="5">
        <v>0.0</v>
      </c>
      <c r="F108" s="5">
        <v>0.0</v>
      </c>
      <c r="G108" s="6">
        <v>0.0</v>
      </c>
      <c r="H108" s="6">
        <v>8.0</v>
      </c>
      <c r="I108" s="7">
        <v>15.0</v>
      </c>
      <c r="J108" s="6">
        <v>0.0</v>
      </c>
      <c r="K108" s="6"/>
      <c r="L108" s="6">
        <v>15.0</v>
      </c>
      <c r="M108" s="6">
        <v>0.0</v>
      </c>
      <c r="N108" s="6">
        <f>85-20-27</f>
        <v>38</v>
      </c>
      <c r="O108" s="8">
        <v>0.0</v>
      </c>
      <c r="P108" s="8">
        <f t="shared" si="1"/>
        <v>0</v>
      </c>
      <c r="R108" s="5" t="s">
        <v>364</v>
      </c>
      <c r="S108" s="10"/>
      <c r="T108" s="9"/>
      <c r="U108" s="9" t="s">
        <v>28</v>
      </c>
      <c r="V108" s="3" t="s">
        <v>84</v>
      </c>
    </row>
    <row r="109" ht="15.0" customHeight="1">
      <c r="A109" s="4" t="s">
        <v>365</v>
      </c>
      <c r="B109" s="5" t="s">
        <v>31</v>
      </c>
      <c r="C109" s="5">
        <v>1.0</v>
      </c>
      <c r="D109" s="5" t="s">
        <v>366</v>
      </c>
      <c r="E109" s="5">
        <v>10.0</v>
      </c>
      <c r="F109" s="5">
        <v>3.0</v>
      </c>
      <c r="G109" s="15">
        <v>50.0</v>
      </c>
      <c r="H109" s="6">
        <v>0.0</v>
      </c>
      <c r="I109" s="7">
        <v>15.0</v>
      </c>
      <c r="J109" s="6">
        <v>0.0</v>
      </c>
      <c r="K109" s="6"/>
      <c r="L109" s="15">
        <v>15.0</v>
      </c>
      <c r="M109" s="6">
        <v>0.0</v>
      </c>
      <c r="N109" s="6">
        <v>42.0</v>
      </c>
      <c r="O109" s="8">
        <v>23.0</v>
      </c>
      <c r="P109" s="8">
        <f t="shared" si="1"/>
        <v>-15</v>
      </c>
      <c r="R109" s="5" t="s">
        <v>308</v>
      </c>
      <c r="S109" s="9" t="s">
        <v>168</v>
      </c>
      <c r="T109" s="9"/>
      <c r="U109" s="9" t="s">
        <v>28</v>
      </c>
      <c r="V109" s="3" t="s">
        <v>29</v>
      </c>
    </row>
    <row r="110" ht="15.0" customHeight="1">
      <c r="A110" s="4" t="s">
        <v>367</v>
      </c>
      <c r="B110" s="5" t="s">
        <v>40</v>
      </c>
      <c r="C110" s="5">
        <v>1.0</v>
      </c>
      <c r="D110" s="5" t="s">
        <v>368</v>
      </c>
      <c r="E110" s="5">
        <v>0.0</v>
      </c>
      <c r="F110" s="5">
        <v>0.0</v>
      </c>
      <c r="G110" s="6">
        <v>0.0</v>
      </c>
      <c r="H110" s="6">
        <v>0.0</v>
      </c>
      <c r="I110" s="7">
        <v>15.0</v>
      </c>
      <c r="J110" s="6">
        <v>0.0</v>
      </c>
      <c r="K110" s="6"/>
      <c r="L110" s="6">
        <v>15.0</v>
      </c>
      <c r="M110" s="6">
        <v>0.0</v>
      </c>
      <c r="N110" s="6">
        <v>60.0</v>
      </c>
      <c r="O110" s="8">
        <v>0.0</v>
      </c>
      <c r="P110" s="8">
        <f t="shared" si="1"/>
        <v>30</v>
      </c>
      <c r="R110" s="5" t="s">
        <v>369</v>
      </c>
      <c r="S110" s="10"/>
      <c r="T110" s="9"/>
      <c r="U110" s="9" t="s">
        <v>28</v>
      </c>
      <c r="V110" s="3" t="s">
        <v>84</v>
      </c>
    </row>
    <row r="111" ht="15.0" customHeight="1">
      <c r="A111" s="4" t="s">
        <v>370</v>
      </c>
      <c r="B111" s="5" t="s">
        <v>66</v>
      </c>
      <c r="C111" s="5">
        <v>1.0</v>
      </c>
      <c r="D111" s="5" t="s">
        <v>371</v>
      </c>
      <c r="E111" s="5">
        <v>20.0</v>
      </c>
      <c r="F111" s="5">
        <v>12.0</v>
      </c>
      <c r="G111" s="6">
        <v>50.0</v>
      </c>
      <c r="H111" s="6">
        <v>8.0</v>
      </c>
      <c r="I111" s="7">
        <v>15.0</v>
      </c>
      <c r="J111" s="6">
        <v>12.0</v>
      </c>
      <c r="K111" s="6"/>
      <c r="L111" s="6">
        <v>15.0</v>
      </c>
      <c r="M111" s="6">
        <v>0.0</v>
      </c>
      <c r="N111" s="6">
        <f>251.5-151.5</f>
        <v>100</v>
      </c>
      <c r="O111" s="8">
        <v>0.0</v>
      </c>
      <c r="P111" s="8">
        <f t="shared" si="1"/>
        <v>0</v>
      </c>
      <c r="R111" s="5" t="s">
        <v>372</v>
      </c>
      <c r="S111" s="10"/>
      <c r="T111" s="9"/>
      <c r="U111" s="9" t="s">
        <v>28</v>
      </c>
      <c r="V111" s="3" t="s">
        <v>84</v>
      </c>
    </row>
    <row r="112" ht="15.0" customHeight="1">
      <c r="A112" s="11" t="s">
        <v>373</v>
      </c>
      <c r="B112" s="5" t="s">
        <v>31</v>
      </c>
      <c r="C112" s="5">
        <v>1.0</v>
      </c>
      <c r="D112" s="5" t="s">
        <v>374</v>
      </c>
      <c r="E112" s="5">
        <v>3.0</v>
      </c>
      <c r="F112" s="5">
        <v>0.0</v>
      </c>
      <c r="G112" s="6">
        <v>6.0</v>
      </c>
      <c r="H112" s="6">
        <v>0.0</v>
      </c>
      <c r="I112" s="7">
        <v>15.0</v>
      </c>
      <c r="J112" s="6">
        <v>0.0</v>
      </c>
      <c r="K112" s="6"/>
      <c r="L112" s="6"/>
      <c r="M112" s="6">
        <v>0.0</v>
      </c>
      <c r="N112" s="6">
        <f>7.5-7.5</f>
        <v>0</v>
      </c>
      <c r="O112" s="8">
        <v>0.0</v>
      </c>
      <c r="P112" s="8">
        <f t="shared" si="1"/>
        <v>-21</v>
      </c>
      <c r="R112" s="5" t="s">
        <v>375</v>
      </c>
      <c r="S112" s="9" t="s">
        <v>48</v>
      </c>
      <c r="T112" s="9" t="s">
        <v>49</v>
      </c>
      <c r="U112" s="10"/>
    </row>
    <row r="113" ht="15.0" customHeight="1">
      <c r="A113" s="4" t="s">
        <v>376</v>
      </c>
      <c r="B113" s="5" t="s">
        <v>23</v>
      </c>
      <c r="C113" s="5">
        <v>1.0</v>
      </c>
      <c r="D113" s="5" t="s">
        <v>377</v>
      </c>
      <c r="E113" s="5">
        <v>18.0</v>
      </c>
      <c r="F113" s="5">
        <v>0.0</v>
      </c>
      <c r="G113" s="6">
        <v>30.0</v>
      </c>
      <c r="H113" s="6">
        <v>8.0</v>
      </c>
      <c r="I113" s="7">
        <v>15.0</v>
      </c>
      <c r="J113" s="6">
        <v>12.0</v>
      </c>
      <c r="K113" s="6"/>
      <c r="L113" s="6">
        <v>15.0</v>
      </c>
      <c r="M113" s="6">
        <v>0.0</v>
      </c>
      <c r="N113" s="6">
        <v>80.0</v>
      </c>
      <c r="O113" s="8">
        <v>0.0</v>
      </c>
      <c r="P113" s="8">
        <f t="shared" si="1"/>
        <v>0</v>
      </c>
      <c r="R113" s="5" t="s">
        <v>378</v>
      </c>
      <c r="S113" s="10"/>
      <c r="T113" s="9"/>
      <c r="U113" s="9" t="s">
        <v>28</v>
      </c>
      <c r="V113" s="3" t="s">
        <v>84</v>
      </c>
    </row>
    <row r="114" ht="15.0" customHeight="1">
      <c r="A114" s="11" t="s">
        <v>379</v>
      </c>
      <c r="B114" s="5" t="s">
        <v>40</v>
      </c>
      <c r="C114" s="5">
        <v>1.0</v>
      </c>
      <c r="D114" s="5" t="s">
        <v>380</v>
      </c>
      <c r="E114" s="5">
        <v>0.0</v>
      </c>
      <c r="F114" s="5">
        <v>18.0</v>
      </c>
      <c r="G114" s="6">
        <v>30.0</v>
      </c>
      <c r="H114" s="6">
        <v>0.0</v>
      </c>
      <c r="I114" s="7">
        <v>15.0</v>
      </c>
      <c r="J114" s="6">
        <v>12.0</v>
      </c>
      <c r="K114" s="6"/>
      <c r="L114" s="15">
        <v>15.0</v>
      </c>
      <c r="M114" s="6">
        <f>67.5-67.5</f>
        <v>0</v>
      </c>
      <c r="N114" s="6">
        <v>0.0</v>
      </c>
      <c r="O114" s="8">
        <v>0.0</v>
      </c>
      <c r="P114" s="8">
        <f t="shared" si="1"/>
        <v>-72</v>
      </c>
      <c r="R114" s="5" t="s">
        <v>381</v>
      </c>
      <c r="S114" s="12" t="s">
        <v>48</v>
      </c>
      <c r="T114" s="9"/>
      <c r="U114" s="13" t="s">
        <v>28</v>
      </c>
      <c r="V114" s="3" t="s">
        <v>44</v>
      </c>
    </row>
    <row r="115" ht="15.0" customHeight="1">
      <c r="A115" s="11" t="s">
        <v>382</v>
      </c>
      <c r="B115" s="5" t="s">
        <v>66</v>
      </c>
      <c r="C115" s="5">
        <v>1.0</v>
      </c>
      <c r="D115" s="5" t="s">
        <v>383</v>
      </c>
      <c r="E115" s="5">
        <v>0.0</v>
      </c>
      <c r="F115" s="5">
        <v>0.0</v>
      </c>
      <c r="G115" s="6">
        <v>0.0</v>
      </c>
      <c r="H115" s="6">
        <v>0.0</v>
      </c>
      <c r="I115" s="7">
        <v>0.0</v>
      </c>
      <c r="J115" s="6">
        <v>12.0</v>
      </c>
      <c r="K115" s="6">
        <v>25.0</v>
      </c>
      <c r="L115" s="6">
        <v>15.0</v>
      </c>
      <c r="M115" s="6">
        <v>0.0</v>
      </c>
      <c r="N115" s="6">
        <f>40-15</f>
        <v>25</v>
      </c>
      <c r="O115" s="8">
        <v>0.0</v>
      </c>
      <c r="P115" s="8">
        <f t="shared" si="1"/>
        <v>-27</v>
      </c>
      <c r="Q115" s="10"/>
      <c r="R115" s="5" t="s">
        <v>384</v>
      </c>
      <c r="S115" s="9" t="s">
        <v>48</v>
      </c>
      <c r="T115" s="9" t="s">
        <v>49</v>
      </c>
      <c r="U115" s="9" t="s">
        <v>28</v>
      </c>
      <c r="V115" s="3" t="s">
        <v>44</v>
      </c>
    </row>
    <row r="116" ht="15.0" customHeight="1">
      <c r="A116" s="11" t="s">
        <v>385</v>
      </c>
      <c r="B116" s="5" t="s">
        <v>23</v>
      </c>
      <c r="D116" s="5" t="s">
        <v>386</v>
      </c>
      <c r="E116" s="5">
        <v>19.0</v>
      </c>
      <c r="F116" s="5">
        <v>15.0</v>
      </c>
      <c r="G116" s="6">
        <v>50.0</v>
      </c>
      <c r="H116" s="6">
        <v>0.0</v>
      </c>
      <c r="I116" s="7">
        <v>15.0</v>
      </c>
      <c r="J116" s="6">
        <v>3.5</v>
      </c>
      <c r="K116" s="6"/>
      <c r="L116" s="6"/>
      <c r="M116" s="6">
        <f>32.5-32.5</f>
        <v>0</v>
      </c>
      <c r="N116" s="6">
        <v>0.0</v>
      </c>
      <c r="O116" s="8">
        <v>0.0</v>
      </c>
      <c r="P116" s="8">
        <f t="shared" si="1"/>
        <v>-68.5</v>
      </c>
      <c r="R116" s="5" t="s">
        <v>387</v>
      </c>
      <c r="S116" s="9" t="s">
        <v>48</v>
      </c>
      <c r="T116" s="9" t="s">
        <v>49</v>
      </c>
      <c r="U116" s="10"/>
    </row>
    <row r="117" ht="15.0" customHeight="1">
      <c r="A117" s="11" t="s">
        <v>388</v>
      </c>
      <c r="B117" s="5" t="s">
        <v>40</v>
      </c>
      <c r="C117" s="5">
        <v>1.0</v>
      </c>
      <c r="D117" s="5" t="s">
        <v>389</v>
      </c>
      <c r="E117" s="5">
        <v>0.0</v>
      </c>
      <c r="F117" s="5">
        <v>3.0</v>
      </c>
      <c r="G117" s="6">
        <v>6.0</v>
      </c>
      <c r="H117" s="6">
        <v>0.0</v>
      </c>
      <c r="I117" s="7">
        <v>15.0</v>
      </c>
      <c r="J117" s="6">
        <v>0.0</v>
      </c>
      <c r="K117" s="6"/>
      <c r="L117" s="15">
        <v>15.0</v>
      </c>
      <c r="M117" s="6">
        <v>0.0</v>
      </c>
      <c r="N117" s="6">
        <v>0.0</v>
      </c>
      <c r="O117" s="8">
        <v>-7.5</v>
      </c>
      <c r="P117" s="8">
        <f t="shared" si="1"/>
        <v>-43.5</v>
      </c>
      <c r="Q117" s="10"/>
      <c r="R117" s="5" t="s">
        <v>390</v>
      </c>
      <c r="S117" s="13" t="s">
        <v>48</v>
      </c>
      <c r="T117" s="22" t="s">
        <v>256</v>
      </c>
      <c r="U117" s="9" t="s">
        <v>28</v>
      </c>
      <c r="V117" s="22" t="s">
        <v>93</v>
      </c>
    </row>
    <row r="118" ht="15.0" customHeight="1">
      <c r="A118" s="4" t="s">
        <v>391</v>
      </c>
      <c r="B118" s="5" t="s">
        <v>62</v>
      </c>
      <c r="C118" s="5">
        <v>1.0</v>
      </c>
      <c r="D118" s="5" t="s">
        <v>392</v>
      </c>
      <c r="E118" s="5">
        <v>1.0</v>
      </c>
      <c r="F118" s="5">
        <v>0.0</v>
      </c>
      <c r="G118" s="6">
        <v>2.0</v>
      </c>
      <c r="H118" s="6">
        <v>0.0</v>
      </c>
      <c r="I118" s="7">
        <v>15.0</v>
      </c>
      <c r="J118" s="6">
        <v>0.0</v>
      </c>
      <c r="K118" s="6"/>
      <c r="L118" s="6">
        <v>15.0</v>
      </c>
      <c r="M118" s="6">
        <v>2.0</v>
      </c>
      <c r="N118" s="6">
        <v>30.0</v>
      </c>
      <c r="O118" s="8">
        <v>0.0</v>
      </c>
      <c r="P118" s="8">
        <f t="shared" si="1"/>
        <v>0</v>
      </c>
      <c r="R118" s="5" t="s">
        <v>393</v>
      </c>
      <c r="S118" s="10"/>
      <c r="T118" s="9"/>
      <c r="U118" s="9" t="s">
        <v>28</v>
      </c>
      <c r="V118" s="3" t="s">
        <v>84</v>
      </c>
    </row>
    <row r="119" ht="15.0" customHeight="1">
      <c r="A119" s="4" t="s">
        <v>394</v>
      </c>
      <c r="B119" s="5" t="s">
        <v>31</v>
      </c>
      <c r="C119" s="5">
        <v>1.0</v>
      </c>
      <c r="D119" s="5" t="s">
        <v>395</v>
      </c>
      <c r="E119" s="5">
        <v>0.0</v>
      </c>
      <c r="F119" s="5">
        <v>0.0</v>
      </c>
      <c r="G119" s="6">
        <v>0.0</v>
      </c>
      <c r="H119" s="6">
        <v>0.0</v>
      </c>
      <c r="I119" s="7">
        <v>15.0</v>
      </c>
      <c r="J119" s="6">
        <v>0.0</v>
      </c>
      <c r="K119" s="6">
        <v>25.0</v>
      </c>
      <c r="L119" s="6"/>
      <c r="M119" s="6">
        <v>0.0</v>
      </c>
      <c r="N119" s="6">
        <f>152.5-45</f>
        <v>107.5</v>
      </c>
      <c r="O119" s="8">
        <v>0.0</v>
      </c>
      <c r="P119" s="8">
        <f t="shared" si="1"/>
        <v>67.5</v>
      </c>
      <c r="R119" s="5" t="s">
        <v>396</v>
      </c>
      <c r="S119" s="9" t="s">
        <v>187</v>
      </c>
      <c r="T119" s="10"/>
      <c r="U119" s="10"/>
    </row>
    <row r="120" ht="15.0" customHeight="1">
      <c r="A120" s="4" t="s">
        <v>397</v>
      </c>
      <c r="B120" s="5" t="s">
        <v>23</v>
      </c>
      <c r="C120" s="5">
        <v>1.0</v>
      </c>
      <c r="D120" s="5" t="s">
        <v>398</v>
      </c>
      <c r="E120" s="5">
        <v>7.0</v>
      </c>
      <c r="F120" s="5">
        <v>0.0</v>
      </c>
      <c r="G120" s="6">
        <v>30.0</v>
      </c>
      <c r="H120" s="6">
        <v>0.0</v>
      </c>
      <c r="I120" s="7">
        <v>15.0</v>
      </c>
      <c r="J120" s="6">
        <v>0.0</v>
      </c>
      <c r="K120" s="6"/>
      <c r="L120" s="6">
        <v>15.0</v>
      </c>
      <c r="M120" s="6">
        <v>0.0</v>
      </c>
      <c r="N120" s="6">
        <v>45.0</v>
      </c>
      <c r="O120" s="8">
        <v>0.0</v>
      </c>
      <c r="P120" s="8">
        <f t="shared" si="1"/>
        <v>-15</v>
      </c>
      <c r="R120" s="5" t="s">
        <v>399</v>
      </c>
      <c r="S120" s="9" t="s">
        <v>75</v>
      </c>
      <c r="T120" s="9"/>
      <c r="U120" s="9" t="s">
        <v>28</v>
      </c>
      <c r="V120" s="3" t="s">
        <v>29</v>
      </c>
    </row>
    <row r="121" ht="15.0" customHeight="1">
      <c r="A121" s="4" t="s">
        <v>400</v>
      </c>
      <c r="B121" s="5" t="s">
        <v>66</v>
      </c>
      <c r="C121" s="5">
        <v>1.0</v>
      </c>
      <c r="D121" s="5" t="s">
        <v>401</v>
      </c>
      <c r="E121" s="5">
        <v>0.0</v>
      </c>
      <c r="F121" s="5">
        <v>0.0</v>
      </c>
      <c r="G121" s="6">
        <v>0.0</v>
      </c>
      <c r="H121" s="6">
        <v>8.0</v>
      </c>
      <c r="I121" s="7">
        <v>15.0</v>
      </c>
      <c r="J121" s="6">
        <v>0.0</v>
      </c>
      <c r="K121" s="6"/>
      <c r="L121" s="6"/>
      <c r="M121" s="6">
        <v>0.0</v>
      </c>
      <c r="N121" s="6">
        <v>23.0</v>
      </c>
      <c r="O121" s="8">
        <v>23.0</v>
      </c>
      <c r="P121" s="8">
        <f t="shared" si="1"/>
        <v>23</v>
      </c>
      <c r="R121" s="5" t="s">
        <v>402</v>
      </c>
      <c r="S121" s="10"/>
      <c r="T121" s="10"/>
      <c r="U121" s="10"/>
    </row>
    <row r="122" ht="15.0" customHeight="1">
      <c r="A122" s="14" t="s">
        <v>403</v>
      </c>
      <c r="B122" s="5" t="s">
        <v>54</v>
      </c>
      <c r="C122" s="5">
        <v>1.0</v>
      </c>
      <c r="D122" s="5" t="s">
        <v>404</v>
      </c>
      <c r="E122" s="5">
        <v>0.0</v>
      </c>
      <c r="F122" s="5">
        <v>0.0</v>
      </c>
      <c r="G122" s="6">
        <v>0.0</v>
      </c>
      <c r="H122" s="6">
        <v>0.0</v>
      </c>
      <c r="I122" s="7">
        <v>0.0</v>
      </c>
      <c r="J122" s="6">
        <v>0.0</v>
      </c>
      <c r="K122" s="6"/>
      <c r="L122" s="6"/>
      <c r="M122" s="6">
        <v>0.0</v>
      </c>
      <c r="N122" s="6">
        <v>0.0</v>
      </c>
      <c r="O122" s="8">
        <v>0.0</v>
      </c>
      <c r="P122" s="8">
        <f t="shared" si="1"/>
        <v>0</v>
      </c>
      <c r="Q122" s="5" t="s">
        <v>56</v>
      </c>
      <c r="R122" s="5" t="s">
        <v>405</v>
      </c>
      <c r="S122" s="10"/>
      <c r="T122" s="10"/>
      <c r="U122" s="10"/>
    </row>
    <row r="123" ht="15.0" customHeight="1">
      <c r="A123" s="4" t="s">
        <v>406</v>
      </c>
      <c r="B123" s="5" t="s">
        <v>54</v>
      </c>
      <c r="C123" s="5">
        <v>1.0</v>
      </c>
      <c r="D123" s="5" t="s">
        <v>407</v>
      </c>
      <c r="E123" s="5">
        <v>19.0</v>
      </c>
      <c r="F123" s="5">
        <v>9.0</v>
      </c>
      <c r="G123" s="6">
        <v>50.0</v>
      </c>
      <c r="H123" s="6">
        <v>0.0</v>
      </c>
      <c r="I123" s="7">
        <v>15.0</v>
      </c>
      <c r="J123" s="6">
        <v>0.0</v>
      </c>
      <c r="K123" s="6"/>
      <c r="L123" s="6">
        <v>15.0</v>
      </c>
      <c r="M123" s="6">
        <v>0.0</v>
      </c>
      <c r="N123" s="6">
        <v>130.0</v>
      </c>
      <c r="O123" s="8">
        <v>0.0</v>
      </c>
      <c r="P123" s="8">
        <f t="shared" si="1"/>
        <v>50</v>
      </c>
      <c r="R123" s="5" t="s">
        <v>408</v>
      </c>
      <c r="S123" s="10"/>
      <c r="T123" s="9"/>
      <c r="U123" s="9" t="s">
        <v>28</v>
      </c>
      <c r="V123" s="3" t="s">
        <v>29</v>
      </c>
    </row>
    <row r="124" ht="15.0" customHeight="1">
      <c r="A124" s="4" t="s">
        <v>409</v>
      </c>
      <c r="B124" s="5" t="s">
        <v>23</v>
      </c>
      <c r="C124" s="5">
        <v>1.0</v>
      </c>
      <c r="D124" s="5" t="s">
        <v>410</v>
      </c>
      <c r="E124" s="5">
        <v>0.0</v>
      </c>
      <c r="F124" s="5">
        <v>0.0</v>
      </c>
      <c r="G124" s="6">
        <v>0.0</v>
      </c>
      <c r="H124" s="6">
        <v>8.0</v>
      </c>
      <c r="I124" s="7">
        <v>0.0</v>
      </c>
      <c r="J124" s="6">
        <v>12.0</v>
      </c>
      <c r="K124" s="6"/>
      <c r="L124" s="6">
        <v>15.0</v>
      </c>
      <c r="M124" s="6">
        <v>0.0</v>
      </c>
      <c r="N124" s="6">
        <v>20.0</v>
      </c>
      <c r="O124" s="8">
        <v>0.0</v>
      </c>
      <c r="P124" s="8">
        <f t="shared" si="1"/>
        <v>-15</v>
      </c>
      <c r="R124" s="5" t="s">
        <v>411</v>
      </c>
      <c r="S124" s="10"/>
      <c r="T124" s="9"/>
      <c r="U124" s="9" t="s">
        <v>28</v>
      </c>
      <c r="V124" s="3" t="s">
        <v>44</v>
      </c>
    </row>
    <row r="125" ht="15.0" customHeight="1">
      <c r="A125" s="11" t="s">
        <v>412</v>
      </c>
      <c r="B125" s="5" t="s">
        <v>36</v>
      </c>
      <c r="C125" s="5">
        <v>1.0</v>
      </c>
      <c r="D125" s="5" t="s">
        <v>413</v>
      </c>
      <c r="E125" s="5">
        <v>20.0</v>
      </c>
      <c r="F125" s="5">
        <v>0.0</v>
      </c>
      <c r="G125" s="6">
        <v>30.0</v>
      </c>
      <c r="H125" s="6">
        <v>0.0</v>
      </c>
      <c r="I125" s="7">
        <v>15.0</v>
      </c>
      <c r="J125" s="6">
        <v>0.0</v>
      </c>
      <c r="K125" s="6"/>
      <c r="L125" s="6"/>
      <c r="M125" s="6">
        <v>0.0</v>
      </c>
      <c r="N125" s="6">
        <v>0.0</v>
      </c>
      <c r="O125" s="8">
        <v>0.0</v>
      </c>
      <c r="P125" s="8">
        <f t="shared" si="1"/>
        <v>-45</v>
      </c>
      <c r="R125" s="5" t="s">
        <v>414</v>
      </c>
      <c r="S125" s="9" t="s">
        <v>48</v>
      </c>
      <c r="T125" s="9" t="s">
        <v>49</v>
      </c>
      <c r="U125" s="10"/>
    </row>
    <row r="126" ht="15.0" customHeight="1">
      <c r="A126" s="4" t="s">
        <v>415</v>
      </c>
      <c r="B126" s="5" t="s">
        <v>36</v>
      </c>
      <c r="C126" s="5">
        <v>1.0</v>
      </c>
      <c r="D126" s="5" t="s">
        <v>416</v>
      </c>
      <c r="E126" s="5">
        <v>0.0</v>
      </c>
      <c r="F126" s="5">
        <v>0.0</v>
      </c>
      <c r="G126" s="6">
        <v>0.0</v>
      </c>
      <c r="H126" s="6">
        <v>0.0</v>
      </c>
      <c r="I126" s="7">
        <v>15.0</v>
      </c>
      <c r="J126" s="6">
        <v>0.0</v>
      </c>
      <c r="K126" s="6"/>
      <c r="L126" s="6">
        <v>15.0</v>
      </c>
      <c r="M126" s="6">
        <v>0.0</v>
      </c>
      <c r="N126" s="6">
        <v>15.0</v>
      </c>
      <c r="O126" s="8">
        <v>0.0</v>
      </c>
      <c r="P126" s="8">
        <f t="shared" si="1"/>
        <v>-15</v>
      </c>
      <c r="R126" s="5" t="s">
        <v>417</v>
      </c>
      <c r="S126" s="10"/>
      <c r="T126" s="9"/>
      <c r="U126" s="9" t="s">
        <v>28</v>
      </c>
      <c r="V126" s="3" t="s">
        <v>44</v>
      </c>
    </row>
    <row r="127" ht="15.0" customHeight="1">
      <c r="A127" s="4" t="s">
        <v>418</v>
      </c>
      <c r="B127" s="5" t="s">
        <v>36</v>
      </c>
      <c r="C127" s="5">
        <v>1.0</v>
      </c>
      <c r="D127" s="5" t="s">
        <v>419</v>
      </c>
      <c r="E127" s="5">
        <v>20.0</v>
      </c>
      <c r="F127" s="5">
        <v>0.0</v>
      </c>
      <c r="G127" s="6">
        <v>30.0</v>
      </c>
      <c r="H127" s="6">
        <v>0.0</v>
      </c>
      <c r="I127" s="7">
        <v>15.0</v>
      </c>
      <c r="J127" s="6">
        <v>0.0</v>
      </c>
      <c r="K127" s="6"/>
      <c r="L127" s="6"/>
      <c r="M127" s="6">
        <v>0.0</v>
      </c>
      <c r="N127" s="6">
        <v>45.0</v>
      </c>
      <c r="O127" s="8">
        <v>0.0</v>
      </c>
      <c r="P127" s="8">
        <f t="shared" si="1"/>
        <v>0</v>
      </c>
      <c r="R127" s="5" t="s">
        <v>420</v>
      </c>
      <c r="S127" s="10"/>
      <c r="T127" s="10"/>
      <c r="U127" s="10"/>
    </row>
    <row r="128" ht="15.0" customHeight="1">
      <c r="A128" s="11" t="s">
        <v>421</v>
      </c>
      <c r="B128" s="5" t="s">
        <v>62</v>
      </c>
      <c r="C128" s="5">
        <v>1.0</v>
      </c>
      <c r="D128" s="5" t="s">
        <v>422</v>
      </c>
      <c r="E128" s="5">
        <v>14.0</v>
      </c>
      <c r="F128" s="5">
        <v>5.0</v>
      </c>
      <c r="G128" s="6">
        <f>30+2*F128</f>
        <v>40</v>
      </c>
      <c r="H128" s="6">
        <v>0.0</v>
      </c>
      <c r="I128" s="7">
        <v>15.0</v>
      </c>
      <c r="J128" s="6">
        <v>0.0</v>
      </c>
      <c r="K128" s="6"/>
      <c r="L128" s="6"/>
      <c r="M128" s="6">
        <v>0.0</v>
      </c>
      <c r="N128" s="6">
        <f>51-6</f>
        <v>45</v>
      </c>
      <c r="O128" s="8">
        <v>0.0</v>
      </c>
      <c r="P128" s="8">
        <f t="shared" si="1"/>
        <v>-10</v>
      </c>
      <c r="R128" s="5" t="s">
        <v>423</v>
      </c>
      <c r="S128" s="9" t="s">
        <v>48</v>
      </c>
      <c r="T128" s="9" t="s">
        <v>49</v>
      </c>
      <c r="U128" s="10"/>
    </row>
    <row r="129" ht="15.0" customHeight="1">
      <c r="A129" s="4" t="s">
        <v>424</v>
      </c>
      <c r="B129" s="5" t="s">
        <v>66</v>
      </c>
      <c r="C129" s="5">
        <v>1.0</v>
      </c>
      <c r="D129" s="5" t="s">
        <v>425</v>
      </c>
      <c r="E129" s="5">
        <v>0.0</v>
      </c>
      <c r="F129" s="5">
        <v>0.0</v>
      </c>
      <c r="G129" s="6">
        <v>0.0</v>
      </c>
      <c r="H129" s="6">
        <v>0.0</v>
      </c>
      <c r="I129" s="7">
        <v>15.0</v>
      </c>
      <c r="J129" s="6">
        <v>12.0</v>
      </c>
      <c r="K129" s="6"/>
      <c r="L129" s="6">
        <v>15.0</v>
      </c>
      <c r="M129" s="6">
        <v>0.0</v>
      </c>
      <c r="N129" s="6">
        <v>57.0</v>
      </c>
      <c r="O129" s="8">
        <v>0.0</v>
      </c>
      <c r="P129" s="8">
        <f t="shared" si="1"/>
        <v>15</v>
      </c>
      <c r="R129" s="5" t="s">
        <v>426</v>
      </c>
      <c r="S129" s="10"/>
      <c r="T129" s="9"/>
      <c r="U129" s="9" t="s">
        <v>28</v>
      </c>
      <c r="V129" s="3" t="s">
        <v>84</v>
      </c>
    </row>
    <row r="130" ht="15.0" customHeight="1">
      <c r="A130" s="4" t="s">
        <v>427</v>
      </c>
      <c r="B130" s="5" t="s">
        <v>36</v>
      </c>
      <c r="C130" s="5">
        <v>1.0</v>
      </c>
      <c r="D130" s="5" t="s">
        <v>428</v>
      </c>
      <c r="E130" s="5">
        <v>0.0</v>
      </c>
      <c r="F130" s="5">
        <v>0.0</v>
      </c>
      <c r="G130" s="6">
        <v>0.0</v>
      </c>
      <c r="H130" s="6">
        <v>0.0</v>
      </c>
      <c r="I130" s="7">
        <v>15.0</v>
      </c>
      <c r="J130" s="6">
        <v>0.0</v>
      </c>
      <c r="K130" s="6"/>
      <c r="L130" s="6">
        <v>15.0</v>
      </c>
      <c r="M130" s="6">
        <v>0.0</v>
      </c>
      <c r="N130" s="6">
        <v>15.0</v>
      </c>
      <c r="O130" s="8">
        <v>0.0</v>
      </c>
      <c r="P130" s="8">
        <f t="shared" si="1"/>
        <v>-15</v>
      </c>
      <c r="R130" s="5" t="s">
        <v>429</v>
      </c>
      <c r="S130" s="10"/>
      <c r="T130" s="9"/>
      <c r="U130" s="9" t="s">
        <v>28</v>
      </c>
      <c r="V130" s="3" t="s">
        <v>44</v>
      </c>
    </row>
    <row r="131" ht="15.0" customHeight="1">
      <c r="A131" s="4" t="s">
        <v>430</v>
      </c>
      <c r="B131" s="5" t="s">
        <v>31</v>
      </c>
      <c r="C131" s="5">
        <v>1.0</v>
      </c>
      <c r="D131" s="5" t="s">
        <v>431</v>
      </c>
      <c r="E131" s="5">
        <v>0.0</v>
      </c>
      <c r="F131" s="5">
        <v>0.0</v>
      </c>
      <c r="G131" s="6">
        <v>0.0</v>
      </c>
      <c r="H131" s="6">
        <v>0.0</v>
      </c>
      <c r="I131" s="7">
        <v>15.0</v>
      </c>
      <c r="J131" s="6">
        <v>0.0</v>
      </c>
      <c r="K131" s="6"/>
      <c r="L131" s="6">
        <v>15.0</v>
      </c>
      <c r="M131" s="6">
        <v>0.0</v>
      </c>
      <c r="N131" s="6">
        <v>15.0</v>
      </c>
      <c r="O131" s="8">
        <v>0.0</v>
      </c>
      <c r="P131" s="8">
        <f t="shared" si="1"/>
        <v>-15</v>
      </c>
      <c r="R131" s="5" t="s">
        <v>432</v>
      </c>
      <c r="S131" s="10"/>
      <c r="T131" s="9"/>
      <c r="U131" s="9" t="s">
        <v>28</v>
      </c>
      <c r="V131" s="3" t="s">
        <v>29</v>
      </c>
    </row>
    <row r="132" ht="15.0" customHeight="1">
      <c r="A132" s="14" t="s">
        <v>433</v>
      </c>
      <c r="B132" s="5" t="s">
        <v>66</v>
      </c>
      <c r="C132" s="5">
        <v>1.0</v>
      </c>
      <c r="D132" s="5" t="s">
        <v>434</v>
      </c>
      <c r="E132" s="5">
        <v>0.0</v>
      </c>
      <c r="F132" s="5">
        <v>0.0</v>
      </c>
      <c r="G132" s="6">
        <v>0.0</v>
      </c>
      <c r="H132" s="6">
        <v>0.0</v>
      </c>
      <c r="I132" s="7">
        <v>0.0</v>
      </c>
      <c r="J132" s="6">
        <v>0.0</v>
      </c>
      <c r="K132" s="6"/>
      <c r="L132" s="6"/>
      <c r="M132" s="6">
        <v>0.0</v>
      </c>
      <c r="N132" s="6">
        <v>0.0</v>
      </c>
      <c r="O132" s="8">
        <v>0.0</v>
      </c>
      <c r="P132" s="8">
        <f t="shared" si="1"/>
        <v>0</v>
      </c>
      <c r="Q132" s="5" t="s">
        <v>56</v>
      </c>
      <c r="R132" s="5" t="s">
        <v>435</v>
      </c>
      <c r="S132" s="10"/>
      <c r="T132" s="10"/>
      <c r="U132" s="10"/>
    </row>
    <row r="133" ht="15.0" customHeight="1">
      <c r="A133" s="4" t="s">
        <v>436</v>
      </c>
      <c r="B133" s="5" t="s">
        <v>23</v>
      </c>
      <c r="C133" s="5">
        <v>1.0</v>
      </c>
      <c r="D133" s="5" t="s">
        <v>437</v>
      </c>
      <c r="E133" s="5">
        <v>11.0</v>
      </c>
      <c r="F133" s="5">
        <v>0.0</v>
      </c>
      <c r="G133" s="15">
        <v>22.0</v>
      </c>
      <c r="H133" s="6">
        <v>0.0</v>
      </c>
      <c r="I133" s="7">
        <v>15.0</v>
      </c>
      <c r="J133" s="6">
        <v>0.0</v>
      </c>
      <c r="K133" s="6"/>
      <c r="L133" s="6">
        <v>15.0</v>
      </c>
      <c r="M133" s="6">
        <v>0.0</v>
      </c>
      <c r="N133" s="6">
        <v>60.0</v>
      </c>
      <c r="O133" s="8">
        <v>28.5</v>
      </c>
      <c r="P133" s="8">
        <f t="shared" si="1"/>
        <v>36.5</v>
      </c>
      <c r="R133" s="5" t="s">
        <v>438</v>
      </c>
      <c r="S133" s="10"/>
      <c r="T133" s="9"/>
      <c r="U133" s="9" t="s">
        <v>28</v>
      </c>
      <c r="V133" s="3" t="s">
        <v>84</v>
      </c>
    </row>
    <row r="134" ht="15.0" customHeight="1">
      <c r="A134" s="14" t="s">
        <v>439</v>
      </c>
      <c r="B134" s="5" t="s">
        <v>36</v>
      </c>
      <c r="C134" s="5">
        <v>1.0</v>
      </c>
      <c r="D134" s="5" t="s">
        <v>440</v>
      </c>
      <c r="E134" s="5">
        <v>0.0</v>
      </c>
      <c r="F134" s="5">
        <v>0.0</v>
      </c>
      <c r="G134" s="6">
        <v>0.0</v>
      </c>
      <c r="H134" s="6">
        <v>0.0</v>
      </c>
      <c r="I134" s="7">
        <v>0.0</v>
      </c>
      <c r="J134" s="6">
        <v>0.0</v>
      </c>
      <c r="K134" s="6"/>
      <c r="L134" s="6"/>
      <c r="M134" s="6">
        <v>0.0</v>
      </c>
      <c r="N134" s="6">
        <f>25-25</f>
        <v>0</v>
      </c>
      <c r="O134" s="8">
        <v>0.0</v>
      </c>
      <c r="P134" s="8">
        <f t="shared" si="1"/>
        <v>0</v>
      </c>
      <c r="Q134" s="5" t="s">
        <v>56</v>
      </c>
      <c r="R134" s="5" t="s">
        <v>441</v>
      </c>
      <c r="S134" s="10"/>
      <c r="T134" s="10"/>
      <c r="U134" s="10"/>
    </row>
    <row r="135" ht="15.0" customHeight="1">
      <c r="A135" s="4" t="s">
        <v>442</v>
      </c>
      <c r="B135" s="5" t="s">
        <v>31</v>
      </c>
      <c r="C135" s="5">
        <v>1.0</v>
      </c>
      <c r="D135" s="5" t="s">
        <v>443</v>
      </c>
      <c r="E135" s="5">
        <v>0.0</v>
      </c>
      <c r="F135" s="5">
        <v>0.0</v>
      </c>
      <c r="G135" s="6">
        <v>0.0</v>
      </c>
      <c r="H135" s="6">
        <v>0.0</v>
      </c>
      <c r="I135" s="7">
        <v>15.0</v>
      </c>
      <c r="J135" s="6">
        <v>0.0</v>
      </c>
      <c r="K135" s="6"/>
      <c r="L135" s="6"/>
      <c r="M135" s="6">
        <v>0.0</v>
      </c>
      <c r="N135" s="6">
        <v>15.0</v>
      </c>
      <c r="O135" s="8">
        <v>0.0</v>
      </c>
      <c r="P135" s="8">
        <f t="shared" si="1"/>
        <v>0</v>
      </c>
      <c r="R135" s="5" t="s">
        <v>444</v>
      </c>
      <c r="S135" s="10"/>
      <c r="T135" s="10"/>
      <c r="U135" s="10"/>
    </row>
    <row r="136" ht="15.0" customHeight="1">
      <c r="A136" s="4" t="s">
        <v>445</v>
      </c>
      <c r="B136" s="5" t="s">
        <v>62</v>
      </c>
      <c r="C136" s="5">
        <v>1.0</v>
      </c>
      <c r="D136" s="5" t="s">
        <v>446</v>
      </c>
      <c r="E136" s="5">
        <v>0.0</v>
      </c>
      <c r="F136" s="5">
        <v>0.0</v>
      </c>
      <c r="G136" s="6">
        <v>0.0</v>
      </c>
      <c r="H136" s="6">
        <v>0.0</v>
      </c>
      <c r="I136" s="7">
        <v>15.0</v>
      </c>
      <c r="J136" s="6">
        <v>0.0</v>
      </c>
      <c r="K136" s="6"/>
      <c r="L136" s="6"/>
      <c r="M136" s="6">
        <v>0.0</v>
      </c>
      <c r="N136" s="6">
        <v>15.0</v>
      </c>
      <c r="O136" s="8">
        <v>0.0</v>
      </c>
      <c r="P136" s="8">
        <f t="shared" si="1"/>
        <v>0</v>
      </c>
      <c r="R136" s="5" t="s">
        <v>447</v>
      </c>
      <c r="S136" s="10"/>
      <c r="T136" s="10"/>
      <c r="U136" s="10"/>
    </row>
    <row r="137" ht="15.0" customHeight="1">
      <c r="A137" s="14" t="s">
        <v>448</v>
      </c>
      <c r="B137" s="5" t="s">
        <v>36</v>
      </c>
      <c r="C137" s="5">
        <v>1.0</v>
      </c>
      <c r="D137" s="5" t="s">
        <v>449</v>
      </c>
      <c r="E137" s="5">
        <v>0.0</v>
      </c>
      <c r="F137" s="5">
        <v>0.0</v>
      </c>
      <c r="G137" s="6">
        <v>0.0</v>
      </c>
      <c r="H137" s="6">
        <v>0.0</v>
      </c>
      <c r="I137" s="7">
        <v>0.0</v>
      </c>
      <c r="J137" s="6">
        <v>0.0</v>
      </c>
      <c r="K137" s="6"/>
      <c r="L137" s="6"/>
      <c r="M137" s="6">
        <v>0.0</v>
      </c>
      <c r="N137" s="6">
        <v>0.0</v>
      </c>
      <c r="O137" s="8">
        <v>0.0</v>
      </c>
      <c r="P137" s="8">
        <f t="shared" si="1"/>
        <v>0</v>
      </c>
      <c r="Q137" s="5" t="s">
        <v>56</v>
      </c>
      <c r="R137" s="5" t="s">
        <v>450</v>
      </c>
      <c r="S137" s="10"/>
      <c r="T137" s="10"/>
      <c r="U137" s="10"/>
    </row>
    <row r="138" ht="15.0" customHeight="1">
      <c r="A138" s="14" t="s">
        <v>451</v>
      </c>
      <c r="B138" s="5" t="s">
        <v>36</v>
      </c>
      <c r="C138" s="5">
        <v>1.0</v>
      </c>
      <c r="D138" s="5" t="s">
        <v>452</v>
      </c>
      <c r="E138" s="5">
        <v>0.0</v>
      </c>
      <c r="F138" s="5">
        <v>0.0</v>
      </c>
      <c r="G138" s="6">
        <v>0.0</v>
      </c>
      <c r="H138" s="6">
        <v>0.0</v>
      </c>
      <c r="I138" s="7">
        <v>0.0</v>
      </c>
      <c r="J138" s="6">
        <v>0.0</v>
      </c>
      <c r="K138" s="6"/>
      <c r="L138" s="6"/>
      <c r="M138" s="6">
        <v>0.0</v>
      </c>
      <c r="N138" s="6">
        <v>0.0</v>
      </c>
      <c r="O138" s="8">
        <v>0.0</v>
      </c>
      <c r="P138" s="8">
        <f t="shared" si="1"/>
        <v>0</v>
      </c>
      <c r="Q138" s="5" t="s">
        <v>56</v>
      </c>
      <c r="R138" s="5" t="s">
        <v>453</v>
      </c>
      <c r="S138" s="10"/>
      <c r="T138" s="10"/>
      <c r="U138" s="10"/>
    </row>
    <row r="139" ht="15.0" customHeight="1">
      <c r="A139" s="4" t="s">
        <v>454</v>
      </c>
      <c r="B139" s="5" t="s">
        <v>54</v>
      </c>
      <c r="C139" s="5">
        <v>1.0</v>
      </c>
      <c r="D139" s="5" t="s">
        <v>455</v>
      </c>
      <c r="E139" s="5">
        <v>0.0</v>
      </c>
      <c r="F139" s="5">
        <v>16.0</v>
      </c>
      <c r="G139" s="6">
        <v>30.0</v>
      </c>
      <c r="H139" s="6">
        <v>0.0</v>
      </c>
      <c r="I139" s="7">
        <v>15.0</v>
      </c>
      <c r="J139" s="6">
        <v>0.0</v>
      </c>
      <c r="K139" s="6"/>
      <c r="L139" s="6">
        <v>15.0</v>
      </c>
      <c r="M139" s="6">
        <v>0.0</v>
      </c>
      <c r="N139" s="6">
        <v>45.0</v>
      </c>
      <c r="O139" s="8">
        <v>0.0</v>
      </c>
      <c r="P139" s="8">
        <f t="shared" si="1"/>
        <v>-15</v>
      </c>
      <c r="R139" s="5" t="s">
        <v>456</v>
      </c>
      <c r="S139" s="10"/>
      <c r="T139" s="9"/>
      <c r="U139" s="9" t="s">
        <v>28</v>
      </c>
      <c r="V139" s="3" t="s">
        <v>29</v>
      </c>
    </row>
    <row r="140" ht="15.0" customHeight="1">
      <c r="A140" s="4" t="s">
        <v>457</v>
      </c>
      <c r="B140" s="5" t="s">
        <v>40</v>
      </c>
      <c r="C140" s="5">
        <v>1.0</v>
      </c>
      <c r="D140" s="5" t="s">
        <v>458</v>
      </c>
      <c r="E140" s="5">
        <v>9.0</v>
      </c>
      <c r="F140" s="5">
        <v>13.0</v>
      </c>
      <c r="G140" s="6">
        <v>50.0</v>
      </c>
      <c r="H140" s="6">
        <v>0.0</v>
      </c>
      <c r="I140" s="7">
        <v>15.0</v>
      </c>
      <c r="J140" s="6">
        <v>12.0</v>
      </c>
      <c r="K140" s="6"/>
      <c r="L140" s="6">
        <v>15.0</v>
      </c>
      <c r="M140" s="6">
        <v>0.0</v>
      </c>
      <c r="N140" s="6">
        <v>60.0</v>
      </c>
      <c r="O140" s="8">
        <v>32.0</v>
      </c>
      <c r="P140" s="8">
        <f t="shared" si="1"/>
        <v>0</v>
      </c>
      <c r="R140" s="5" t="s">
        <v>459</v>
      </c>
      <c r="S140" s="9" t="s">
        <v>107</v>
      </c>
      <c r="T140" s="9"/>
      <c r="U140" s="9" t="s">
        <v>28</v>
      </c>
      <c r="V140" s="3" t="s">
        <v>84</v>
      </c>
    </row>
    <row r="141" ht="15.0" customHeight="1">
      <c r="A141" s="4" t="s">
        <v>460</v>
      </c>
      <c r="B141" s="5" t="s">
        <v>36</v>
      </c>
      <c r="C141" s="5">
        <v>1.0</v>
      </c>
      <c r="D141" s="5" t="s">
        <v>461</v>
      </c>
      <c r="E141" s="5">
        <v>20.0</v>
      </c>
      <c r="F141" s="5">
        <v>0.0</v>
      </c>
      <c r="G141" s="6">
        <v>30.0</v>
      </c>
      <c r="H141" s="6">
        <v>0.0</v>
      </c>
      <c r="I141" s="7">
        <v>0.0</v>
      </c>
      <c r="J141" s="6">
        <v>0.0</v>
      </c>
      <c r="K141" s="6"/>
      <c r="L141" s="6">
        <v>15.0</v>
      </c>
      <c r="M141" s="6">
        <v>0.0</v>
      </c>
      <c r="N141" s="6">
        <f>58.5-7.5-6</f>
        <v>45</v>
      </c>
      <c r="O141" s="8">
        <v>0.0</v>
      </c>
      <c r="P141" s="8">
        <f t="shared" si="1"/>
        <v>0</v>
      </c>
      <c r="R141" s="5" t="s">
        <v>355</v>
      </c>
      <c r="S141" s="10"/>
      <c r="T141" s="9"/>
      <c r="U141" s="9" t="s">
        <v>28</v>
      </c>
      <c r="V141" s="3" t="s">
        <v>84</v>
      </c>
    </row>
    <row r="142" ht="15.0" customHeight="1">
      <c r="A142" s="11" t="s">
        <v>462</v>
      </c>
      <c r="B142" s="5" t="s">
        <v>66</v>
      </c>
      <c r="C142" s="5">
        <v>1.0</v>
      </c>
      <c r="D142" s="5" t="s">
        <v>463</v>
      </c>
      <c r="E142" s="5">
        <v>17.0</v>
      </c>
      <c r="F142" s="5">
        <v>0.0</v>
      </c>
      <c r="G142" s="6">
        <v>30.0</v>
      </c>
      <c r="H142" s="6">
        <v>0.0</v>
      </c>
      <c r="I142" s="7">
        <v>0.0</v>
      </c>
      <c r="J142" s="6">
        <v>12.0</v>
      </c>
      <c r="K142" s="6"/>
      <c r="L142" s="6"/>
      <c r="M142" s="6">
        <v>0.0</v>
      </c>
      <c r="N142" s="6">
        <v>30.0</v>
      </c>
      <c r="O142" s="8">
        <v>0.0</v>
      </c>
      <c r="P142" s="8">
        <f t="shared" si="1"/>
        <v>-12</v>
      </c>
      <c r="R142" s="5" t="s">
        <v>273</v>
      </c>
      <c r="S142" s="9" t="s">
        <v>274</v>
      </c>
      <c r="T142" s="9" t="s">
        <v>49</v>
      </c>
      <c r="U142" s="10"/>
    </row>
    <row r="143" ht="15.0" customHeight="1">
      <c r="A143" s="11" t="s">
        <v>464</v>
      </c>
      <c r="B143" s="5" t="s">
        <v>54</v>
      </c>
      <c r="C143" s="5">
        <v>1.0</v>
      </c>
      <c r="D143" s="5" t="s">
        <v>465</v>
      </c>
      <c r="E143" s="5">
        <v>0.0</v>
      </c>
      <c r="F143" s="5">
        <v>0.0</v>
      </c>
      <c r="G143" s="6">
        <v>0.0</v>
      </c>
      <c r="H143" s="6">
        <v>0.0</v>
      </c>
      <c r="I143" s="7">
        <v>15.0</v>
      </c>
      <c r="J143" s="6">
        <v>0.0</v>
      </c>
      <c r="K143" s="6"/>
      <c r="L143" s="6"/>
      <c r="M143" s="6">
        <v>0.0</v>
      </c>
      <c r="N143" s="6">
        <v>0.0</v>
      </c>
      <c r="O143" s="8">
        <v>-45.0</v>
      </c>
      <c r="P143" s="8">
        <f t="shared" si="1"/>
        <v>-60</v>
      </c>
      <c r="R143" s="5" t="s">
        <v>265</v>
      </c>
      <c r="S143" s="23" t="s">
        <v>277</v>
      </c>
      <c r="T143" s="10"/>
      <c r="U143" s="10"/>
    </row>
    <row r="144" ht="15.0" customHeight="1">
      <c r="A144" s="11" t="s">
        <v>466</v>
      </c>
      <c r="B144" s="5" t="s">
        <v>23</v>
      </c>
      <c r="C144" s="5">
        <v>1.0</v>
      </c>
      <c r="D144" s="5" t="s">
        <v>467</v>
      </c>
      <c r="E144" s="5">
        <v>0.0</v>
      </c>
      <c r="F144" s="5">
        <v>0.0</v>
      </c>
      <c r="G144" s="6">
        <v>0.0</v>
      </c>
      <c r="H144" s="6">
        <v>0.0</v>
      </c>
      <c r="I144" s="7">
        <v>15.0</v>
      </c>
      <c r="J144" s="6">
        <v>12.0</v>
      </c>
      <c r="K144" s="6"/>
      <c r="L144" s="6"/>
      <c r="M144" s="6">
        <v>0.0</v>
      </c>
      <c r="N144" s="6">
        <f>7.5-7.5</f>
        <v>0</v>
      </c>
      <c r="O144" s="8">
        <v>0.0</v>
      </c>
      <c r="P144" s="8">
        <f t="shared" si="1"/>
        <v>-27</v>
      </c>
      <c r="R144" s="5" t="s">
        <v>468</v>
      </c>
      <c r="S144" s="12" t="s">
        <v>48</v>
      </c>
      <c r="T144" s="10"/>
      <c r="U144" s="10"/>
    </row>
    <row r="145" ht="15.0" customHeight="1">
      <c r="A145" s="14" t="s">
        <v>469</v>
      </c>
      <c r="B145" s="5" t="s">
        <v>54</v>
      </c>
      <c r="D145" s="5" t="s">
        <v>470</v>
      </c>
      <c r="E145" s="5">
        <v>0.0</v>
      </c>
      <c r="F145" s="5">
        <v>0.0</v>
      </c>
      <c r="G145" s="6">
        <v>0.0</v>
      </c>
      <c r="H145" s="6">
        <v>0.0</v>
      </c>
      <c r="I145" s="7">
        <v>0.0</v>
      </c>
      <c r="J145" s="6">
        <v>0.0</v>
      </c>
      <c r="K145" s="6"/>
      <c r="L145" s="6">
        <v>15.0</v>
      </c>
      <c r="M145" s="6">
        <v>0.0</v>
      </c>
      <c r="N145" s="6">
        <v>0.0</v>
      </c>
      <c r="O145" s="8">
        <v>0.0</v>
      </c>
      <c r="P145" s="8">
        <f t="shared" si="1"/>
        <v>-15</v>
      </c>
      <c r="Q145" s="5" t="s">
        <v>56</v>
      </c>
      <c r="R145" s="5" t="s">
        <v>471</v>
      </c>
      <c r="S145" s="10"/>
      <c r="T145" s="9"/>
      <c r="U145" s="9" t="s">
        <v>28</v>
      </c>
      <c r="V145" s="3" t="s">
        <v>29</v>
      </c>
    </row>
    <row r="146" ht="15.0" customHeight="1">
      <c r="A146" s="14" t="s">
        <v>472</v>
      </c>
      <c r="B146" s="5" t="s">
        <v>23</v>
      </c>
      <c r="D146" s="5" t="s">
        <v>473</v>
      </c>
      <c r="E146" s="5">
        <v>0.0</v>
      </c>
      <c r="F146" s="5">
        <v>0.0</v>
      </c>
      <c r="G146" s="6">
        <v>0.0</v>
      </c>
      <c r="H146" s="6">
        <v>0.0</v>
      </c>
      <c r="I146" s="7">
        <v>0.0</v>
      </c>
      <c r="J146" s="6">
        <v>0.0</v>
      </c>
      <c r="K146" s="6"/>
      <c r="L146" s="6">
        <v>15.0</v>
      </c>
      <c r="M146" s="6">
        <v>0.0</v>
      </c>
      <c r="N146" s="6">
        <v>0.0</v>
      </c>
      <c r="O146" s="8">
        <v>0.0</v>
      </c>
      <c r="P146" s="8">
        <f t="shared" si="1"/>
        <v>-15</v>
      </c>
      <c r="Q146" s="5" t="s">
        <v>56</v>
      </c>
      <c r="R146" s="5" t="s">
        <v>471</v>
      </c>
      <c r="S146" s="10"/>
      <c r="T146" s="9"/>
      <c r="U146" s="9" t="s">
        <v>28</v>
      </c>
      <c r="V146" s="3" t="s">
        <v>29</v>
      </c>
    </row>
    <row r="147" ht="15.75" customHeight="1">
      <c r="I147" s="24"/>
    </row>
    <row r="148" ht="15.75" customHeight="1">
      <c r="I148" s="24"/>
    </row>
    <row r="149" ht="15.75" customHeight="1">
      <c r="I149" s="24"/>
      <c r="J149" s="5">
        <f>27*3</f>
        <v>81</v>
      </c>
    </row>
    <row r="150" ht="15.75" customHeight="1">
      <c r="I150" s="24"/>
    </row>
    <row r="151" ht="15.75" customHeight="1">
      <c r="I151" s="24"/>
    </row>
    <row r="152" ht="15.75" customHeight="1">
      <c r="I152" s="24"/>
    </row>
    <row r="153" ht="15.75" customHeight="1">
      <c r="I153" s="24"/>
    </row>
    <row r="154" ht="15.75" customHeight="1">
      <c r="I154" s="24"/>
    </row>
    <row r="155" ht="15.75" customHeight="1">
      <c r="I155" s="24"/>
    </row>
    <row r="156" ht="15.75" customHeight="1">
      <c r="I156" s="24"/>
    </row>
    <row r="157" ht="15.75" customHeight="1">
      <c r="I157" s="24"/>
    </row>
    <row r="158" ht="15.75" customHeight="1">
      <c r="I158" s="24"/>
    </row>
    <row r="159" ht="15.75" customHeight="1">
      <c r="I159" s="24"/>
    </row>
    <row r="160" ht="15.75" customHeight="1">
      <c r="I160" s="24"/>
    </row>
    <row r="161" ht="15.75" customHeight="1">
      <c r="I161" s="24"/>
    </row>
    <row r="162" ht="15.75" customHeight="1">
      <c r="I162" s="24"/>
    </row>
    <row r="163" ht="15.75" customHeight="1">
      <c r="I163" s="24"/>
    </row>
    <row r="164" ht="15.75" customHeight="1">
      <c r="I164" s="24"/>
    </row>
    <row r="165" ht="15.75" customHeight="1">
      <c r="I165" s="24"/>
    </row>
    <row r="166" ht="15.75" customHeight="1">
      <c r="I166" s="24"/>
    </row>
    <row r="167" ht="15.75" customHeight="1">
      <c r="I167" s="24"/>
    </row>
    <row r="168" ht="15.75" customHeight="1">
      <c r="I168" s="24"/>
    </row>
    <row r="169" ht="15.75" customHeight="1">
      <c r="I169" s="24"/>
    </row>
    <row r="170" ht="15.75" customHeight="1">
      <c r="I170" s="24"/>
    </row>
    <row r="171" ht="15.75" customHeight="1">
      <c r="I171" s="24"/>
    </row>
    <row r="172" ht="15.75" customHeight="1">
      <c r="I172" s="24"/>
    </row>
    <row r="173" ht="15.75" customHeight="1">
      <c r="I173" s="24"/>
    </row>
    <row r="174" ht="15.75" customHeight="1">
      <c r="I174" s="24"/>
    </row>
    <row r="175" ht="15.75" customHeight="1">
      <c r="I175" s="24"/>
    </row>
    <row r="176" ht="15.75" customHeight="1">
      <c r="I176" s="24"/>
    </row>
    <row r="177" ht="15.75" customHeight="1">
      <c r="I177" s="24"/>
    </row>
    <row r="178" ht="15.75" customHeight="1">
      <c r="I178" s="24"/>
    </row>
    <row r="179" ht="15.75" customHeight="1">
      <c r="I179" s="24"/>
    </row>
    <row r="180" ht="15.75" customHeight="1">
      <c r="I180" s="24"/>
    </row>
    <row r="181" ht="15.75" customHeight="1">
      <c r="I181" s="24"/>
    </row>
    <row r="182" ht="15.75" customHeight="1">
      <c r="I182" s="24"/>
    </row>
    <row r="183" ht="15.75" customHeight="1">
      <c r="I183" s="24"/>
    </row>
    <row r="184" ht="15.75" customHeight="1">
      <c r="I184" s="24"/>
    </row>
    <row r="185" ht="15.75" customHeight="1">
      <c r="I185" s="24"/>
    </row>
    <row r="186" ht="15.75" customHeight="1">
      <c r="I186" s="24"/>
    </row>
    <row r="187" ht="15.75" customHeight="1">
      <c r="I187" s="24"/>
    </row>
    <row r="188" ht="15.75" customHeight="1">
      <c r="I188" s="24"/>
    </row>
    <row r="189" ht="15.75" customHeight="1">
      <c r="I189" s="24"/>
    </row>
    <row r="190" ht="15.75" customHeight="1">
      <c r="I190" s="24"/>
    </row>
    <row r="191" ht="15.75" customHeight="1">
      <c r="I191" s="24"/>
    </row>
    <row r="192" ht="15.75" customHeight="1">
      <c r="I192" s="24"/>
    </row>
    <row r="193" ht="15.75" customHeight="1">
      <c r="I193" s="24"/>
    </row>
    <row r="194" ht="15.75" customHeight="1">
      <c r="I194" s="24"/>
    </row>
    <row r="195" ht="15.75" customHeight="1">
      <c r="I195" s="24"/>
    </row>
    <row r="196" ht="15.75" customHeight="1">
      <c r="I196" s="24"/>
    </row>
    <row r="197" ht="15.75" customHeight="1">
      <c r="I197" s="24"/>
    </row>
    <row r="198" ht="15.75" customHeight="1">
      <c r="I198" s="24"/>
    </row>
    <row r="199" ht="15.75" customHeight="1">
      <c r="I199" s="24"/>
    </row>
    <row r="200" ht="15.75" customHeight="1">
      <c r="I200" s="24"/>
    </row>
    <row r="201" ht="15.75" customHeight="1">
      <c r="I201" s="24"/>
    </row>
    <row r="202" ht="15.75" customHeight="1">
      <c r="I202" s="24"/>
    </row>
    <row r="203" ht="15.75" customHeight="1">
      <c r="I203" s="24"/>
    </row>
    <row r="204" ht="15.75" customHeight="1">
      <c r="I204" s="24"/>
    </row>
    <row r="205" ht="15.75" customHeight="1">
      <c r="I205" s="24"/>
    </row>
    <row r="206" ht="15.75" customHeight="1">
      <c r="I206" s="24"/>
    </row>
    <row r="207" ht="15.75" customHeight="1">
      <c r="I207" s="24"/>
    </row>
    <row r="208" ht="15.75" customHeight="1">
      <c r="I208" s="24"/>
    </row>
    <row r="209" ht="15.75" customHeight="1">
      <c r="I209" s="24"/>
    </row>
    <row r="210" ht="15.75" customHeight="1">
      <c r="I210" s="24"/>
    </row>
    <row r="211" ht="15.75" customHeight="1">
      <c r="I211" s="24"/>
    </row>
    <row r="212" ht="15.75" customHeight="1">
      <c r="I212" s="24"/>
    </row>
    <row r="213" ht="15.75" customHeight="1">
      <c r="I213" s="24"/>
    </row>
    <row r="214" ht="15.75" customHeight="1">
      <c r="I214" s="24"/>
    </row>
    <row r="215" ht="15.75" customHeight="1">
      <c r="I215" s="24"/>
    </row>
    <row r="216" ht="15.75" customHeight="1">
      <c r="I216" s="24"/>
    </row>
    <row r="217" ht="15.75" customHeight="1">
      <c r="I217" s="24"/>
    </row>
    <row r="218" ht="15.75" customHeight="1">
      <c r="I218" s="24"/>
    </row>
    <row r="219" ht="15.75" customHeight="1">
      <c r="I219" s="24"/>
    </row>
    <row r="220" ht="15.75" customHeight="1">
      <c r="I220" s="24"/>
    </row>
    <row r="221" ht="15.75" customHeight="1">
      <c r="I221" s="24"/>
    </row>
    <row r="222" ht="15.75" customHeight="1">
      <c r="I222" s="24"/>
    </row>
    <row r="223" ht="15.75" customHeight="1">
      <c r="I223" s="24"/>
    </row>
    <row r="224" ht="15.75" customHeight="1">
      <c r="I224" s="24"/>
    </row>
    <row r="225" ht="15.75" customHeight="1">
      <c r="I225" s="24"/>
    </row>
    <row r="226" ht="15.75" customHeight="1">
      <c r="I226" s="24"/>
    </row>
    <row r="227" ht="15.75" customHeight="1">
      <c r="I227" s="24"/>
    </row>
    <row r="228" ht="15.75" customHeight="1">
      <c r="I228" s="24"/>
    </row>
    <row r="229" ht="15.75" customHeight="1">
      <c r="I229" s="24"/>
    </row>
    <row r="230" ht="15.75" customHeight="1">
      <c r="I230" s="24"/>
    </row>
    <row r="231" ht="15.75" customHeight="1">
      <c r="I231" s="24"/>
    </row>
    <row r="232" ht="15.75" customHeight="1">
      <c r="I232" s="24"/>
    </row>
    <row r="233" ht="15.75" customHeight="1">
      <c r="I233" s="24"/>
    </row>
    <row r="234" ht="15.75" customHeight="1">
      <c r="I234" s="24"/>
    </row>
    <row r="235" ht="15.75" customHeight="1">
      <c r="I235" s="24"/>
    </row>
    <row r="236" ht="15.75" customHeight="1">
      <c r="I236" s="24"/>
    </row>
    <row r="237" ht="15.75" customHeight="1">
      <c r="I237" s="24"/>
    </row>
    <row r="238" ht="15.75" customHeight="1">
      <c r="I238" s="24"/>
    </row>
    <row r="239" ht="15.75" customHeight="1">
      <c r="I239" s="24"/>
    </row>
    <row r="240" ht="15.75" customHeight="1">
      <c r="I240" s="24"/>
    </row>
    <row r="241" ht="15.75" customHeight="1">
      <c r="I241" s="24"/>
    </row>
    <row r="242" ht="15.75" customHeight="1">
      <c r="I242" s="24"/>
    </row>
    <row r="243" ht="15.75" customHeight="1">
      <c r="I243" s="24"/>
    </row>
    <row r="244" ht="15.75" customHeight="1">
      <c r="I244" s="24"/>
    </row>
    <row r="245" ht="15.75" customHeight="1">
      <c r="I245" s="24"/>
    </row>
    <row r="246" ht="15.75" customHeight="1">
      <c r="I246" s="24"/>
    </row>
    <row r="247" ht="15.75" customHeight="1">
      <c r="I247" s="24"/>
    </row>
    <row r="248" ht="15.75" customHeight="1">
      <c r="I248" s="24"/>
    </row>
    <row r="249" ht="15.75" customHeight="1">
      <c r="I249" s="24"/>
    </row>
    <row r="250" ht="15.75" customHeight="1">
      <c r="I250" s="24"/>
    </row>
    <row r="251" ht="15.75" customHeight="1">
      <c r="I251" s="24"/>
    </row>
    <row r="252" ht="15.75" customHeight="1">
      <c r="I252" s="24"/>
    </row>
    <row r="253" ht="15.75" customHeight="1">
      <c r="I253" s="24"/>
    </row>
    <row r="254" ht="15.75" customHeight="1">
      <c r="I254" s="24"/>
    </row>
    <row r="255" ht="15.75" customHeight="1">
      <c r="I255" s="24"/>
    </row>
    <row r="256" ht="15.75" customHeight="1">
      <c r="I256" s="24"/>
    </row>
    <row r="257" ht="15.75" customHeight="1">
      <c r="I257" s="24"/>
    </row>
    <row r="258" ht="15.75" customHeight="1">
      <c r="I258" s="24"/>
    </row>
    <row r="259" ht="15.75" customHeight="1">
      <c r="I259" s="24"/>
    </row>
    <row r="260" ht="15.75" customHeight="1">
      <c r="I260" s="24"/>
    </row>
    <row r="261" ht="15.75" customHeight="1">
      <c r="I261" s="24"/>
    </row>
    <row r="262" ht="15.75" customHeight="1">
      <c r="I262" s="24"/>
    </row>
    <row r="263" ht="15.75" customHeight="1">
      <c r="I263" s="24"/>
    </row>
    <row r="264" ht="15.75" customHeight="1">
      <c r="I264" s="24"/>
    </row>
    <row r="265" ht="15.75" customHeight="1">
      <c r="I265" s="24"/>
    </row>
    <row r="266" ht="15.75" customHeight="1">
      <c r="I266" s="24"/>
    </row>
    <row r="267" ht="15.75" customHeight="1">
      <c r="I267" s="24"/>
    </row>
    <row r="268" ht="15.75" customHeight="1">
      <c r="I268" s="24"/>
    </row>
    <row r="269" ht="15.75" customHeight="1">
      <c r="I269" s="24"/>
    </row>
    <row r="270" ht="15.75" customHeight="1">
      <c r="I270" s="24"/>
    </row>
    <row r="271" ht="15.75" customHeight="1">
      <c r="I271" s="24"/>
    </row>
    <row r="272" ht="15.75" customHeight="1">
      <c r="I272" s="24"/>
    </row>
    <row r="273" ht="15.75" customHeight="1">
      <c r="I273" s="24"/>
    </row>
    <row r="274" ht="15.75" customHeight="1">
      <c r="I274" s="24"/>
    </row>
    <row r="275" ht="15.75" customHeight="1">
      <c r="I275" s="24"/>
    </row>
    <row r="276" ht="15.75" customHeight="1">
      <c r="I276" s="24"/>
    </row>
    <row r="277" ht="15.75" customHeight="1">
      <c r="I277" s="24"/>
    </row>
    <row r="278" ht="15.75" customHeight="1">
      <c r="I278" s="24"/>
    </row>
    <row r="279" ht="15.75" customHeight="1">
      <c r="I279" s="24"/>
    </row>
    <row r="280" ht="15.75" customHeight="1">
      <c r="I280" s="24"/>
    </row>
    <row r="281" ht="15.75" customHeight="1">
      <c r="I281" s="24"/>
    </row>
    <row r="282" ht="15.75" customHeight="1">
      <c r="I282" s="24"/>
    </row>
    <row r="283" ht="15.75" customHeight="1">
      <c r="I283" s="24"/>
    </row>
    <row r="284" ht="15.75" customHeight="1">
      <c r="I284" s="24"/>
    </row>
    <row r="285" ht="15.75" customHeight="1">
      <c r="I285" s="24"/>
    </row>
    <row r="286" ht="15.75" customHeight="1">
      <c r="I286" s="24"/>
    </row>
    <row r="287" ht="15.75" customHeight="1">
      <c r="I287" s="24"/>
    </row>
    <row r="288" ht="15.75" customHeight="1">
      <c r="I288" s="24"/>
    </row>
    <row r="289" ht="15.75" customHeight="1">
      <c r="I289" s="24"/>
    </row>
    <row r="290" ht="15.75" customHeight="1">
      <c r="I290" s="24"/>
    </row>
    <row r="291" ht="15.75" customHeight="1">
      <c r="I291" s="24"/>
    </row>
    <row r="292" ht="15.75" customHeight="1">
      <c r="I292" s="24"/>
    </row>
    <row r="293" ht="15.75" customHeight="1">
      <c r="I293" s="24"/>
    </row>
    <row r="294" ht="15.75" customHeight="1">
      <c r="I294" s="24"/>
    </row>
    <row r="295" ht="15.75" customHeight="1">
      <c r="I295" s="24"/>
    </row>
    <row r="296" ht="15.75" customHeight="1">
      <c r="I296" s="24"/>
    </row>
    <row r="297" ht="15.75" customHeight="1">
      <c r="I297" s="24"/>
    </row>
    <row r="298" ht="15.75" customHeight="1">
      <c r="I298" s="24"/>
    </row>
    <row r="299" ht="15.75" customHeight="1">
      <c r="I299" s="24"/>
    </row>
    <row r="300" ht="15.75" customHeight="1">
      <c r="I300" s="24"/>
    </row>
    <row r="301" ht="15.75" customHeight="1">
      <c r="I301" s="24"/>
    </row>
    <row r="302" ht="15.75" customHeight="1">
      <c r="I302" s="24"/>
    </row>
    <row r="303" ht="15.75" customHeight="1">
      <c r="I303" s="24"/>
    </row>
    <row r="304" ht="15.75" customHeight="1">
      <c r="I304" s="24"/>
    </row>
    <row r="305" ht="15.75" customHeight="1">
      <c r="I305" s="24"/>
    </row>
    <row r="306" ht="15.75" customHeight="1">
      <c r="I306" s="24"/>
    </row>
    <row r="307" ht="15.75" customHeight="1">
      <c r="I307" s="24"/>
    </row>
    <row r="308" ht="15.75" customHeight="1">
      <c r="I308" s="24"/>
    </row>
    <row r="309" ht="15.75" customHeight="1">
      <c r="I309" s="24"/>
    </row>
    <row r="310" ht="15.75" customHeight="1">
      <c r="I310" s="24"/>
    </row>
    <row r="311" ht="15.75" customHeight="1">
      <c r="I311" s="24"/>
    </row>
    <row r="312" ht="15.75" customHeight="1">
      <c r="I312" s="24"/>
    </row>
    <row r="313" ht="15.75" customHeight="1">
      <c r="I313" s="24"/>
    </row>
    <row r="314" ht="15.75" customHeight="1">
      <c r="I314" s="24"/>
    </row>
    <row r="315" ht="15.75" customHeight="1">
      <c r="I315" s="24"/>
    </row>
    <row r="316" ht="15.75" customHeight="1">
      <c r="I316" s="24"/>
    </row>
    <row r="317" ht="15.75" customHeight="1">
      <c r="I317" s="24"/>
    </row>
    <row r="318" ht="15.75" customHeight="1">
      <c r="I318" s="24"/>
    </row>
    <row r="319" ht="15.75" customHeight="1">
      <c r="I319" s="24"/>
    </row>
    <row r="320" ht="15.75" customHeight="1">
      <c r="I320" s="24"/>
    </row>
    <row r="321" ht="15.75" customHeight="1">
      <c r="I321" s="24"/>
    </row>
    <row r="322" ht="15.75" customHeight="1">
      <c r="I322" s="24"/>
    </row>
    <row r="323" ht="15.75" customHeight="1">
      <c r="I323" s="24"/>
    </row>
    <row r="324" ht="15.75" customHeight="1">
      <c r="I324" s="24"/>
    </row>
    <row r="325" ht="15.75" customHeight="1">
      <c r="I325" s="24"/>
    </row>
    <row r="326" ht="15.75" customHeight="1">
      <c r="I326" s="24"/>
    </row>
    <row r="327" ht="15.75" customHeight="1">
      <c r="I327" s="24"/>
    </row>
    <row r="328" ht="15.75" customHeight="1">
      <c r="I328" s="24"/>
    </row>
    <row r="329" ht="15.75" customHeight="1">
      <c r="I329" s="24"/>
    </row>
    <row r="330" ht="15.75" customHeight="1">
      <c r="I330" s="24"/>
    </row>
    <row r="331" ht="15.75" customHeight="1">
      <c r="I331" s="24"/>
    </row>
    <row r="332" ht="15.75" customHeight="1">
      <c r="I332" s="24"/>
    </row>
    <row r="333" ht="15.75" customHeight="1">
      <c r="I333" s="24"/>
    </row>
    <row r="334" ht="15.75" customHeight="1">
      <c r="I334" s="24"/>
    </row>
    <row r="335" ht="15.75" customHeight="1">
      <c r="I335" s="24"/>
    </row>
    <row r="336" ht="15.75" customHeight="1">
      <c r="I336" s="24"/>
    </row>
    <row r="337" ht="15.75" customHeight="1">
      <c r="I337" s="24"/>
    </row>
    <row r="338" ht="15.75" customHeight="1">
      <c r="I338" s="24"/>
    </row>
    <row r="339" ht="15.75" customHeight="1">
      <c r="I339" s="24"/>
    </row>
    <row r="340" ht="15.75" customHeight="1">
      <c r="I340" s="24"/>
    </row>
    <row r="341" ht="15.75" customHeight="1">
      <c r="I341" s="24"/>
    </row>
    <row r="342" ht="15.75" customHeight="1">
      <c r="I342" s="24"/>
    </row>
    <row r="343" ht="15.75" customHeight="1">
      <c r="I343" s="24"/>
    </row>
    <row r="344" ht="15.75" customHeight="1">
      <c r="I344" s="24"/>
    </row>
    <row r="345" ht="15.75" customHeight="1">
      <c r="I345" s="24"/>
    </row>
    <row r="346" ht="15.75" customHeight="1">
      <c r="I346" s="24"/>
    </row>
    <row r="347" ht="15.75" customHeight="1">
      <c r="I347" s="24"/>
    </row>
    <row r="348" ht="15.75" customHeight="1">
      <c r="I348" s="24"/>
    </row>
    <row r="349" ht="15.75" customHeight="1">
      <c r="I349" s="24"/>
    </row>
    <row r="350" ht="15.75" customHeight="1">
      <c r="I350" s="24"/>
    </row>
    <row r="351" ht="15.75" customHeight="1">
      <c r="I351" s="24"/>
    </row>
    <row r="352" ht="15.75" customHeight="1">
      <c r="I352" s="24"/>
    </row>
    <row r="353" ht="15.75" customHeight="1">
      <c r="I353" s="24"/>
    </row>
    <row r="354" ht="15.75" customHeight="1">
      <c r="I354" s="24"/>
    </row>
    <row r="355" ht="15.75" customHeight="1">
      <c r="I355" s="24"/>
    </row>
    <row r="356" ht="15.75" customHeight="1">
      <c r="I356" s="24"/>
    </row>
    <row r="357" ht="15.75" customHeight="1">
      <c r="I357" s="24"/>
    </row>
    <row r="358" ht="15.75" customHeight="1">
      <c r="I358" s="24"/>
    </row>
    <row r="359" ht="15.75" customHeight="1">
      <c r="I359" s="24"/>
    </row>
    <row r="360" ht="15.75" customHeight="1">
      <c r="I360" s="24"/>
    </row>
    <row r="361" ht="15.75" customHeight="1">
      <c r="I361" s="24"/>
    </row>
    <row r="362" ht="15.75" customHeight="1">
      <c r="I362" s="24"/>
    </row>
    <row r="363" ht="15.75" customHeight="1">
      <c r="I363" s="24"/>
    </row>
    <row r="364" ht="15.75" customHeight="1">
      <c r="I364" s="24"/>
    </row>
    <row r="365" ht="15.75" customHeight="1">
      <c r="I365" s="24"/>
    </row>
    <row r="366" ht="15.75" customHeight="1">
      <c r="I366" s="24"/>
    </row>
    <row r="367" ht="15.75" customHeight="1">
      <c r="I367" s="24"/>
    </row>
    <row r="368" ht="15.75" customHeight="1">
      <c r="I368" s="24"/>
    </row>
    <row r="369" ht="15.75" customHeight="1">
      <c r="I369" s="24"/>
    </row>
    <row r="370" ht="15.75" customHeight="1">
      <c r="I370" s="24"/>
    </row>
    <row r="371" ht="15.75" customHeight="1">
      <c r="I371" s="24"/>
    </row>
    <row r="372" ht="15.75" customHeight="1">
      <c r="I372" s="24"/>
    </row>
    <row r="373" ht="15.75" customHeight="1">
      <c r="I373" s="24"/>
    </row>
    <row r="374" ht="15.75" customHeight="1">
      <c r="I374" s="24"/>
    </row>
    <row r="375" ht="15.75" customHeight="1">
      <c r="I375" s="24"/>
    </row>
    <row r="376" ht="15.75" customHeight="1">
      <c r="I376" s="24"/>
    </row>
    <row r="377" ht="15.75" customHeight="1">
      <c r="I377" s="24"/>
    </row>
    <row r="378" ht="15.75" customHeight="1">
      <c r="I378" s="24"/>
    </row>
    <row r="379" ht="15.75" customHeight="1">
      <c r="I379" s="24"/>
    </row>
    <row r="380" ht="15.75" customHeight="1">
      <c r="I380" s="24"/>
    </row>
    <row r="381" ht="15.75" customHeight="1">
      <c r="I381" s="24"/>
    </row>
    <row r="382" ht="15.75" customHeight="1">
      <c r="I382" s="24"/>
    </row>
    <row r="383" ht="15.75" customHeight="1">
      <c r="I383" s="24"/>
    </row>
    <row r="384" ht="15.75" customHeight="1">
      <c r="I384" s="24"/>
    </row>
    <row r="385" ht="15.75" customHeight="1">
      <c r="I385" s="24"/>
    </row>
    <row r="386" ht="15.75" customHeight="1">
      <c r="I386" s="24"/>
    </row>
    <row r="387" ht="15.75" customHeight="1">
      <c r="I387" s="24"/>
    </row>
    <row r="388" ht="15.75" customHeight="1">
      <c r="I388" s="24"/>
    </row>
    <row r="389" ht="15.75" customHeight="1">
      <c r="I389" s="24"/>
    </row>
    <row r="390" ht="15.75" customHeight="1">
      <c r="I390" s="24"/>
    </row>
    <row r="391" ht="15.75" customHeight="1">
      <c r="I391" s="24"/>
    </row>
    <row r="392" ht="15.75" customHeight="1">
      <c r="I392" s="24"/>
    </row>
    <row r="393" ht="15.75" customHeight="1">
      <c r="I393" s="24"/>
    </row>
    <row r="394" ht="15.75" customHeight="1">
      <c r="I394" s="24"/>
    </row>
    <row r="395" ht="15.75" customHeight="1">
      <c r="I395" s="24"/>
    </row>
    <row r="396" ht="15.75" customHeight="1">
      <c r="I396" s="24"/>
    </row>
    <row r="397" ht="15.75" customHeight="1">
      <c r="I397" s="24"/>
    </row>
    <row r="398" ht="15.75" customHeight="1">
      <c r="I398" s="24"/>
    </row>
    <row r="399" ht="15.75" customHeight="1">
      <c r="I399" s="24"/>
    </row>
    <row r="400" ht="15.75" customHeight="1">
      <c r="I400" s="24"/>
    </row>
    <row r="401" ht="15.75" customHeight="1">
      <c r="I401" s="24"/>
    </row>
    <row r="402" ht="15.75" customHeight="1">
      <c r="I402" s="24"/>
    </row>
    <row r="403" ht="15.75" customHeight="1">
      <c r="I403" s="24"/>
    </row>
    <row r="404" ht="15.75" customHeight="1">
      <c r="I404" s="24"/>
    </row>
    <row r="405" ht="15.75" customHeight="1">
      <c r="I405" s="24"/>
    </row>
    <row r="406" ht="15.75" customHeight="1">
      <c r="I406" s="24"/>
    </row>
    <row r="407" ht="15.75" customHeight="1">
      <c r="I407" s="24"/>
    </row>
    <row r="408" ht="15.75" customHeight="1">
      <c r="I408" s="24"/>
    </row>
    <row r="409" ht="15.75" customHeight="1">
      <c r="I409" s="24"/>
    </row>
    <row r="410" ht="15.75" customHeight="1">
      <c r="I410" s="24"/>
    </row>
    <row r="411" ht="15.75" customHeight="1">
      <c r="I411" s="24"/>
    </row>
    <row r="412" ht="15.75" customHeight="1">
      <c r="I412" s="24"/>
    </row>
    <row r="413" ht="15.75" customHeight="1">
      <c r="I413" s="24"/>
    </row>
    <row r="414" ht="15.75" customHeight="1">
      <c r="I414" s="24"/>
    </row>
    <row r="415" ht="15.75" customHeight="1">
      <c r="I415" s="24"/>
    </row>
    <row r="416" ht="15.75" customHeight="1">
      <c r="I416" s="24"/>
    </row>
    <row r="417" ht="15.75" customHeight="1">
      <c r="I417" s="24"/>
    </row>
    <row r="418" ht="15.75" customHeight="1">
      <c r="I418" s="24"/>
    </row>
    <row r="419" ht="15.75" customHeight="1">
      <c r="I419" s="24"/>
    </row>
    <row r="420" ht="15.75" customHeight="1">
      <c r="I420" s="24"/>
    </row>
    <row r="421" ht="15.75" customHeight="1">
      <c r="I421" s="24"/>
    </row>
    <row r="422" ht="15.75" customHeight="1">
      <c r="I422" s="24"/>
    </row>
    <row r="423" ht="15.75" customHeight="1">
      <c r="I423" s="24"/>
    </row>
    <row r="424" ht="15.75" customHeight="1">
      <c r="I424" s="24"/>
    </row>
    <row r="425" ht="15.75" customHeight="1">
      <c r="I425" s="24"/>
    </row>
    <row r="426" ht="15.75" customHeight="1">
      <c r="I426" s="24"/>
    </row>
    <row r="427" ht="15.75" customHeight="1">
      <c r="I427" s="24"/>
    </row>
    <row r="428" ht="15.75" customHeight="1">
      <c r="I428" s="24"/>
    </row>
    <row r="429" ht="15.75" customHeight="1">
      <c r="I429" s="24"/>
    </row>
    <row r="430" ht="15.75" customHeight="1">
      <c r="I430" s="24"/>
    </row>
    <row r="431" ht="15.75" customHeight="1">
      <c r="I431" s="24"/>
    </row>
    <row r="432" ht="15.75" customHeight="1">
      <c r="I432" s="24"/>
    </row>
    <row r="433" ht="15.75" customHeight="1">
      <c r="I433" s="24"/>
    </row>
    <row r="434" ht="15.75" customHeight="1">
      <c r="I434" s="24"/>
    </row>
    <row r="435" ht="15.75" customHeight="1">
      <c r="I435" s="24"/>
    </row>
    <row r="436" ht="15.75" customHeight="1">
      <c r="I436" s="24"/>
    </row>
    <row r="437" ht="15.75" customHeight="1">
      <c r="I437" s="24"/>
    </row>
    <row r="438" ht="15.75" customHeight="1">
      <c r="I438" s="24"/>
    </row>
    <row r="439" ht="15.75" customHeight="1">
      <c r="I439" s="24"/>
    </row>
    <row r="440" ht="15.75" customHeight="1">
      <c r="I440" s="24"/>
    </row>
    <row r="441" ht="15.75" customHeight="1">
      <c r="I441" s="24"/>
    </row>
    <row r="442" ht="15.75" customHeight="1">
      <c r="I442" s="24"/>
    </row>
    <row r="443" ht="15.75" customHeight="1">
      <c r="I443" s="24"/>
    </row>
    <row r="444" ht="15.75" customHeight="1">
      <c r="I444" s="24"/>
    </row>
    <row r="445" ht="15.75" customHeight="1">
      <c r="I445" s="24"/>
    </row>
    <row r="446" ht="15.75" customHeight="1">
      <c r="I446" s="24"/>
    </row>
    <row r="447" ht="15.75" customHeight="1">
      <c r="I447" s="24"/>
    </row>
    <row r="448" ht="15.75" customHeight="1">
      <c r="I448" s="24"/>
    </row>
    <row r="449" ht="15.75" customHeight="1">
      <c r="I449" s="24"/>
    </row>
    <row r="450" ht="15.75" customHeight="1">
      <c r="I450" s="24"/>
    </row>
    <row r="451" ht="15.75" customHeight="1">
      <c r="I451" s="24"/>
    </row>
    <row r="452" ht="15.75" customHeight="1">
      <c r="I452" s="24"/>
    </row>
    <row r="453" ht="15.75" customHeight="1">
      <c r="I453" s="24"/>
    </row>
    <row r="454" ht="15.75" customHeight="1">
      <c r="I454" s="24"/>
    </row>
    <row r="455" ht="15.75" customHeight="1">
      <c r="I455" s="24"/>
    </row>
    <row r="456" ht="15.75" customHeight="1">
      <c r="I456" s="24"/>
    </row>
    <row r="457" ht="15.75" customHeight="1">
      <c r="I457" s="24"/>
    </row>
    <row r="458" ht="15.75" customHeight="1">
      <c r="I458" s="24"/>
    </row>
    <row r="459" ht="15.75" customHeight="1">
      <c r="I459" s="24"/>
    </row>
    <row r="460" ht="15.75" customHeight="1">
      <c r="I460" s="24"/>
    </row>
    <row r="461" ht="15.75" customHeight="1">
      <c r="I461" s="24"/>
    </row>
    <row r="462" ht="15.75" customHeight="1">
      <c r="I462" s="24"/>
    </row>
    <row r="463" ht="15.75" customHeight="1">
      <c r="I463" s="24"/>
    </row>
    <row r="464" ht="15.75" customHeight="1">
      <c r="I464" s="24"/>
    </row>
    <row r="465" ht="15.75" customHeight="1">
      <c r="I465" s="24"/>
    </row>
    <row r="466" ht="15.75" customHeight="1">
      <c r="I466" s="24"/>
    </row>
    <row r="467" ht="15.75" customHeight="1">
      <c r="I467" s="24"/>
    </row>
    <row r="468" ht="15.75" customHeight="1">
      <c r="I468" s="24"/>
    </row>
    <row r="469" ht="15.75" customHeight="1">
      <c r="I469" s="24"/>
    </row>
    <row r="470" ht="15.75" customHeight="1">
      <c r="I470" s="24"/>
    </row>
    <row r="471" ht="15.75" customHeight="1">
      <c r="I471" s="24"/>
    </row>
    <row r="472" ht="15.75" customHeight="1">
      <c r="I472" s="24"/>
    </row>
    <row r="473" ht="15.75" customHeight="1">
      <c r="I473" s="24"/>
    </row>
    <row r="474" ht="15.75" customHeight="1">
      <c r="I474" s="24"/>
    </row>
    <row r="475" ht="15.75" customHeight="1">
      <c r="I475" s="24"/>
    </row>
    <row r="476" ht="15.75" customHeight="1">
      <c r="I476" s="24"/>
    </row>
    <row r="477" ht="15.75" customHeight="1">
      <c r="I477" s="24"/>
    </row>
    <row r="478" ht="15.75" customHeight="1">
      <c r="I478" s="24"/>
    </row>
    <row r="479" ht="15.75" customHeight="1">
      <c r="I479" s="24"/>
    </row>
    <row r="480" ht="15.75" customHeight="1">
      <c r="I480" s="24"/>
    </row>
    <row r="481" ht="15.75" customHeight="1">
      <c r="I481" s="24"/>
    </row>
    <row r="482" ht="15.75" customHeight="1">
      <c r="I482" s="24"/>
    </row>
    <row r="483" ht="15.75" customHeight="1">
      <c r="I483" s="24"/>
    </row>
    <row r="484" ht="15.75" customHeight="1">
      <c r="I484" s="24"/>
    </row>
    <row r="485" ht="15.75" customHeight="1">
      <c r="I485" s="24"/>
    </row>
    <row r="486" ht="15.75" customHeight="1">
      <c r="I486" s="24"/>
    </row>
    <row r="487" ht="15.75" customHeight="1">
      <c r="I487" s="24"/>
    </row>
    <row r="488" ht="15.75" customHeight="1">
      <c r="I488" s="24"/>
    </row>
    <row r="489" ht="15.75" customHeight="1">
      <c r="I489" s="24"/>
    </row>
    <row r="490" ht="15.75" customHeight="1">
      <c r="I490" s="24"/>
    </row>
    <row r="491" ht="15.75" customHeight="1">
      <c r="I491" s="24"/>
    </row>
    <row r="492" ht="15.75" customHeight="1">
      <c r="I492" s="24"/>
    </row>
    <row r="493" ht="15.75" customHeight="1">
      <c r="I493" s="24"/>
    </row>
    <row r="494" ht="15.75" customHeight="1">
      <c r="I494" s="24"/>
    </row>
    <row r="495" ht="15.75" customHeight="1">
      <c r="I495" s="24"/>
    </row>
    <row r="496" ht="15.75" customHeight="1">
      <c r="I496" s="24"/>
    </row>
    <row r="497" ht="15.75" customHeight="1">
      <c r="I497" s="24"/>
    </row>
    <row r="498" ht="15.75" customHeight="1">
      <c r="I498" s="24"/>
    </row>
    <row r="499" ht="15.75" customHeight="1">
      <c r="I499" s="24"/>
    </row>
    <row r="500" ht="15.75" customHeight="1">
      <c r="I500" s="24"/>
    </row>
    <row r="501" ht="15.75" customHeight="1">
      <c r="I501" s="24"/>
    </row>
    <row r="502" ht="15.75" customHeight="1">
      <c r="I502" s="24"/>
    </row>
    <row r="503" ht="15.75" customHeight="1">
      <c r="I503" s="24"/>
    </row>
    <row r="504" ht="15.75" customHeight="1">
      <c r="I504" s="24"/>
    </row>
    <row r="505" ht="15.75" customHeight="1">
      <c r="I505" s="24"/>
    </row>
    <row r="506" ht="15.75" customHeight="1">
      <c r="I506" s="24"/>
    </row>
    <row r="507" ht="15.75" customHeight="1">
      <c r="I507" s="24"/>
    </row>
    <row r="508" ht="15.75" customHeight="1">
      <c r="I508" s="24"/>
    </row>
    <row r="509" ht="15.75" customHeight="1">
      <c r="I509" s="24"/>
    </row>
    <row r="510" ht="15.75" customHeight="1">
      <c r="I510" s="24"/>
    </row>
    <row r="511" ht="15.75" customHeight="1">
      <c r="I511" s="24"/>
    </row>
    <row r="512" ht="15.75" customHeight="1">
      <c r="I512" s="24"/>
    </row>
    <row r="513" ht="15.75" customHeight="1">
      <c r="I513" s="24"/>
    </row>
    <row r="514" ht="15.75" customHeight="1">
      <c r="I514" s="24"/>
    </row>
    <row r="515" ht="15.75" customHeight="1">
      <c r="I515" s="24"/>
    </row>
    <row r="516" ht="15.75" customHeight="1">
      <c r="I516" s="24"/>
    </row>
    <row r="517" ht="15.75" customHeight="1">
      <c r="I517" s="24"/>
    </row>
    <row r="518" ht="15.75" customHeight="1">
      <c r="I518" s="24"/>
    </row>
    <row r="519" ht="15.75" customHeight="1">
      <c r="I519" s="24"/>
    </row>
    <row r="520" ht="15.75" customHeight="1">
      <c r="I520" s="24"/>
    </row>
    <row r="521" ht="15.75" customHeight="1">
      <c r="I521" s="24"/>
    </row>
    <row r="522" ht="15.75" customHeight="1">
      <c r="I522" s="24"/>
    </row>
    <row r="523" ht="15.75" customHeight="1">
      <c r="I523" s="24"/>
    </row>
    <row r="524" ht="15.75" customHeight="1">
      <c r="I524" s="24"/>
    </row>
    <row r="525" ht="15.75" customHeight="1">
      <c r="I525" s="24"/>
    </row>
    <row r="526" ht="15.75" customHeight="1">
      <c r="I526" s="24"/>
    </row>
    <row r="527" ht="15.75" customHeight="1">
      <c r="I527" s="24"/>
    </row>
    <row r="528" ht="15.75" customHeight="1">
      <c r="I528" s="24"/>
    </row>
    <row r="529" ht="15.75" customHeight="1">
      <c r="I529" s="24"/>
    </row>
    <row r="530" ht="15.75" customHeight="1">
      <c r="I530" s="24"/>
    </row>
    <row r="531" ht="15.75" customHeight="1">
      <c r="I531" s="24"/>
    </row>
    <row r="532" ht="15.75" customHeight="1">
      <c r="I532" s="24"/>
    </row>
    <row r="533" ht="15.75" customHeight="1">
      <c r="I533" s="24"/>
    </row>
    <row r="534" ht="15.75" customHeight="1">
      <c r="I534" s="24"/>
    </row>
    <row r="535" ht="15.75" customHeight="1">
      <c r="I535" s="24"/>
    </row>
    <row r="536" ht="15.75" customHeight="1">
      <c r="I536" s="24"/>
    </row>
    <row r="537" ht="15.75" customHeight="1">
      <c r="I537" s="24"/>
    </row>
    <row r="538" ht="15.75" customHeight="1">
      <c r="I538" s="24"/>
    </row>
    <row r="539" ht="15.75" customHeight="1">
      <c r="I539" s="24"/>
    </row>
    <row r="540" ht="15.75" customHeight="1">
      <c r="I540" s="24"/>
    </row>
    <row r="541" ht="15.75" customHeight="1">
      <c r="I541" s="24"/>
    </row>
    <row r="542" ht="15.75" customHeight="1">
      <c r="I542" s="24"/>
    </row>
    <row r="543" ht="15.75" customHeight="1">
      <c r="I543" s="24"/>
    </row>
    <row r="544" ht="15.75" customHeight="1">
      <c r="I544" s="24"/>
    </row>
    <row r="545" ht="15.75" customHeight="1">
      <c r="I545" s="24"/>
    </row>
    <row r="546" ht="15.75" customHeight="1">
      <c r="I546" s="24"/>
    </row>
    <row r="547" ht="15.75" customHeight="1">
      <c r="I547" s="24"/>
    </row>
    <row r="548" ht="15.75" customHeight="1">
      <c r="I548" s="24"/>
    </row>
    <row r="549" ht="15.75" customHeight="1">
      <c r="I549" s="24"/>
    </row>
    <row r="550" ht="15.75" customHeight="1">
      <c r="I550" s="24"/>
    </row>
    <row r="551" ht="15.75" customHeight="1">
      <c r="I551" s="24"/>
    </row>
    <row r="552" ht="15.75" customHeight="1">
      <c r="I552" s="24"/>
    </row>
    <row r="553" ht="15.75" customHeight="1">
      <c r="I553" s="24"/>
    </row>
    <row r="554" ht="15.75" customHeight="1">
      <c r="I554" s="24"/>
    </row>
    <row r="555" ht="15.75" customHeight="1">
      <c r="I555" s="24"/>
    </row>
    <row r="556" ht="15.75" customHeight="1">
      <c r="I556" s="24"/>
    </row>
    <row r="557" ht="15.75" customHeight="1">
      <c r="I557" s="24"/>
    </row>
    <row r="558" ht="15.75" customHeight="1">
      <c r="I558" s="24"/>
    </row>
    <row r="559" ht="15.75" customHeight="1">
      <c r="I559" s="24"/>
    </row>
    <row r="560" ht="15.75" customHeight="1">
      <c r="I560" s="24"/>
    </row>
    <row r="561" ht="15.75" customHeight="1">
      <c r="I561" s="24"/>
    </row>
    <row r="562" ht="15.75" customHeight="1">
      <c r="I562" s="24"/>
    </row>
    <row r="563" ht="15.75" customHeight="1">
      <c r="I563" s="24"/>
    </row>
    <row r="564" ht="15.75" customHeight="1">
      <c r="I564" s="24"/>
    </row>
    <row r="565" ht="15.75" customHeight="1">
      <c r="I565" s="24"/>
    </row>
    <row r="566" ht="15.75" customHeight="1">
      <c r="I566" s="24"/>
    </row>
    <row r="567" ht="15.75" customHeight="1">
      <c r="I567" s="24"/>
    </row>
    <row r="568" ht="15.75" customHeight="1">
      <c r="I568" s="24"/>
    </row>
    <row r="569" ht="15.75" customHeight="1">
      <c r="I569" s="24"/>
    </row>
    <row r="570" ht="15.75" customHeight="1">
      <c r="I570" s="24"/>
    </row>
    <row r="571" ht="15.75" customHeight="1">
      <c r="I571" s="24"/>
    </row>
    <row r="572" ht="15.75" customHeight="1">
      <c r="I572" s="24"/>
    </row>
    <row r="573" ht="15.75" customHeight="1">
      <c r="I573" s="24"/>
    </row>
    <row r="574" ht="15.75" customHeight="1">
      <c r="I574" s="24"/>
    </row>
    <row r="575" ht="15.75" customHeight="1">
      <c r="I575" s="24"/>
    </row>
    <row r="576" ht="15.75" customHeight="1">
      <c r="I576" s="24"/>
    </row>
    <row r="577" ht="15.75" customHeight="1">
      <c r="I577" s="24"/>
    </row>
    <row r="578" ht="15.75" customHeight="1">
      <c r="I578" s="24"/>
    </row>
    <row r="579" ht="15.75" customHeight="1">
      <c r="I579" s="24"/>
    </row>
    <row r="580" ht="15.75" customHeight="1">
      <c r="I580" s="24"/>
    </row>
    <row r="581" ht="15.75" customHeight="1">
      <c r="I581" s="24"/>
    </row>
    <row r="582" ht="15.75" customHeight="1">
      <c r="I582" s="24"/>
    </row>
    <row r="583" ht="15.75" customHeight="1">
      <c r="I583" s="24"/>
    </row>
    <row r="584" ht="15.75" customHeight="1">
      <c r="I584" s="24"/>
    </row>
    <row r="585" ht="15.75" customHeight="1">
      <c r="I585" s="24"/>
    </row>
    <row r="586" ht="15.75" customHeight="1">
      <c r="I586" s="24"/>
    </row>
    <row r="587" ht="15.75" customHeight="1">
      <c r="I587" s="24"/>
    </row>
    <row r="588" ht="15.75" customHeight="1">
      <c r="I588" s="24"/>
    </row>
    <row r="589" ht="15.75" customHeight="1">
      <c r="I589" s="24"/>
    </row>
    <row r="590" ht="15.75" customHeight="1">
      <c r="I590" s="24"/>
    </row>
    <row r="591" ht="15.75" customHeight="1">
      <c r="I591" s="24"/>
    </row>
    <row r="592" ht="15.75" customHeight="1">
      <c r="I592" s="24"/>
    </row>
    <row r="593" ht="15.75" customHeight="1">
      <c r="I593" s="24"/>
    </row>
    <row r="594" ht="15.75" customHeight="1">
      <c r="I594" s="24"/>
    </row>
    <row r="595" ht="15.75" customHeight="1">
      <c r="I595" s="24"/>
    </row>
    <row r="596" ht="15.75" customHeight="1">
      <c r="I596" s="24"/>
    </row>
    <row r="597" ht="15.75" customHeight="1">
      <c r="I597" s="24"/>
    </row>
    <row r="598" ht="15.75" customHeight="1">
      <c r="I598" s="24"/>
    </row>
    <row r="599" ht="15.75" customHeight="1">
      <c r="I599" s="24"/>
    </row>
    <row r="600" ht="15.75" customHeight="1">
      <c r="I600" s="24"/>
    </row>
    <row r="601" ht="15.75" customHeight="1">
      <c r="I601" s="24"/>
    </row>
    <row r="602" ht="15.75" customHeight="1">
      <c r="I602" s="24"/>
    </row>
    <row r="603" ht="15.75" customHeight="1">
      <c r="I603" s="24"/>
    </row>
    <row r="604" ht="15.75" customHeight="1">
      <c r="I604" s="24"/>
    </row>
    <row r="605" ht="15.75" customHeight="1">
      <c r="I605" s="24"/>
    </row>
    <row r="606" ht="15.75" customHeight="1">
      <c r="I606" s="24"/>
    </row>
    <row r="607" ht="15.75" customHeight="1">
      <c r="I607" s="24"/>
    </row>
    <row r="608" ht="15.75" customHeight="1">
      <c r="I608" s="24"/>
    </row>
    <row r="609" ht="15.75" customHeight="1">
      <c r="I609" s="24"/>
    </row>
    <row r="610" ht="15.75" customHeight="1">
      <c r="I610" s="24"/>
    </row>
    <row r="611" ht="15.75" customHeight="1">
      <c r="I611" s="24"/>
    </row>
    <row r="612" ht="15.75" customHeight="1">
      <c r="I612" s="24"/>
    </row>
    <row r="613" ht="15.75" customHeight="1">
      <c r="I613" s="24"/>
    </row>
    <row r="614" ht="15.75" customHeight="1">
      <c r="I614" s="24"/>
    </row>
    <row r="615" ht="15.75" customHeight="1">
      <c r="I615" s="24"/>
    </row>
    <row r="616" ht="15.75" customHeight="1">
      <c r="I616" s="24"/>
    </row>
    <row r="617" ht="15.75" customHeight="1">
      <c r="I617" s="24"/>
    </row>
    <row r="618" ht="15.75" customHeight="1">
      <c r="I618" s="24"/>
    </row>
    <row r="619" ht="15.75" customHeight="1">
      <c r="I619" s="24"/>
    </row>
    <row r="620" ht="15.75" customHeight="1">
      <c r="I620" s="24"/>
    </row>
    <row r="621" ht="15.75" customHeight="1">
      <c r="I621" s="24"/>
    </row>
    <row r="622" ht="15.75" customHeight="1">
      <c r="I622" s="24"/>
    </row>
    <row r="623" ht="15.75" customHeight="1">
      <c r="I623" s="24"/>
    </row>
    <row r="624" ht="15.75" customHeight="1">
      <c r="I624" s="24"/>
    </row>
    <row r="625" ht="15.75" customHeight="1">
      <c r="I625" s="24"/>
    </row>
    <row r="626" ht="15.75" customHeight="1">
      <c r="I626" s="24"/>
    </row>
    <row r="627" ht="15.75" customHeight="1">
      <c r="I627" s="24"/>
    </row>
    <row r="628" ht="15.75" customHeight="1">
      <c r="I628" s="24"/>
    </row>
    <row r="629" ht="15.75" customHeight="1">
      <c r="I629" s="24"/>
    </row>
    <row r="630" ht="15.75" customHeight="1">
      <c r="I630" s="24"/>
    </row>
    <row r="631" ht="15.75" customHeight="1">
      <c r="I631" s="24"/>
    </row>
    <row r="632" ht="15.75" customHeight="1">
      <c r="I632" s="24"/>
    </row>
    <row r="633" ht="15.75" customHeight="1">
      <c r="I633" s="24"/>
    </row>
    <row r="634" ht="15.75" customHeight="1">
      <c r="I634" s="24"/>
    </row>
    <row r="635" ht="15.75" customHeight="1">
      <c r="I635" s="24"/>
    </row>
    <row r="636" ht="15.75" customHeight="1">
      <c r="I636" s="24"/>
    </row>
    <row r="637" ht="15.75" customHeight="1">
      <c r="I637" s="24"/>
    </row>
    <row r="638" ht="15.75" customHeight="1">
      <c r="I638" s="24"/>
    </row>
    <row r="639" ht="15.75" customHeight="1">
      <c r="I639" s="24"/>
    </row>
    <row r="640" ht="15.75" customHeight="1">
      <c r="I640" s="24"/>
    </row>
    <row r="641" ht="15.75" customHeight="1">
      <c r="I641" s="24"/>
    </row>
    <row r="642" ht="15.75" customHeight="1">
      <c r="I642" s="24"/>
    </row>
    <row r="643" ht="15.75" customHeight="1">
      <c r="I643" s="24"/>
    </row>
    <row r="644" ht="15.75" customHeight="1">
      <c r="I644" s="24"/>
    </row>
    <row r="645" ht="15.75" customHeight="1">
      <c r="I645" s="24"/>
    </row>
    <row r="646" ht="15.75" customHeight="1">
      <c r="I646" s="24"/>
    </row>
    <row r="647" ht="15.75" customHeight="1">
      <c r="I647" s="24"/>
    </row>
    <row r="648" ht="15.75" customHeight="1">
      <c r="I648" s="24"/>
    </row>
    <row r="649" ht="15.75" customHeight="1">
      <c r="I649" s="24"/>
    </row>
    <row r="650" ht="15.75" customHeight="1">
      <c r="I650" s="24"/>
    </row>
    <row r="651" ht="15.75" customHeight="1">
      <c r="I651" s="24"/>
    </row>
    <row r="652" ht="15.75" customHeight="1">
      <c r="I652" s="24"/>
    </row>
    <row r="653" ht="15.75" customHeight="1">
      <c r="I653" s="24"/>
    </row>
    <row r="654" ht="15.75" customHeight="1">
      <c r="I654" s="24"/>
    </row>
    <row r="655" ht="15.75" customHeight="1">
      <c r="I655" s="24"/>
    </row>
    <row r="656" ht="15.75" customHeight="1">
      <c r="I656" s="24"/>
    </row>
    <row r="657" ht="15.75" customHeight="1">
      <c r="I657" s="24"/>
    </row>
    <row r="658" ht="15.75" customHeight="1">
      <c r="I658" s="24"/>
    </row>
    <row r="659" ht="15.75" customHeight="1">
      <c r="I659" s="24"/>
    </row>
    <row r="660" ht="15.75" customHeight="1">
      <c r="I660" s="24"/>
    </row>
    <row r="661" ht="15.75" customHeight="1">
      <c r="I661" s="24"/>
    </row>
    <row r="662" ht="15.75" customHeight="1">
      <c r="I662" s="24"/>
    </row>
    <row r="663" ht="15.75" customHeight="1">
      <c r="I663" s="24"/>
    </row>
    <row r="664" ht="15.75" customHeight="1">
      <c r="I664" s="24"/>
    </row>
    <row r="665" ht="15.75" customHeight="1">
      <c r="I665" s="24"/>
    </row>
    <row r="666" ht="15.75" customHeight="1">
      <c r="I666" s="24"/>
    </row>
    <row r="667" ht="15.75" customHeight="1">
      <c r="I667" s="24"/>
    </row>
    <row r="668" ht="15.75" customHeight="1">
      <c r="I668" s="24"/>
    </row>
    <row r="669" ht="15.75" customHeight="1">
      <c r="I669" s="24"/>
    </row>
    <row r="670" ht="15.75" customHeight="1">
      <c r="I670" s="24"/>
    </row>
    <row r="671" ht="15.75" customHeight="1">
      <c r="I671" s="24"/>
    </row>
    <row r="672" ht="15.75" customHeight="1">
      <c r="I672" s="24"/>
    </row>
    <row r="673" ht="15.75" customHeight="1">
      <c r="I673" s="24"/>
    </row>
    <row r="674" ht="15.75" customHeight="1">
      <c r="I674" s="24"/>
    </row>
    <row r="675" ht="15.75" customHeight="1">
      <c r="I675" s="24"/>
    </row>
    <row r="676" ht="15.75" customHeight="1">
      <c r="I676" s="24"/>
    </row>
    <row r="677" ht="15.75" customHeight="1">
      <c r="I677" s="24"/>
    </row>
    <row r="678" ht="15.75" customHeight="1">
      <c r="I678" s="24"/>
    </row>
    <row r="679" ht="15.75" customHeight="1">
      <c r="I679" s="24"/>
    </row>
    <row r="680" ht="15.75" customHeight="1">
      <c r="I680" s="24"/>
    </row>
    <row r="681" ht="15.75" customHeight="1">
      <c r="I681" s="24"/>
    </row>
    <row r="682" ht="15.75" customHeight="1">
      <c r="I682" s="24"/>
    </row>
    <row r="683" ht="15.75" customHeight="1">
      <c r="I683" s="24"/>
    </row>
    <row r="684" ht="15.75" customHeight="1">
      <c r="I684" s="24"/>
    </row>
    <row r="685" ht="15.75" customHeight="1">
      <c r="I685" s="24"/>
    </row>
    <row r="686" ht="15.75" customHeight="1">
      <c r="I686" s="24"/>
    </row>
    <row r="687" ht="15.75" customHeight="1">
      <c r="I687" s="24"/>
    </row>
    <row r="688" ht="15.75" customHeight="1">
      <c r="I688" s="24"/>
    </row>
    <row r="689" ht="15.75" customHeight="1">
      <c r="I689" s="24"/>
    </row>
    <row r="690" ht="15.75" customHeight="1">
      <c r="I690" s="24"/>
    </row>
    <row r="691" ht="15.75" customHeight="1">
      <c r="I691" s="24"/>
    </row>
    <row r="692" ht="15.75" customHeight="1">
      <c r="I692" s="24"/>
    </row>
    <row r="693" ht="15.75" customHeight="1">
      <c r="I693" s="24"/>
    </row>
    <row r="694" ht="15.75" customHeight="1">
      <c r="I694" s="24"/>
    </row>
    <row r="695" ht="15.75" customHeight="1">
      <c r="I695" s="24"/>
    </row>
    <row r="696" ht="15.75" customHeight="1">
      <c r="I696" s="24"/>
    </row>
    <row r="697" ht="15.75" customHeight="1">
      <c r="I697" s="24"/>
    </row>
    <row r="698" ht="15.75" customHeight="1">
      <c r="I698" s="24"/>
    </row>
    <row r="699" ht="15.75" customHeight="1">
      <c r="I699" s="24"/>
    </row>
    <row r="700" ht="15.75" customHeight="1">
      <c r="I700" s="24"/>
    </row>
    <row r="701" ht="15.75" customHeight="1">
      <c r="I701" s="24"/>
    </row>
    <row r="702" ht="15.75" customHeight="1">
      <c r="I702" s="24"/>
    </row>
    <row r="703" ht="15.75" customHeight="1">
      <c r="I703" s="24"/>
    </row>
    <row r="704" ht="15.75" customHeight="1">
      <c r="I704" s="24"/>
    </row>
    <row r="705" ht="15.75" customHeight="1">
      <c r="I705" s="24"/>
    </row>
    <row r="706" ht="15.75" customHeight="1">
      <c r="I706" s="24"/>
    </row>
    <row r="707" ht="15.75" customHeight="1">
      <c r="I707" s="24"/>
    </row>
    <row r="708" ht="15.75" customHeight="1">
      <c r="I708" s="24"/>
    </row>
    <row r="709" ht="15.75" customHeight="1">
      <c r="I709" s="24"/>
    </row>
    <row r="710" ht="15.75" customHeight="1">
      <c r="I710" s="24"/>
    </row>
    <row r="711" ht="15.75" customHeight="1">
      <c r="I711" s="24"/>
    </row>
    <row r="712" ht="15.75" customHeight="1">
      <c r="I712" s="24"/>
    </row>
    <row r="713" ht="15.75" customHeight="1">
      <c r="I713" s="24"/>
    </row>
    <row r="714" ht="15.75" customHeight="1">
      <c r="I714" s="24"/>
    </row>
    <row r="715" ht="15.75" customHeight="1">
      <c r="I715" s="24"/>
    </row>
    <row r="716" ht="15.75" customHeight="1">
      <c r="I716" s="24"/>
    </row>
    <row r="717" ht="15.75" customHeight="1">
      <c r="I717" s="24"/>
    </row>
    <row r="718" ht="15.75" customHeight="1">
      <c r="I718" s="24"/>
    </row>
    <row r="719" ht="15.75" customHeight="1">
      <c r="I719" s="24"/>
    </row>
    <row r="720" ht="15.75" customHeight="1">
      <c r="I720" s="24"/>
    </row>
    <row r="721" ht="15.75" customHeight="1">
      <c r="I721" s="24"/>
    </row>
    <row r="722" ht="15.75" customHeight="1">
      <c r="I722" s="24"/>
    </row>
    <row r="723" ht="15.75" customHeight="1">
      <c r="I723" s="24"/>
    </row>
    <row r="724" ht="15.75" customHeight="1">
      <c r="I724" s="24"/>
    </row>
    <row r="725" ht="15.75" customHeight="1">
      <c r="I725" s="24"/>
    </row>
    <row r="726" ht="15.75" customHeight="1">
      <c r="I726" s="24"/>
    </row>
    <row r="727" ht="15.75" customHeight="1">
      <c r="I727" s="24"/>
    </row>
    <row r="728" ht="15.75" customHeight="1">
      <c r="I728" s="24"/>
    </row>
    <row r="729" ht="15.75" customHeight="1">
      <c r="I729" s="24"/>
    </row>
    <row r="730" ht="15.75" customHeight="1">
      <c r="I730" s="24"/>
    </row>
    <row r="731" ht="15.75" customHeight="1">
      <c r="I731" s="24"/>
    </row>
    <row r="732" ht="15.75" customHeight="1">
      <c r="I732" s="24"/>
    </row>
    <row r="733" ht="15.75" customHeight="1">
      <c r="I733" s="24"/>
    </row>
    <row r="734" ht="15.75" customHeight="1">
      <c r="I734" s="24"/>
    </row>
    <row r="735" ht="15.75" customHeight="1">
      <c r="I735" s="24"/>
    </row>
    <row r="736" ht="15.75" customHeight="1">
      <c r="I736" s="24"/>
    </row>
    <row r="737" ht="15.75" customHeight="1">
      <c r="I737" s="24"/>
    </row>
    <row r="738" ht="15.75" customHeight="1">
      <c r="I738" s="24"/>
    </row>
    <row r="739" ht="15.75" customHeight="1">
      <c r="I739" s="24"/>
    </row>
    <row r="740" ht="15.75" customHeight="1">
      <c r="I740" s="24"/>
    </row>
    <row r="741" ht="15.75" customHeight="1">
      <c r="I741" s="24"/>
    </row>
    <row r="742" ht="15.75" customHeight="1">
      <c r="I742" s="24"/>
    </row>
    <row r="743" ht="15.75" customHeight="1">
      <c r="I743" s="24"/>
    </row>
    <row r="744" ht="15.75" customHeight="1">
      <c r="I744" s="24"/>
    </row>
    <row r="745" ht="15.75" customHeight="1">
      <c r="I745" s="24"/>
    </row>
    <row r="746" ht="15.75" customHeight="1">
      <c r="I746" s="24"/>
    </row>
    <row r="747" ht="15.75" customHeight="1">
      <c r="I747" s="24"/>
    </row>
    <row r="748" ht="15.75" customHeight="1">
      <c r="I748" s="24"/>
    </row>
    <row r="749" ht="15.75" customHeight="1">
      <c r="I749" s="24"/>
    </row>
    <row r="750" ht="15.75" customHeight="1">
      <c r="I750" s="24"/>
    </row>
    <row r="751" ht="15.75" customHeight="1">
      <c r="I751" s="24"/>
    </row>
    <row r="752" ht="15.75" customHeight="1">
      <c r="I752" s="24"/>
    </row>
    <row r="753" ht="15.75" customHeight="1">
      <c r="I753" s="24"/>
    </row>
    <row r="754" ht="15.75" customHeight="1">
      <c r="I754" s="24"/>
    </row>
    <row r="755" ht="15.75" customHeight="1">
      <c r="I755" s="24"/>
    </row>
    <row r="756" ht="15.75" customHeight="1">
      <c r="I756" s="24"/>
    </row>
    <row r="757" ht="15.75" customHeight="1">
      <c r="I757" s="24"/>
    </row>
    <row r="758" ht="15.75" customHeight="1">
      <c r="I758" s="24"/>
    </row>
    <row r="759" ht="15.75" customHeight="1">
      <c r="I759" s="24"/>
    </row>
    <row r="760" ht="15.75" customHeight="1">
      <c r="I760" s="24"/>
    </row>
    <row r="761" ht="15.75" customHeight="1">
      <c r="I761" s="24"/>
    </row>
    <row r="762" ht="15.75" customHeight="1">
      <c r="I762" s="24"/>
    </row>
    <row r="763" ht="15.75" customHeight="1">
      <c r="I763" s="24"/>
    </row>
    <row r="764" ht="15.75" customHeight="1">
      <c r="I764" s="24"/>
    </row>
    <row r="765" ht="15.75" customHeight="1">
      <c r="I765" s="24"/>
    </row>
    <row r="766" ht="15.75" customHeight="1">
      <c r="I766" s="24"/>
    </row>
    <row r="767" ht="15.75" customHeight="1">
      <c r="I767" s="24"/>
    </row>
    <row r="768" ht="15.75" customHeight="1">
      <c r="I768" s="24"/>
    </row>
    <row r="769" ht="15.75" customHeight="1">
      <c r="I769" s="24"/>
    </row>
    <row r="770" ht="15.75" customHeight="1">
      <c r="I770" s="24"/>
    </row>
    <row r="771" ht="15.75" customHeight="1">
      <c r="I771" s="24"/>
    </row>
    <row r="772" ht="15.75" customHeight="1">
      <c r="I772" s="24"/>
    </row>
    <row r="773" ht="15.75" customHeight="1">
      <c r="I773" s="24"/>
    </row>
    <row r="774" ht="15.75" customHeight="1">
      <c r="I774" s="24"/>
    </row>
    <row r="775" ht="15.75" customHeight="1">
      <c r="I775" s="24"/>
    </row>
    <row r="776" ht="15.75" customHeight="1">
      <c r="I776" s="24"/>
    </row>
    <row r="777" ht="15.75" customHeight="1">
      <c r="I777" s="24"/>
    </row>
    <row r="778" ht="15.75" customHeight="1">
      <c r="I778" s="24"/>
    </row>
    <row r="779" ht="15.75" customHeight="1">
      <c r="I779" s="24"/>
    </row>
    <row r="780" ht="15.75" customHeight="1">
      <c r="I780" s="24"/>
    </row>
    <row r="781" ht="15.75" customHeight="1">
      <c r="I781" s="24"/>
    </row>
    <row r="782" ht="15.75" customHeight="1">
      <c r="I782" s="24"/>
    </row>
    <row r="783" ht="15.75" customHeight="1">
      <c r="I783" s="24"/>
    </row>
    <row r="784" ht="15.75" customHeight="1">
      <c r="I784" s="24"/>
    </row>
    <row r="785" ht="15.75" customHeight="1">
      <c r="I785" s="24"/>
    </row>
    <row r="786" ht="15.75" customHeight="1">
      <c r="I786" s="24"/>
    </row>
    <row r="787" ht="15.75" customHeight="1">
      <c r="I787" s="24"/>
    </row>
    <row r="788" ht="15.75" customHeight="1">
      <c r="I788" s="24"/>
    </row>
    <row r="789" ht="15.75" customHeight="1">
      <c r="I789" s="24"/>
    </row>
    <row r="790" ht="15.75" customHeight="1">
      <c r="I790" s="24"/>
    </row>
    <row r="791" ht="15.75" customHeight="1">
      <c r="I791" s="24"/>
    </row>
    <row r="792" ht="15.75" customHeight="1">
      <c r="I792" s="24"/>
    </row>
    <row r="793" ht="15.75" customHeight="1">
      <c r="I793" s="24"/>
    </row>
    <row r="794" ht="15.75" customHeight="1">
      <c r="I794" s="24"/>
    </row>
    <row r="795" ht="15.75" customHeight="1">
      <c r="I795" s="24"/>
    </row>
    <row r="796" ht="15.75" customHeight="1">
      <c r="I796" s="24"/>
    </row>
    <row r="797" ht="15.75" customHeight="1">
      <c r="I797" s="24"/>
    </row>
    <row r="798" ht="15.75" customHeight="1">
      <c r="I798" s="24"/>
    </row>
    <row r="799" ht="15.75" customHeight="1">
      <c r="I799" s="24"/>
    </row>
    <row r="800" ht="15.75" customHeight="1">
      <c r="I800" s="24"/>
    </row>
    <row r="801" ht="15.75" customHeight="1">
      <c r="I801" s="24"/>
    </row>
    <row r="802" ht="15.75" customHeight="1">
      <c r="I802" s="24"/>
    </row>
    <row r="803" ht="15.75" customHeight="1">
      <c r="I803" s="24"/>
    </row>
    <row r="804" ht="15.75" customHeight="1">
      <c r="I804" s="24"/>
    </row>
    <row r="805" ht="15.75" customHeight="1">
      <c r="I805" s="24"/>
    </row>
    <row r="806" ht="15.75" customHeight="1">
      <c r="I806" s="24"/>
    </row>
    <row r="807" ht="15.75" customHeight="1">
      <c r="I807" s="24"/>
    </row>
    <row r="808" ht="15.75" customHeight="1">
      <c r="I808" s="24"/>
    </row>
    <row r="809" ht="15.75" customHeight="1">
      <c r="I809" s="24"/>
    </row>
    <row r="810" ht="15.75" customHeight="1">
      <c r="I810" s="24"/>
    </row>
    <row r="811" ht="15.75" customHeight="1">
      <c r="I811" s="24"/>
    </row>
    <row r="812" ht="15.75" customHeight="1">
      <c r="I812" s="24"/>
    </row>
    <row r="813" ht="15.75" customHeight="1">
      <c r="I813" s="24"/>
    </row>
    <row r="814" ht="15.75" customHeight="1">
      <c r="I814" s="24"/>
    </row>
    <row r="815" ht="15.75" customHeight="1">
      <c r="I815" s="24"/>
    </row>
    <row r="816" ht="15.75" customHeight="1">
      <c r="I816" s="24"/>
    </row>
    <row r="817" ht="15.75" customHeight="1">
      <c r="I817" s="24"/>
    </row>
    <row r="818" ht="15.75" customHeight="1">
      <c r="I818" s="24"/>
    </row>
    <row r="819" ht="15.75" customHeight="1">
      <c r="I819" s="24"/>
    </row>
    <row r="820" ht="15.75" customHeight="1">
      <c r="I820" s="24"/>
    </row>
    <row r="821" ht="15.75" customHeight="1">
      <c r="I821" s="24"/>
    </row>
    <row r="822" ht="15.75" customHeight="1">
      <c r="I822" s="24"/>
    </row>
    <row r="823" ht="15.75" customHeight="1">
      <c r="I823" s="24"/>
    </row>
    <row r="824" ht="15.75" customHeight="1">
      <c r="I824" s="24"/>
    </row>
    <row r="825" ht="15.75" customHeight="1">
      <c r="I825" s="24"/>
    </row>
    <row r="826" ht="15.75" customHeight="1">
      <c r="I826" s="24"/>
    </row>
    <row r="827" ht="15.75" customHeight="1">
      <c r="I827" s="24"/>
    </row>
    <row r="828" ht="15.75" customHeight="1">
      <c r="I828" s="24"/>
    </row>
    <row r="829" ht="15.75" customHeight="1">
      <c r="I829" s="24"/>
    </row>
    <row r="830" ht="15.75" customHeight="1">
      <c r="I830" s="24"/>
    </row>
    <row r="831" ht="15.75" customHeight="1">
      <c r="I831" s="24"/>
    </row>
    <row r="832" ht="15.75" customHeight="1">
      <c r="I832" s="24"/>
    </row>
    <row r="833" ht="15.75" customHeight="1">
      <c r="I833" s="24"/>
    </row>
    <row r="834" ht="15.75" customHeight="1">
      <c r="I834" s="24"/>
    </row>
    <row r="835" ht="15.75" customHeight="1">
      <c r="I835" s="24"/>
    </row>
    <row r="836" ht="15.75" customHeight="1">
      <c r="I836" s="24"/>
    </row>
    <row r="837" ht="15.75" customHeight="1">
      <c r="I837" s="24"/>
    </row>
    <row r="838" ht="15.75" customHeight="1">
      <c r="I838" s="24"/>
    </row>
    <row r="839" ht="15.75" customHeight="1">
      <c r="I839" s="24"/>
    </row>
    <row r="840" ht="15.75" customHeight="1">
      <c r="I840" s="24"/>
    </row>
    <row r="841" ht="15.75" customHeight="1">
      <c r="I841" s="24"/>
    </row>
    <row r="842" ht="15.75" customHeight="1">
      <c r="I842" s="24"/>
    </row>
    <row r="843" ht="15.75" customHeight="1">
      <c r="I843" s="24"/>
    </row>
    <row r="844" ht="15.75" customHeight="1">
      <c r="I844" s="24"/>
    </row>
    <row r="845" ht="15.75" customHeight="1">
      <c r="I845" s="24"/>
    </row>
    <row r="846" ht="15.75" customHeight="1">
      <c r="I846" s="24"/>
    </row>
    <row r="847" ht="15.75" customHeight="1">
      <c r="I847" s="24"/>
    </row>
    <row r="848" ht="15.75" customHeight="1">
      <c r="I848" s="24"/>
    </row>
    <row r="849" ht="15.75" customHeight="1">
      <c r="I849" s="24"/>
    </row>
    <row r="850" ht="15.75" customHeight="1">
      <c r="I850" s="24"/>
    </row>
    <row r="851" ht="15.75" customHeight="1">
      <c r="I851" s="24"/>
    </row>
    <row r="852" ht="15.75" customHeight="1">
      <c r="I852" s="24"/>
    </row>
    <row r="853" ht="15.75" customHeight="1">
      <c r="I853" s="24"/>
    </row>
    <row r="854" ht="15.75" customHeight="1">
      <c r="I854" s="24"/>
    </row>
    <row r="855" ht="15.75" customHeight="1">
      <c r="I855" s="24"/>
    </row>
    <row r="856" ht="15.75" customHeight="1">
      <c r="I856" s="24"/>
    </row>
    <row r="857" ht="15.75" customHeight="1">
      <c r="I857" s="24"/>
    </row>
    <row r="858" ht="15.75" customHeight="1">
      <c r="I858" s="24"/>
    </row>
    <row r="859" ht="15.75" customHeight="1">
      <c r="I859" s="24"/>
    </row>
    <row r="860" ht="15.75" customHeight="1">
      <c r="I860" s="24"/>
    </row>
    <row r="861" ht="15.75" customHeight="1">
      <c r="I861" s="24"/>
    </row>
    <row r="862" ht="15.75" customHeight="1">
      <c r="I862" s="24"/>
    </row>
    <row r="863" ht="15.75" customHeight="1">
      <c r="I863" s="24"/>
    </row>
    <row r="864" ht="15.75" customHeight="1">
      <c r="I864" s="24"/>
    </row>
    <row r="865" ht="15.75" customHeight="1">
      <c r="I865" s="24"/>
    </row>
    <row r="866" ht="15.75" customHeight="1">
      <c r="I866" s="24"/>
    </row>
    <row r="867" ht="15.75" customHeight="1">
      <c r="I867" s="24"/>
    </row>
    <row r="868" ht="15.75" customHeight="1">
      <c r="I868" s="24"/>
    </row>
    <row r="869" ht="15.75" customHeight="1">
      <c r="I869" s="24"/>
    </row>
    <row r="870" ht="15.75" customHeight="1">
      <c r="I870" s="24"/>
    </row>
    <row r="871" ht="15.75" customHeight="1">
      <c r="I871" s="24"/>
    </row>
    <row r="872" ht="15.75" customHeight="1">
      <c r="I872" s="24"/>
    </row>
    <row r="873" ht="15.75" customHeight="1">
      <c r="I873" s="24"/>
    </row>
    <row r="874" ht="15.75" customHeight="1">
      <c r="I874" s="24"/>
    </row>
    <row r="875" ht="15.75" customHeight="1">
      <c r="I875" s="24"/>
    </row>
    <row r="876" ht="15.75" customHeight="1">
      <c r="I876" s="24"/>
    </row>
    <row r="877" ht="15.75" customHeight="1">
      <c r="I877" s="24"/>
    </row>
    <row r="878" ht="15.75" customHeight="1">
      <c r="I878" s="24"/>
    </row>
    <row r="879" ht="15.75" customHeight="1">
      <c r="I879" s="24"/>
    </row>
    <row r="880" ht="15.75" customHeight="1">
      <c r="I880" s="24"/>
    </row>
    <row r="881" ht="15.75" customHeight="1">
      <c r="I881" s="24"/>
    </row>
    <row r="882" ht="15.75" customHeight="1">
      <c r="I882" s="24"/>
    </row>
    <row r="883" ht="15.75" customHeight="1">
      <c r="I883" s="24"/>
    </row>
    <row r="884" ht="15.75" customHeight="1">
      <c r="I884" s="24"/>
    </row>
    <row r="885" ht="15.75" customHeight="1">
      <c r="I885" s="24"/>
    </row>
    <row r="886" ht="15.75" customHeight="1">
      <c r="I886" s="24"/>
    </row>
    <row r="887" ht="15.75" customHeight="1">
      <c r="I887" s="24"/>
    </row>
    <row r="888" ht="15.75" customHeight="1">
      <c r="I888" s="24"/>
    </row>
    <row r="889" ht="15.75" customHeight="1">
      <c r="I889" s="24"/>
    </row>
    <row r="890" ht="15.75" customHeight="1">
      <c r="I890" s="24"/>
    </row>
    <row r="891" ht="15.75" customHeight="1">
      <c r="I891" s="24"/>
    </row>
    <row r="892" ht="15.75" customHeight="1">
      <c r="I892" s="24"/>
    </row>
    <row r="893" ht="15.75" customHeight="1">
      <c r="I893" s="24"/>
    </row>
    <row r="894" ht="15.75" customHeight="1">
      <c r="I894" s="24"/>
    </row>
    <row r="895" ht="15.75" customHeight="1">
      <c r="I895" s="24"/>
    </row>
    <row r="896" ht="15.75" customHeight="1">
      <c r="I896" s="24"/>
    </row>
    <row r="897" ht="15.75" customHeight="1">
      <c r="I897" s="24"/>
    </row>
    <row r="898" ht="15.75" customHeight="1">
      <c r="I898" s="24"/>
    </row>
    <row r="899" ht="15.75" customHeight="1">
      <c r="I899" s="24"/>
    </row>
    <row r="900" ht="15.75" customHeight="1">
      <c r="I900" s="24"/>
    </row>
    <row r="901" ht="15.75" customHeight="1">
      <c r="I901" s="24"/>
    </row>
    <row r="902" ht="15.75" customHeight="1">
      <c r="I902" s="24"/>
    </row>
    <row r="903" ht="15.75" customHeight="1">
      <c r="I903" s="24"/>
    </row>
    <row r="904" ht="15.75" customHeight="1">
      <c r="I904" s="24"/>
    </row>
    <row r="905" ht="15.75" customHeight="1">
      <c r="I905" s="24"/>
    </row>
    <row r="906" ht="15.75" customHeight="1">
      <c r="I906" s="24"/>
    </row>
    <row r="907" ht="15.75" customHeight="1">
      <c r="I907" s="24"/>
    </row>
    <row r="908" ht="15.75" customHeight="1">
      <c r="I908" s="24"/>
    </row>
    <row r="909" ht="15.75" customHeight="1">
      <c r="I909" s="24"/>
    </row>
    <row r="910" ht="15.75" customHeight="1">
      <c r="I910" s="24"/>
    </row>
    <row r="911" ht="15.75" customHeight="1">
      <c r="I911" s="24"/>
    </row>
    <row r="912" ht="15.75" customHeight="1">
      <c r="I912" s="24"/>
    </row>
    <row r="913" ht="15.75" customHeight="1">
      <c r="I913" s="24"/>
    </row>
    <row r="914" ht="15.75" customHeight="1">
      <c r="I914" s="24"/>
    </row>
    <row r="915" ht="15.75" customHeight="1">
      <c r="I915" s="24"/>
    </row>
    <row r="916" ht="15.75" customHeight="1">
      <c r="I916" s="24"/>
    </row>
    <row r="917" ht="15.75" customHeight="1">
      <c r="I917" s="24"/>
    </row>
    <row r="918" ht="15.75" customHeight="1">
      <c r="I918" s="24"/>
    </row>
    <row r="919" ht="15.75" customHeight="1">
      <c r="I919" s="24"/>
    </row>
    <row r="920" ht="15.75" customHeight="1">
      <c r="I920" s="24"/>
    </row>
    <row r="921" ht="15.75" customHeight="1">
      <c r="I921" s="24"/>
    </row>
    <row r="922" ht="15.75" customHeight="1">
      <c r="I922" s="24"/>
    </row>
    <row r="923" ht="15.75" customHeight="1">
      <c r="I923" s="24"/>
    </row>
    <row r="924" ht="15.75" customHeight="1">
      <c r="I924" s="24"/>
    </row>
    <row r="925" ht="15.75" customHeight="1">
      <c r="I925" s="24"/>
    </row>
    <row r="926" ht="15.75" customHeight="1">
      <c r="I926" s="24"/>
    </row>
    <row r="927" ht="15.75" customHeight="1">
      <c r="I927" s="24"/>
    </row>
    <row r="928" ht="15.75" customHeight="1">
      <c r="I928" s="24"/>
    </row>
    <row r="929" ht="15.75" customHeight="1">
      <c r="I929" s="24"/>
    </row>
    <row r="930" ht="15.75" customHeight="1">
      <c r="I930" s="24"/>
    </row>
    <row r="931" ht="15.75" customHeight="1">
      <c r="I931" s="24"/>
    </row>
    <row r="932" ht="15.75" customHeight="1">
      <c r="I932" s="24"/>
    </row>
    <row r="933" ht="15.75" customHeight="1">
      <c r="I933" s="24"/>
    </row>
    <row r="934" ht="15.75" customHeight="1">
      <c r="I934" s="24"/>
    </row>
    <row r="935" ht="15.75" customHeight="1">
      <c r="I935" s="24"/>
    </row>
    <row r="936" ht="15.75" customHeight="1">
      <c r="I936" s="24"/>
    </row>
    <row r="937" ht="15.75" customHeight="1">
      <c r="I937" s="24"/>
    </row>
    <row r="938" ht="15.75" customHeight="1">
      <c r="I938" s="24"/>
    </row>
    <row r="939" ht="15.75" customHeight="1">
      <c r="I939" s="24"/>
    </row>
    <row r="940" ht="15.75" customHeight="1">
      <c r="I940" s="24"/>
    </row>
    <row r="941" ht="15.75" customHeight="1">
      <c r="I941" s="24"/>
    </row>
    <row r="942" ht="15.75" customHeight="1">
      <c r="I942" s="24"/>
    </row>
    <row r="943" ht="15.75" customHeight="1">
      <c r="I943" s="24"/>
    </row>
    <row r="944" ht="15.75" customHeight="1">
      <c r="I944" s="24"/>
    </row>
    <row r="945" ht="15.75" customHeight="1">
      <c r="I945" s="24"/>
    </row>
    <row r="946" ht="15.75" customHeight="1">
      <c r="I946" s="24"/>
    </row>
    <row r="947" ht="15.75" customHeight="1">
      <c r="I947" s="24"/>
    </row>
    <row r="948" ht="15.75" customHeight="1">
      <c r="I948" s="24"/>
    </row>
    <row r="949" ht="15.75" customHeight="1">
      <c r="I949" s="24"/>
    </row>
    <row r="950" ht="15.75" customHeight="1">
      <c r="I950" s="24"/>
    </row>
    <row r="951" ht="15.75" customHeight="1">
      <c r="I951" s="24"/>
    </row>
    <row r="952" ht="15.75" customHeight="1">
      <c r="I952" s="24"/>
    </row>
    <row r="953" ht="15.75" customHeight="1">
      <c r="I953" s="24"/>
    </row>
    <row r="954" ht="15.75" customHeight="1">
      <c r="I954" s="24"/>
    </row>
    <row r="955" ht="15.75" customHeight="1">
      <c r="I955" s="24"/>
    </row>
    <row r="956" ht="15.75" customHeight="1">
      <c r="I956" s="24"/>
    </row>
    <row r="957" ht="15.75" customHeight="1">
      <c r="I957" s="24"/>
    </row>
    <row r="958" ht="15.75" customHeight="1">
      <c r="I958" s="24"/>
    </row>
    <row r="959" ht="15.75" customHeight="1">
      <c r="I959" s="24"/>
    </row>
    <row r="960" ht="15.75" customHeight="1">
      <c r="I960" s="24"/>
    </row>
    <row r="961" ht="15.75" customHeight="1">
      <c r="I961" s="24"/>
    </row>
    <row r="962" ht="15.75" customHeight="1">
      <c r="I962" s="24"/>
    </row>
    <row r="963" ht="15.75" customHeight="1">
      <c r="I963" s="24"/>
    </row>
    <row r="964" ht="15.75" customHeight="1">
      <c r="I964" s="24"/>
    </row>
    <row r="965" ht="15.75" customHeight="1">
      <c r="I965" s="24"/>
    </row>
    <row r="966" ht="15.75" customHeight="1">
      <c r="I966" s="24"/>
    </row>
    <row r="967" ht="15.75" customHeight="1">
      <c r="I967" s="24"/>
    </row>
    <row r="968" ht="15.75" customHeight="1">
      <c r="I968" s="24"/>
    </row>
    <row r="969" ht="15.75" customHeight="1">
      <c r="I969" s="24"/>
    </row>
    <row r="970" ht="15.75" customHeight="1">
      <c r="I970" s="24"/>
    </row>
    <row r="971" ht="15.75" customHeight="1">
      <c r="I971" s="24"/>
    </row>
    <row r="972" ht="15.75" customHeight="1">
      <c r="I972" s="24"/>
    </row>
    <row r="973" ht="15.75" customHeight="1">
      <c r="I973" s="24"/>
    </row>
    <row r="974" ht="15.75" customHeight="1">
      <c r="I974" s="24"/>
    </row>
    <row r="975" ht="15.75" customHeight="1">
      <c r="I975" s="24"/>
    </row>
    <row r="976" ht="15.75" customHeight="1">
      <c r="I976" s="24"/>
    </row>
    <row r="977" ht="15.75" customHeight="1">
      <c r="I977" s="24"/>
    </row>
    <row r="978" ht="15.75" customHeight="1">
      <c r="I978" s="24"/>
    </row>
    <row r="979" ht="15.75" customHeight="1">
      <c r="I979" s="24"/>
    </row>
    <row r="980" ht="15.75" customHeight="1">
      <c r="I980" s="24"/>
    </row>
    <row r="981" ht="15.75" customHeight="1">
      <c r="I981" s="24"/>
    </row>
    <row r="982" ht="15.75" customHeight="1">
      <c r="I982" s="24"/>
    </row>
    <row r="983" ht="15.75" customHeight="1">
      <c r="I983" s="24"/>
    </row>
    <row r="984" ht="15.75" customHeight="1">
      <c r="I984" s="24"/>
    </row>
    <row r="985" ht="15.75" customHeight="1">
      <c r="I985" s="24"/>
    </row>
    <row r="986" ht="15.75" customHeight="1">
      <c r="I986" s="24"/>
    </row>
    <row r="987" ht="15.75" customHeight="1">
      <c r="I987" s="24"/>
    </row>
    <row r="988" ht="15.75" customHeight="1">
      <c r="I988" s="24"/>
    </row>
    <row r="989" ht="15.75" customHeight="1">
      <c r="I989" s="24"/>
    </row>
    <row r="990" ht="15.75" customHeight="1">
      <c r="I990" s="24"/>
    </row>
    <row r="991" ht="15.75" customHeight="1">
      <c r="I991" s="24"/>
    </row>
    <row r="992" ht="15.75" customHeight="1">
      <c r="I992" s="24"/>
    </row>
    <row r="993" ht="15.75" customHeight="1">
      <c r="I993" s="24"/>
    </row>
    <row r="994" ht="15.75" customHeight="1">
      <c r="I994" s="24"/>
    </row>
    <row r="995" ht="15.75" customHeight="1">
      <c r="I995" s="24"/>
    </row>
    <row r="996" ht="15.75" customHeight="1">
      <c r="I996" s="24"/>
    </row>
    <row r="997" ht="15.75" customHeight="1">
      <c r="I997" s="24"/>
    </row>
    <row r="998" ht="15.75" customHeight="1">
      <c r="I998" s="24"/>
    </row>
    <row r="999" ht="15.75" customHeight="1">
      <c r="I999" s="24"/>
    </row>
    <row r="1000" ht="15.75" customHeight="1">
      <c r="I1000" s="24"/>
    </row>
  </sheetData>
  <autoFilter ref="$A$1:$AA$146"/>
  <conditionalFormatting sqref="P2:P146">
    <cfRule type="cellIs" dxfId="0" priority="1" stopIfTrue="1" operator="lessThan">
      <formula>0</formula>
    </cfRule>
  </conditionalFormatting>
  <conditionalFormatting sqref="O2">
    <cfRule type="cellIs" dxfId="0" priority="2" stopIfTrue="1" operator="lessThan">
      <formula>0</formula>
    </cfRule>
  </conditionalFormatting>
  <conditionalFormatting sqref="O3">
    <cfRule type="cellIs" dxfId="0" priority="3" stopIfTrue="1" operator="lessThan">
      <formula>0</formula>
    </cfRule>
  </conditionalFormatting>
  <conditionalFormatting sqref="O4">
    <cfRule type="cellIs" dxfId="0" priority="4" stopIfTrue="1" operator="lessThan">
      <formula>0</formula>
    </cfRule>
  </conditionalFormatting>
  <conditionalFormatting sqref="O5">
    <cfRule type="cellIs" dxfId="0" priority="5" stopIfTrue="1" operator="lessThan">
      <formula>0</formula>
    </cfRule>
  </conditionalFormatting>
  <conditionalFormatting sqref="O6">
    <cfRule type="cellIs" dxfId="0" priority="6" stopIfTrue="1" operator="lessThan">
      <formula>0</formula>
    </cfRule>
  </conditionalFormatting>
  <conditionalFormatting sqref="O7">
    <cfRule type="cellIs" dxfId="0" priority="7" stopIfTrue="1" operator="lessThan">
      <formula>0</formula>
    </cfRule>
  </conditionalFormatting>
  <conditionalFormatting sqref="O8">
    <cfRule type="cellIs" dxfId="0" priority="8" stopIfTrue="1" operator="lessThan">
      <formula>0</formula>
    </cfRule>
  </conditionalFormatting>
  <conditionalFormatting sqref="O9">
    <cfRule type="cellIs" dxfId="0" priority="9" stopIfTrue="1" operator="lessThan">
      <formula>0</formula>
    </cfRule>
  </conditionalFormatting>
  <conditionalFormatting sqref="O10">
    <cfRule type="cellIs" dxfId="0" priority="10" stopIfTrue="1" operator="lessThan">
      <formula>0</formula>
    </cfRule>
  </conditionalFormatting>
  <conditionalFormatting sqref="O11">
    <cfRule type="cellIs" dxfId="0" priority="11" stopIfTrue="1" operator="lessThan">
      <formula>0</formula>
    </cfRule>
  </conditionalFormatting>
  <conditionalFormatting sqref="O12">
    <cfRule type="cellIs" dxfId="0" priority="12" stopIfTrue="1" operator="lessThan">
      <formula>0</formula>
    </cfRule>
  </conditionalFormatting>
  <conditionalFormatting sqref="O13">
    <cfRule type="cellIs" dxfId="0" priority="13" stopIfTrue="1" operator="lessThan">
      <formula>0</formula>
    </cfRule>
  </conditionalFormatting>
  <conditionalFormatting sqref="O14">
    <cfRule type="cellIs" dxfId="0" priority="14" stopIfTrue="1" operator="lessThan">
      <formula>0</formula>
    </cfRule>
  </conditionalFormatting>
  <conditionalFormatting sqref="O15">
    <cfRule type="cellIs" dxfId="0" priority="15" stopIfTrue="1" operator="lessThan">
      <formula>0</formula>
    </cfRule>
  </conditionalFormatting>
  <conditionalFormatting sqref="O16">
    <cfRule type="cellIs" dxfId="0" priority="16" stopIfTrue="1" operator="lessThan">
      <formula>0</formula>
    </cfRule>
  </conditionalFormatting>
  <conditionalFormatting sqref="O17">
    <cfRule type="cellIs" dxfId="0" priority="17" stopIfTrue="1" operator="lessThan">
      <formula>0</formula>
    </cfRule>
  </conditionalFormatting>
  <conditionalFormatting sqref="O18">
    <cfRule type="cellIs" dxfId="0" priority="18" stopIfTrue="1" operator="lessThan">
      <formula>0</formula>
    </cfRule>
  </conditionalFormatting>
  <conditionalFormatting sqref="O19">
    <cfRule type="cellIs" dxfId="0" priority="19" stopIfTrue="1" operator="lessThan">
      <formula>0</formula>
    </cfRule>
  </conditionalFormatting>
  <conditionalFormatting sqref="O20">
    <cfRule type="cellIs" dxfId="0" priority="20" stopIfTrue="1" operator="lessThan">
      <formula>0</formula>
    </cfRule>
  </conditionalFormatting>
  <conditionalFormatting sqref="O21">
    <cfRule type="cellIs" dxfId="0" priority="21" stopIfTrue="1" operator="lessThan">
      <formula>0</formula>
    </cfRule>
  </conditionalFormatting>
  <conditionalFormatting sqref="O22">
    <cfRule type="cellIs" dxfId="0" priority="22" stopIfTrue="1" operator="lessThan">
      <formula>0</formula>
    </cfRule>
  </conditionalFormatting>
  <conditionalFormatting sqref="O23">
    <cfRule type="cellIs" dxfId="0" priority="23" stopIfTrue="1" operator="lessThan">
      <formula>0</formula>
    </cfRule>
  </conditionalFormatting>
  <conditionalFormatting sqref="O24">
    <cfRule type="cellIs" dxfId="0" priority="24" stopIfTrue="1" operator="lessThan">
      <formula>0</formula>
    </cfRule>
  </conditionalFormatting>
  <conditionalFormatting sqref="O25">
    <cfRule type="cellIs" dxfId="0" priority="25" stopIfTrue="1" operator="lessThan">
      <formula>0</formula>
    </cfRule>
  </conditionalFormatting>
  <conditionalFormatting sqref="O26">
    <cfRule type="cellIs" dxfId="0" priority="26" stopIfTrue="1" operator="lessThan">
      <formula>0</formula>
    </cfRule>
  </conditionalFormatting>
  <conditionalFormatting sqref="O27">
    <cfRule type="cellIs" dxfId="0" priority="27" stopIfTrue="1" operator="lessThan">
      <formula>0</formula>
    </cfRule>
  </conditionalFormatting>
  <conditionalFormatting sqref="O28">
    <cfRule type="cellIs" dxfId="0" priority="28" stopIfTrue="1" operator="lessThan">
      <formula>0</formula>
    </cfRule>
  </conditionalFormatting>
  <conditionalFormatting sqref="O29">
    <cfRule type="cellIs" dxfId="0" priority="29" stopIfTrue="1" operator="lessThan">
      <formula>0</formula>
    </cfRule>
  </conditionalFormatting>
  <conditionalFormatting sqref="O30">
    <cfRule type="cellIs" dxfId="0" priority="30" stopIfTrue="1" operator="lessThan">
      <formula>0</formula>
    </cfRule>
  </conditionalFormatting>
  <conditionalFormatting sqref="O31">
    <cfRule type="cellIs" dxfId="0" priority="31" stopIfTrue="1" operator="lessThan">
      <formula>0</formula>
    </cfRule>
  </conditionalFormatting>
  <conditionalFormatting sqref="O32">
    <cfRule type="cellIs" dxfId="0" priority="32" stopIfTrue="1" operator="lessThan">
      <formula>0</formula>
    </cfRule>
  </conditionalFormatting>
  <conditionalFormatting sqref="O33">
    <cfRule type="cellIs" dxfId="0" priority="33" stopIfTrue="1" operator="lessThan">
      <formula>0</formula>
    </cfRule>
  </conditionalFormatting>
  <conditionalFormatting sqref="O34">
    <cfRule type="cellIs" dxfId="0" priority="34" stopIfTrue="1" operator="lessThan">
      <formula>0</formula>
    </cfRule>
  </conditionalFormatting>
  <conditionalFormatting sqref="O35">
    <cfRule type="cellIs" dxfId="0" priority="35" stopIfTrue="1" operator="lessThan">
      <formula>0</formula>
    </cfRule>
  </conditionalFormatting>
  <conditionalFormatting sqref="O36">
    <cfRule type="cellIs" dxfId="0" priority="36" stopIfTrue="1" operator="lessThan">
      <formula>0</formula>
    </cfRule>
  </conditionalFormatting>
  <conditionalFormatting sqref="O37">
    <cfRule type="cellIs" dxfId="0" priority="37" stopIfTrue="1" operator="lessThan">
      <formula>0</formula>
    </cfRule>
  </conditionalFormatting>
  <conditionalFormatting sqref="O38">
    <cfRule type="cellIs" dxfId="0" priority="38" stopIfTrue="1" operator="lessThan">
      <formula>0</formula>
    </cfRule>
  </conditionalFormatting>
  <conditionalFormatting sqref="O39">
    <cfRule type="cellIs" dxfId="0" priority="39" stopIfTrue="1" operator="lessThan">
      <formula>0</formula>
    </cfRule>
  </conditionalFormatting>
  <conditionalFormatting sqref="O40">
    <cfRule type="cellIs" dxfId="0" priority="40" stopIfTrue="1" operator="lessThan">
      <formula>0</formula>
    </cfRule>
  </conditionalFormatting>
  <conditionalFormatting sqref="O41">
    <cfRule type="cellIs" dxfId="0" priority="41" stopIfTrue="1" operator="lessThan">
      <formula>0</formula>
    </cfRule>
  </conditionalFormatting>
  <conditionalFormatting sqref="O42">
    <cfRule type="cellIs" dxfId="0" priority="42" stopIfTrue="1" operator="lessThan">
      <formula>0</formula>
    </cfRule>
  </conditionalFormatting>
  <conditionalFormatting sqref="O43">
    <cfRule type="cellIs" dxfId="0" priority="43" stopIfTrue="1" operator="lessThan">
      <formula>0</formula>
    </cfRule>
  </conditionalFormatting>
  <conditionalFormatting sqref="O44">
    <cfRule type="cellIs" dxfId="0" priority="44" stopIfTrue="1" operator="lessThan">
      <formula>0</formula>
    </cfRule>
  </conditionalFormatting>
  <conditionalFormatting sqref="O45">
    <cfRule type="cellIs" dxfId="0" priority="45" stopIfTrue="1" operator="lessThan">
      <formula>0</formula>
    </cfRule>
  </conditionalFormatting>
  <conditionalFormatting sqref="O46">
    <cfRule type="cellIs" dxfId="0" priority="46" stopIfTrue="1" operator="lessThan">
      <formula>0</formula>
    </cfRule>
  </conditionalFormatting>
  <conditionalFormatting sqref="O47">
    <cfRule type="cellIs" dxfId="0" priority="47" stopIfTrue="1" operator="lessThan">
      <formula>0</formula>
    </cfRule>
  </conditionalFormatting>
  <conditionalFormatting sqref="O48">
    <cfRule type="cellIs" dxfId="0" priority="48" stopIfTrue="1" operator="lessThan">
      <formula>0</formula>
    </cfRule>
  </conditionalFormatting>
  <conditionalFormatting sqref="O49">
    <cfRule type="cellIs" dxfId="0" priority="49" stopIfTrue="1" operator="lessThan">
      <formula>0</formula>
    </cfRule>
  </conditionalFormatting>
  <conditionalFormatting sqref="O50">
    <cfRule type="cellIs" dxfId="0" priority="50" stopIfTrue="1" operator="lessThan">
      <formula>0</formula>
    </cfRule>
  </conditionalFormatting>
  <conditionalFormatting sqref="O51">
    <cfRule type="cellIs" dxfId="0" priority="51" stopIfTrue="1" operator="lessThan">
      <formula>0</formula>
    </cfRule>
  </conditionalFormatting>
  <conditionalFormatting sqref="O52">
    <cfRule type="cellIs" dxfId="0" priority="52" stopIfTrue="1" operator="lessThan">
      <formula>0</formula>
    </cfRule>
  </conditionalFormatting>
  <conditionalFormatting sqref="O53">
    <cfRule type="cellIs" dxfId="0" priority="53" stopIfTrue="1" operator="lessThan">
      <formula>0</formula>
    </cfRule>
  </conditionalFormatting>
  <conditionalFormatting sqref="O54">
    <cfRule type="cellIs" dxfId="0" priority="54" stopIfTrue="1" operator="lessThan">
      <formula>0</formula>
    </cfRule>
  </conditionalFormatting>
  <conditionalFormatting sqref="O55">
    <cfRule type="cellIs" dxfId="0" priority="55" stopIfTrue="1" operator="lessThan">
      <formula>0</formula>
    </cfRule>
  </conditionalFormatting>
  <conditionalFormatting sqref="O56">
    <cfRule type="cellIs" dxfId="0" priority="56" stopIfTrue="1" operator="lessThan">
      <formula>0</formula>
    </cfRule>
  </conditionalFormatting>
  <conditionalFormatting sqref="O57">
    <cfRule type="cellIs" dxfId="0" priority="57" stopIfTrue="1" operator="lessThan">
      <formula>0</formula>
    </cfRule>
  </conditionalFormatting>
  <conditionalFormatting sqref="O58">
    <cfRule type="cellIs" dxfId="0" priority="58" stopIfTrue="1" operator="lessThan">
      <formula>0</formula>
    </cfRule>
  </conditionalFormatting>
  <conditionalFormatting sqref="O59">
    <cfRule type="cellIs" dxfId="0" priority="59" stopIfTrue="1" operator="lessThan">
      <formula>0</formula>
    </cfRule>
  </conditionalFormatting>
  <conditionalFormatting sqref="O60">
    <cfRule type="cellIs" dxfId="0" priority="60" stopIfTrue="1" operator="lessThan">
      <formula>0</formula>
    </cfRule>
  </conditionalFormatting>
  <conditionalFormatting sqref="O61">
    <cfRule type="cellIs" dxfId="0" priority="61" stopIfTrue="1" operator="lessThan">
      <formula>0</formula>
    </cfRule>
  </conditionalFormatting>
  <conditionalFormatting sqref="O62">
    <cfRule type="cellIs" dxfId="0" priority="62" stopIfTrue="1" operator="lessThan">
      <formula>0</formula>
    </cfRule>
  </conditionalFormatting>
  <conditionalFormatting sqref="O63">
    <cfRule type="cellIs" dxfId="0" priority="63" stopIfTrue="1" operator="lessThan">
      <formula>0</formula>
    </cfRule>
  </conditionalFormatting>
  <conditionalFormatting sqref="O64">
    <cfRule type="cellIs" dxfId="0" priority="64" stopIfTrue="1" operator="lessThan">
      <formula>0</formula>
    </cfRule>
  </conditionalFormatting>
  <conditionalFormatting sqref="O65">
    <cfRule type="cellIs" dxfId="0" priority="65" stopIfTrue="1" operator="lessThan">
      <formula>0</formula>
    </cfRule>
  </conditionalFormatting>
  <conditionalFormatting sqref="O66">
    <cfRule type="cellIs" dxfId="0" priority="66" stopIfTrue="1" operator="lessThan">
      <formula>0</formula>
    </cfRule>
  </conditionalFormatting>
  <conditionalFormatting sqref="O67">
    <cfRule type="cellIs" dxfId="0" priority="67" stopIfTrue="1" operator="lessThan">
      <formula>0</formula>
    </cfRule>
  </conditionalFormatting>
  <conditionalFormatting sqref="O68">
    <cfRule type="cellIs" dxfId="0" priority="68" stopIfTrue="1" operator="lessThan">
      <formula>0</formula>
    </cfRule>
  </conditionalFormatting>
  <conditionalFormatting sqref="O69">
    <cfRule type="cellIs" dxfId="0" priority="69" stopIfTrue="1" operator="lessThan">
      <formula>0</formula>
    </cfRule>
  </conditionalFormatting>
  <conditionalFormatting sqref="O70">
    <cfRule type="cellIs" dxfId="0" priority="70" stopIfTrue="1" operator="lessThan">
      <formula>0</formula>
    </cfRule>
  </conditionalFormatting>
  <conditionalFormatting sqref="O71">
    <cfRule type="cellIs" dxfId="0" priority="71" stopIfTrue="1" operator="lessThan">
      <formula>0</formula>
    </cfRule>
  </conditionalFormatting>
  <conditionalFormatting sqref="O72">
    <cfRule type="cellIs" dxfId="0" priority="72" stopIfTrue="1" operator="lessThan">
      <formula>0</formula>
    </cfRule>
  </conditionalFormatting>
  <conditionalFormatting sqref="O73">
    <cfRule type="cellIs" dxfId="0" priority="73" stopIfTrue="1" operator="lessThan">
      <formula>0</formula>
    </cfRule>
  </conditionalFormatting>
  <conditionalFormatting sqref="O74">
    <cfRule type="cellIs" dxfId="0" priority="74" stopIfTrue="1" operator="lessThan">
      <formula>0</formula>
    </cfRule>
  </conditionalFormatting>
  <conditionalFormatting sqref="O75">
    <cfRule type="cellIs" dxfId="0" priority="75" stopIfTrue="1" operator="lessThan">
      <formula>0</formula>
    </cfRule>
  </conditionalFormatting>
  <conditionalFormatting sqref="O76">
    <cfRule type="cellIs" dxfId="0" priority="76" stopIfTrue="1" operator="lessThan">
      <formula>0</formula>
    </cfRule>
  </conditionalFormatting>
  <conditionalFormatting sqref="O77">
    <cfRule type="cellIs" dxfId="0" priority="77" stopIfTrue="1" operator="lessThan">
      <formula>0</formula>
    </cfRule>
  </conditionalFormatting>
  <conditionalFormatting sqref="O78">
    <cfRule type="cellIs" dxfId="0" priority="78" stopIfTrue="1" operator="lessThan">
      <formula>0</formula>
    </cfRule>
  </conditionalFormatting>
  <conditionalFormatting sqref="O79">
    <cfRule type="cellIs" dxfId="0" priority="79" stopIfTrue="1" operator="lessThan">
      <formula>0</formula>
    </cfRule>
  </conditionalFormatting>
  <conditionalFormatting sqref="O80">
    <cfRule type="cellIs" dxfId="0" priority="80" stopIfTrue="1" operator="lessThan">
      <formula>0</formula>
    </cfRule>
  </conditionalFormatting>
  <conditionalFormatting sqref="O81">
    <cfRule type="cellIs" dxfId="0" priority="81" stopIfTrue="1" operator="lessThan">
      <formula>0</formula>
    </cfRule>
  </conditionalFormatting>
  <conditionalFormatting sqref="O82">
    <cfRule type="cellIs" dxfId="0" priority="82" stopIfTrue="1" operator="lessThan">
      <formula>0</formula>
    </cfRule>
  </conditionalFormatting>
  <conditionalFormatting sqref="O83">
    <cfRule type="cellIs" dxfId="0" priority="83" stopIfTrue="1" operator="lessThan">
      <formula>0</formula>
    </cfRule>
  </conditionalFormatting>
  <conditionalFormatting sqref="O84">
    <cfRule type="cellIs" dxfId="0" priority="84" stopIfTrue="1" operator="lessThan">
      <formula>0</formula>
    </cfRule>
  </conditionalFormatting>
  <conditionalFormatting sqref="O85">
    <cfRule type="cellIs" dxfId="0" priority="85" stopIfTrue="1" operator="lessThan">
      <formula>0</formula>
    </cfRule>
  </conditionalFormatting>
  <conditionalFormatting sqref="O86">
    <cfRule type="cellIs" dxfId="0" priority="86" stopIfTrue="1" operator="lessThan">
      <formula>0</formula>
    </cfRule>
  </conditionalFormatting>
  <conditionalFormatting sqref="O87">
    <cfRule type="cellIs" dxfId="0" priority="87" stopIfTrue="1" operator="lessThan">
      <formula>0</formula>
    </cfRule>
  </conditionalFormatting>
  <conditionalFormatting sqref="O88">
    <cfRule type="cellIs" dxfId="0" priority="88" stopIfTrue="1" operator="lessThan">
      <formula>0</formula>
    </cfRule>
  </conditionalFormatting>
  <conditionalFormatting sqref="O89">
    <cfRule type="cellIs" dxfId="0" priority="89" stopIfTrue="1" operator="lessThan">
      <formula>0</formula>
    </cfRule>
  </conditionalFormatting>
  <conditionalFormatting sqref="O90">
    <cfRule type="cellIs" dxfId="0" priority="90" stopIfTrue="1" operator="lessThan">
      <formula>0</formula>
    </cfRule>
  </conditionalFormatting>
  <conditionalFormatting sqref="O91">
    <cfRule type="cellIs" dxfId="0" priority="91" stopIfTrue="1" operator="lessThan">
      <formula>0</formula>
    </cfRule>
  </conditionalFormatting>
  <conditionalFormatting sqref="O92">
    <cfRule type="cellIs" dxfId="0" priority="92" stopIfTrue="1" operator="lessThan">
      <formula>0</formula>
    </cfRule>
  </conditionalFormatting>
  <conditionalFormatting sqref="O93">
    <cfRule type="cellIs" dxfId="0" priority="93" stopIfTrue="1" operator="lessThan">
      <formula>0</formula>
    </cfRule>
  </conditionalFormatting>
  <conditionalFormatting sqref="O94">
    <cfRule type="cellIs" dxfId="0" priority="94" stopIfTrue="1" operator="lessThan">
      <formula>0</formula>
    </cfRule>
  </conditionalFormatting>
  <conditionalFormatting sqref="O95">
    <cfRule type="cellIs" dxfId="0" priority="95" stopIfTrue="1" operator="lessThan">
      <formula>0</formula>
    </cfRule>
  </conditionalFormatting>
  <conditionalFormatting sqref="O96">
    <cfRule type="cellIs" dxfId="0" priority="96" stopIfTrue="1" operator="lessThan">
      <formula>0</formula>
    </cfRule>
  </conditionalFormatting>
  <conditionalFormatting sqref="O97">
    <cfRule type="cellIs" dxfId="0" priority="97" stopIfTrue="1" operator="lessThan">
      <formula>0</formula>
    </cfRule>
  </conditionalFormatting>
  <conditionalFormatting sqref="O99">
    <cfRule type="cellIs" dxfId="0" priority="98" stopIfTrue="1" operator="lessThan">
      <formula>0</formula>
    </cfRule>
  </conditionalFormatting>
  <conditionalFormatting sqref="O100">
    <cfRule type="cellIs" dxfId="0" priority="99" stopIfTrue="1" operator="lessThan">
      <formula>0</formula>
    </cfRule>
  </conditionalFormatting>
  <conditionalFormatting sqref="O101">
    <cfRule type="cellIs" dxfId="0" priority="100" stopIfTrue="1" operator="lessThan">
      <formula>0</formula>
    </cfRule>
  </conditionalFormatting>
  <conditionalFormatting sqref="O102">
    <cfRule type="cellIs" dxfId="0" priority="101" stopIfTrue="1" operator="lessThan">
      <formula>0</formula>
    </cfRule>
  </conditionalFormatting>
  <conditionalFormatting sqref="O103">
    <cfRule type="cellIs" dxfId="0" priority="102" stopIfTrue="1" operator="lessThan">
      <formula>0</formula>
    </cfRule>
  </conditionalFormatting>
  <conditionalFormatting sqref="O104">
    <cfRule type="cellIs" dxfId="0" priority="103" stopIfTrue="1" operator="lessThan">
      <formula>0</formula>
    </cfRule>
  </conditionalFormatting>
  <conditionalFormatting sqref="O105">
    <cfRule type="cellIs" dxfId="0" priority="104" stopIfTrue="1" operator="lessThan">
      <formula>0</formula>
    </cfRule>
  </conditionalFormatting>
  <conditionalFormatting sqref="O106">
    <cfRule type="cellIs" dxfId="0" priority="105" stopIfTrue="1" operator="lessThan">
      <formula>0</formula>
    </cfRule>
  </conditionalFormatting>
  <conditionalFormatting sqref="O107">
    <cfRule type="cellIs" dxfId="0" priority="106" stopIfTrue="1" operator="lessThan">
      <formula>0</formula>
    </cfRule>
  </conditionalFormatting>
  <conditionalFormatting sqref="O108">
    <cfRule type="cellIs" dxfId="0" priority="107" stopIfTrue="1" operator="lessThan">
      <formula>0</formula>
    </cfRule>
  </conditionalFormatting>
  <conditionalFormatting sqref="O109">
    <cfRule type="cellIs" dxfId="0" priority="108" stopIfTrue="1" operator="lessThan">
      <formula>0</formula>
    </cfRule>
  </conditionalFormatting>
  <conditionalFormatting sqref="O110">
    <cfRule type="cellIs" dxfId="0" priority="109" stopIfTrue="1" operator="lessThan">
      <formula>0</formula>
    </cfRule>
  </conditionalFormatting>
  <conditionalFormatting sqref="O111">
    <cfRule type="cellIs" dxfId="0" priority="110" stopIfTrue="1" operator="lessThan">
      <formula>0</formula>
    </cfRule>
  </conditionalFormatting>
  <conditionalFormatting sqref="O112">
    <cfRule type="cellIs" dxfId="0" priority="111" stopIfTrue="1" operator="lessThan">
      <formula>0</formula>
    </cfRule>
  </conditionalFormatting>
  <conditionalFormatting sqref="O113">
    <cfRule type="cellIs" dxfId="0" priority="112" stopIfTrue="1" operator="lessThan">
      <formula>0</formula>
    </cfRule>
  </conditionalFormatting>
  <conditionalFormatting sqref="O114">
    <cfRule type="cellIs" dxfId="0" priority="113" stopIfTrue="1" operator="lessThan">
      <formula>0</formula>
    </cfRule>
  </conditionalFormatting>
  <conditionalFormatting sqref="O115">
    <cfRule type="cellIs" dxfId="0" priority="114" stopIfTrue="1" operator="lessThan">
      <formula>0</formula>
    </cfRule>
  </conditionalFormatting>
  <conditionalFormatting sqref="O116">
    <cfRule type="cellIs" dxfId="0" priority="115" stopIfTrue="1" operator="lessThan">
      <formula>0</formula>
    </cfRule>
  </conditionalFormatting>
  <conditionalFormatting sqref="O117">
    <cfRule type="cellIs" dxfId="0" priority="116" stopIfTrue="1" operator="lessThan">
      <formula>0</formula>
    </cfRule>
  </conditionalFormatting>
  <conditionalFormatting sqref="O118">
    <cfRule type="cellIs" dxfId="0" priority="117" stopIfTrue="1" operator="lessThan">
      <formula>0</formula>
    </cfRule>
  </conditionalFormatting>
  <conditionalFormatting sqref="O119">
    <cfRule type="cellIs" dxfId="0" priority="118" stopIfTrue="1" operator="lessThan">
      <formula>0</formula>
    </cfRule>
  </conditionalFormatting>
  <conditionalFormatting sqref="O120">
    <cfRule type="cellIs" dxfId="0" priority="119" stopIfTrue="1" operator="lessThan">
      <formula>0</formula>
    </cfRule>
  </conditionalFormatting>
  <conditionalFormatting sqref="O121">
    <cfRule type="cellIs" dxfId="0" priority="120" stopIfTrue="1" operator="lessThan">
      <formula>0</formula>
    </cfRule>
  </conditionalFormatting>
  <conditionalFormatting sqref="O122">
    <cfRule type="cellIs" dxfId="0" priority="121" stopIfTrue="1" operator="lessThan">
      <formula>0</formula>
    </cfRule>
  </conditionalFormatting>
  <conditionalFormatting sqref="O123">
    <cfRule type="cellIs" dxfId="0" priority="122" stopIfTrue="1" operator="lessThan">
      <formula>0</formula>
    </cfRule>
  </conditionalFormatting>
  <conditionalFormatting sqref="O124">
    <cfRule type="cellIs" dxfId="0" priority="123" stopIfTrue="1" operator="lessThan">
      <formula>0</formula>
    </cfRule>
  </conditionalFormatting>
  <conditionalFormatting sqref="O125">
    <cfRule type="cellIs" dxfId="0" priority="124" stopIfTrue="1" operator="lessThan">
      <formula>0</formula>
    </cfRule>
  </conditionalFormatting>
  <conditionalFormatting sqref="O126">
    <cfRule type="cellIs" dxfId="0" priority="125" stopIfTrue="1" operator="lessThan">
      <formula>0</formula>
    </cfRule>
  </conditionalFormatting>
  <conditionalFormatting sqref="O127">
    <cfRule type="cellIs" dxfId="0" priority="126" stopIfTrue="1" operator="lessThan">
      <formula>0</formula>
    </cfRule>
  </conditionalFormatting>
  <conditionalFormatting sqref="O128">
    <cfRule type="cellIs" dxfId="0" priority="127" stopIfTrue="1" operator="lessThan">
      <formula>0</formula>
    </cfRule>
  </conditionalFormatting>
  <conditionalFormatting sqref="O129">
    <cfRule type="cellIs" dxfId="0" priority="128" stopIfTrue="1" operator="lessThan">
      <formula>0</formula>
    </cfRule>
  </conditionalFormatting>
  <conditionalFormatting sqref="O130">
    <cfRule type="cellIs" dxfId="0" priority="129" stopIfTrue="1" operator="lessThan">
      <formula>0</formula>
    </cfRule>
  </conditionalFormatting>
  <conditionalFormatting sqref="O131">
    <cfRule type="cellIs" dxfId="0" priority="130" stopIfTrue="1" operator="lessThan">
      <formula>0</formula>
    </cfRule>
  </conditionalFormatting>
  <conditionalFormatting sqref="O132">
    <cfRule type="cellIs" dxfId="0" priority="131" stopIfTrue="1" operator="lessThan">
      <formula>0</formula>
    </cfRule>
  </conditionalFormatting>
  <conditionalFormatting sqref="O133">
    <cfRule type="cellIs" dxfId="0" priority="132" stopIfTrue="1" operator="lessThan">
      <formula>0</formula>
    </cfRule>
  </conditionalFormatting>
  <conditionalFormatting sqref="O134">
    <cfRule type="cellIs" dxfId="0" priority="133" stopIfTrue="1" operator="lessThan">
      <formula>0</formula>
    </cfRule>
  </conditionalFormatting>
  <conditionalFormatting sqref="O135">
    <cfRule type="cellIs" dxfId="0" priority="134" stopIfTrue="1" operator="lessThan">
      <formula>0</formula>
    </cfRule>
  </conditionalFormatting>
  <conditionalFormatting sqref="O136">
    <cfRule type="cellIs" dxfId="0" priority="135" stopIfTrue="1" operator="lessThan">
      <formula>0</formula>
    </cfRule>
  </conditionalFormatting>
  <conditionalFormatting sqref="O137">
    <cfRule type="cellIs" dxfId="0" priority="136" stopIfTrue="1" operator="lessThan">
      <formula>0</formula>
    </cfRule>
  </conditionalFormatting>
  <conditionalFormatting sqref="O138">
    <cfRule type="cellIs" dxfId="0" priority="137" stopIfTrue="1" operator="lessThan">
      <formula>0</formula>
    </cfRule>
  </conditionalFormatting>
  <conditionalFormatting sqref="O139">
    <cfRule type="cellIs" dxfId="0" priority="138" stopIfTrue="1" operator="lessThan">
      <formula>0</formula>
    </cfRule>
  </conditionalFormatting>
  <conditionalFormatting sqref="O140">
    <cfRule type="cellIs" dxfId="0" priority="139" stopIfTrue="1" operator="lessThan">
      <formula>0</formula>
    </cfRule>
  </conditionalFormatting>
  <conditionalFormatting sqref="O141">
    <cfRule type="cellIs" dxfId="0" priority="140" stopIfTrue="1" operator="lessThan">
      <formula>0</formula>
    </cfRule>
  </conditionalFormatting>
  <conditionalFormatting sqref="O142">
    <cfRule type="cellIs" dxfId="0" priority="141" stopIfTrue="1" operator="lessThan">
      <formula>0</formula>
    </cfRule>
  </conditionalFormatting>
  <conditionalFormatting sqref="O143">
    <cfRule type="cellIs" dxfId="0" priority="142" stopIfTrue="1" operator="lessThan">
      <formula>0</formula>
    </cfRule>
  </conditionalFormatting>
  <conditionalFormatting sqref="O144">
    <cfRule type="cellIs" dxfId="0" priority="143" stopIfTrue="1" operator="lessThan">
      <formula>0</formula>
    </cfRule>
  </conditionalFormatting>
  <conditionalFormatting sqref="O145">
    <cfRule type="cellIs" dxfId="0" priority="144" stopIfTrue="1" operator="lessThan">
      <formula>0</formula>
    </cfRule>
  </conditionalFormatting>
  <conditionalFormatting sqref="O146">
    <cfRule type="cellIs" dxfId="0" priority="145" stopIfTrue="1" operator="lessThan">
      <formula>0</formula>
    </cfRule>
  </conditionalFormatting>
  <conditionalFormatting sqref="O98">
    <cfRule type="cellIs" dxfId="0" priority="146" stopIfTrue="1" operator="lessThan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2025-02-04T22:30:05Z</dcterms:created>
  <dc:creator>openpyxl</dc:creator>
</cp:coreProperties>
</file>