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relatorioMensal!$A$1:$R$145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<sst xmlns="http://schemas.openxmlformats.org/spreadsheetml/2006/main" count="781" uniqueCount="462">
  <si>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</si>
  <si>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</si>
  <si>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</si>
  <si>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</si>
  <si>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</si>
  <si>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</si>
  <si>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</si>
  <si>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</si>
  <si>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</si>
  <si>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Quota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</si>
  <si>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</si>
  <si>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</si>
  <si>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</si>
  <si>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</si>
  <si>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</si>
  <si>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</si>
  <si>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</si>
  <si>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</si>
  <si>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</si>
  <si>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</si>
  <si>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</si>
  <si>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</si>
  <si>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</si>
  <si>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</si>
  <si>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</si>
  <si>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15€ fotos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</si>
  <si>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</si>
  <si>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</si>
  <si>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</si>
  <si>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</si>
  <si>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</si>
  <si>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</si>
  <si>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</si>
  <si>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pago mais 16€ de CAF do que frequentou</t>
  </si>
  <si>
    <t xml:space="preserve">ric_t@hotmail.com</t>
  </si>
  <si>
    <t xml:space="preserve">Afonso Monteiro Ferreira</t>
  </si>
  <si>
    <t xml:space="preserve">300813775</t>
  </si>
  <si>
    <t xml:space="preserve">exedente para lanche dezembro</t>
  </si>
  <si>
    <t xml:space="preserve">brun.vand07@gmail.com</t>
  </si>
  <si>
    <t xml:space="preserve">32€ castanhas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</si>
  <si>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</si>
  <si>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</si>
  <si>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</si>
  <si>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</si>
  <si>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</si>
  <si>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</si>
  <si>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</si>
  <si>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</si>
  <si>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</si>
  <si>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naninhas.82@gmail.com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</si>
  <si>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</si>
  <si>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</si>
  <si>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</si>
  <si>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</si>
  <si>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</si>
  <si>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</si>
  <si>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</si>
  <si>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</si>
  <si>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</si>
  <si>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</si>
  <si>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</si>
  <si>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</si>
  <si>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</si>
  <si>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pago mais 8€ de CAF do que frequentou</t>
  </si>
  <si>
    <t xml:space="preserve">pedromaf938@gmail.com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</si>
  <si>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</si>
  <si>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</si>
  <si>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</si>
  <si>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</si>
  <si>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</si>
  <si>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</si>
  <si>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</si>
  <si>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exedente para proximo mes</t>
  </si>
  <si>
    <t xml:space="preserve">claudiamaia_5@hotmail.com</t>
  </si>
  <si>
    <t xml:space="preserve">5€ feira outono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</si>
  <si>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</si>
  <si>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</si>
  <si>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</si>
  <si>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</si>
  <si>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</si>
  <si>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</si>
  <si>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</si>
  <si>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</si>
  <si>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Christopher Lebber de Souza</t>
  </si>
  <si>
    <t xml:space="preserve">303282355</t>
  </si>
  <si>
    <t xml:space="preserve">lorenalebber@hotmail.com&gt;</t>
  </si>
  <si>
    <t xml:space="preserve">Clara Brás Lopes</t>
  </si>
  <si>
    <t xml:space="preserve">306150352</t>
  </si>
  <si>
    <t xml:space="preserve">alfredo_j_lopes@hotmail.com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</si>
  <si>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</si>
  <si>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</si>
  <si>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</si>
  <si>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</si>
  <si>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</si>
  <si>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</si>
  <si>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Dailson Dinis Soares Soares</t>
  </si>
  <si>
    <t xml:space="preserve">falta</t>
  </si>
  <si>
    <t xml:space="preserve">soaresmonteiromanolo@gmail.com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</si>
  <si>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</si>
  <si>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</si>
  <si>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</si>
  <si>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</si>
  <si>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</si>
  <si>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</si>
  <si>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Dinis Coutinho Moreira</t>
  </si>
  <si>
    <t xml:space="preserve">305801384</t>
  </si>
  <si>
    <t xml:space="preserve">coutinho.diana88@gmail.com</t>
  </si>
  <si>
    <t xml:space="preserve">30€ fotos + 1€ castanhas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</si>
  <si>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</si>
  <si>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</si>
  <si>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</si>
  <si>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</si>
  <si>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</si>
  <si>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</si>
  <si>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</si>
  <si>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</si>
  <si>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</si>
  <si>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</si>
  <si>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</si>
  <si>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</si>
  <si>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</si>
  <si>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</si>
  <si>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</si>
  <si>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carvalho.luis81@gmail.com</t>
  </si>
  <si>
    <t xml:space="preserve">30€ fotos</t>
  </si>
  <si>
    <t xml:space="preserve">Duarte Ferreira Pereira</t>
  </si>
  <si>
    <t xml:space="preserve">306021153</t>
  </si>
  <si>
    <t xml:space="preserve">exedente para lanche, CAF, CAF Natal dezembro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</si>
  <si>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</si>
  <si>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</si>
  <si>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</si>
  <si>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</si>
  <si>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</si>
  <si>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</si>
  <si>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</si>
  <si>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</si>
  <si>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</si>
  <si>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</si>
  <si>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</si>
  <si>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</si>
  <si>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</si>
  <si>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</si>
  <si>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</si>
  <si>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</si>
  <si>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</si>
  <si>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</si>
  <si>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</si>
  <si>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</si>
  <si>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</si>
  <si>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</si>
  <si>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</si>
  <si>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</si>
  <si>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</si>
  <si>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</si>
  <si>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</si>
  <si>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</si>
  <si>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</si>
  <si>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</si>
  <si>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</si>
  <si>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</si>
  <si>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</si>
  <si>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</si>
  <si>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</si>
  <si>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</si>
  <si>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</si>
  <si>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</si>
  <si>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</si>
  <si>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</si>
  <si>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</si>
  <si>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exedente para lanche até final do ano</t>
  </si>
  <si>
    <t xml:space="preserve">anamargaridamais@hotmail.com</t>
  </si>
  <si>
    <t xml:space="preserve">Gonçalo Ferreira Alves</t>
  </si>
  <si>
    <t xml:space="preserve">296838098</t>
  </si>
  <si>
    <t xml:space="preserve">exedente para lanche, CAF dezembro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</si>
  <si>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</si>
  <si>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</si>
  <si>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</si>
  <si>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</si>
  <si>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</si>
  <si>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</si>
  <si>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</si>
  <si>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</si>
  <si>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</si>
  <si>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</si>
  <si>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</si>
  <si>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</si>
  <si>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</si>
  <si>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</si>
  <si>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</si>
  <si>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</si>
  <si>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</si>
  <si>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</si>
  <si>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exedente para lanche dezembro e janeiro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</si>
  <si>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</si>
  <si>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</si>
  <si>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</si>
  <si>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</si>
  <si>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</si>
  <si>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</si>
  <si>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pago mais 14€ de CAF do que frequentou</t>
  </si>
  <si>
    <t xml:space="preserve">carla.grade@proef.com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</si>
  <si>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</si>
  <si>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</si>
  <si>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</si>
  <si>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</si>
  <si>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</si>
  <si>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pago mais 12€ de CAF do que frequentou</t>
  </si>
  <si>
    <t xml:space="preserve">gracapereira.to@gmail.com</t>
  </si>
  <si>
    <t xml:space="preserve">15€ fotos+8 castanbas</t>
  </si>
  <si>
    <t xml:space="preserve">José Martim Silva Gonçalves</t>
  </si>
  <si>
    <t xml:space="preserve">293669155</t>
  </si>
  <si>
    <t xml:space="preserve">sg.gestao@gmail.com</t>
  </si>
  <si>
    <t xml:space="preserve">15€ castanhas</t>
  </si>
  <si>
    <t xml:space="preserve">Júlia Filipa Inácio Gonçalves</t>
  </si>
  <si>
    <t xml:space="preserve">marta.adonis.inacio@gmail.com</t>
  </si>
  <si>
    <t xml:space="preserve">Lara Beatriz Dias Oliveira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</si>
  <si>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</si>
  <si>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</si>
  <si>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</si>
  <si>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</si>
  <si>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</si>
  <si>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</si>
  <si>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</si>
  <si>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</si>
  <si>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</si>
  <si>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</si>
  <si>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</si>
  <si>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</si>
  <si>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</si>
  <si>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</si>
  <si>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</si>
  <si>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</si>
  <si>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paula_azevedo87@hotmail.com</t>
  </si>
  <si>
    <t xml:space="preserve">4€ castanhas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</si>
  <si>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</si>
  <si>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</si>
  <si>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</si>
  <si>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</si>
  <si>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</si>
  <si>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</si>
  <si>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</si>
  <si>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</si>
  <si>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</si>
  <si>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Lourenço Gomes Marques</t>
  </si>
  <si>
    <t xml:space="preserve">helena.valentim.gomes@gmail.com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</si>
  <si>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</si>
  <si>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</si>
  <si>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</si>
  <si>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</si>
  <si>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</si>
  <si>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</si>
  <si>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</si>
  <si>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</si>
  <si>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</si>
  <si>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</si>
  <si>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</si>
  <si>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</si>
  <si>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</si>
  <si>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</si>
  <si>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Luís Miguel Inácio Gonçalves</t>
  </si>
  <si>
    <t xml:space="preserve">284925683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</si>
  <si>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</si>
  <si>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</si>
  <si>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</si>
  <si>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</si>
  <si>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</si>
  <si>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</si>
  <si>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</si>
  <si>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</si>
  <si>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</si>
  <si>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</si>
  <si>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</si>
  <si>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tirar recibo da danca outubro 4€ emitido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</si>
  <si>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</si>
  <si>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</si>
  <si>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</si>
  <si>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</si>
  <si>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</si>
  <si>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</si>
  <si>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</si>
  <si>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</si>
  <si>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</si>
  <si>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</si>
  <si>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marinasofiarocha85@gmail.com</t>
  </si>
  <si>
    <t xml:space="preserve">Maria Clara Gomes Marques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</si>
  <si>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</si>
  <si>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</si>
  <si>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</si>
  <si>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</si>
  <si>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</si>
  <si>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</si>
  <si>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</si>
  <si>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</si>
  <si>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</si>
  <si>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</si>
  <si>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</si>
  <si>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</si>
  <si>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</si>
  <si>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</si>
  <si>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</si>
  <si>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108,5€ caf verao'24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</si>
  <si>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</si>
  <si>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</si>
  <si>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</si>
  <si>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</si>
  <si>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</si>
  <si>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</si>
  <si>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</si>
  <si>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</si>
  <si>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</si>
  <si>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</si>
  <si>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</si>
  <si>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execendente para caf natal</t>
  </si>
  <si>
    <t xml:space="preserve">luisa.sandra@sapo.pt</t>
  </si>
  <si>
    <t xml:space="preserve">Maria Rafaela Mourão e Silva</t>
  </si>
  <si>
    <t xml:space="preserve">297466747</t>
  </si>
  <si>
    <t xml:space="preserve">faltou meio mês</t>
  </si>
  <si>
    <t xml:space="preserve">elisabethsilva1975@gmail.com</t>
  </si>
  <si>
    <t xml:space="preserve">Mariana da Fonseca Amorim</t>
  </si>
  <si>
    <t xml:space="preserve">288929144</t>
  </si>
  <si>
    <t xml:space="preserve">monica.paulaamorim@gmail.com</t>
  </si>
  <si>
    <t xml:space="preserve">15€ fotos+4€ castanbas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</si>
  <si>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</si>
  <si>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</si>
  <si>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</si>
  <si>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</si>
  <si>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</si>
  <si>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</si>
  <si>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</si>
  <si>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</si>
  <si>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</si>
  <si>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</si>
  <si>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</si>
  <si>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</si>
  <si>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</si>
  <si>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</si>
  <si>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</si>
  <si>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</si>
  <si>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</si>
  <si>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faltou 1 semana lanche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</si>
  <si>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</si>
  <si>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</si>
  <si>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</si>
  <si>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</si>
  <si>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8€ castanhas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</si>
  <si>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</si>
  <si>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</si>
  <si>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</si>
  <si>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</si>
  <si>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</si>
  <si>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</si>
  <si>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</si>
  <si>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</si>
  <si>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</si>
  <si>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</si>
  <si>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</si>
  <si>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</si>
  <si>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</si>
  <si>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</si>
  <si>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</si>
  <si>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</si>
  <si>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</si>
  <si>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</si>
  <si>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</si>
  <si>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</si>
  <si>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</si>
  <si>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</si>
  <si>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</si>
  <si>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</si>
  <si>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</si>
  <si>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</si>
  <si>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</si>
  <si>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</si>
  <si>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</si>
  <si>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</si>
  <si>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</si>
  <si>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</si>
  <si>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</si>
  <si>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</si>
  <si>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</si>
  <si>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</si>
  <si>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</si>
  <si>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</si>
  <si>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</si>
  <si>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</si>
  <si>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</si>
  <si>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</si>
  <si>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</si>
  <si>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</si>
  <si>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1€ castanhas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</si>
  <si>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</si>
  <si>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</si>
  <si>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</si>
  <si>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</si>
  <si>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</si>
  <si>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</si>
  <si>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</si>
  <si>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</si>
  <si>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</si>
  <si>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</si>
  <si>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</si>
  <si>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</si>
  <si>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</si>
  <si>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</si>
  <si>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</si>
  <si>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</si>
  <si>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</si>
  <si>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</si>
  <si>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</si>
  <si>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</si>
  <si>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</si>
  <si>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</si>
  <si>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</si>
  <si>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</si>
  <si>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</si>
  <si>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</si>
  <si>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</si>
  <si>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</si>
  <si>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</si>
  <si>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</si>
  <si>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</si>
  <si>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</si>
  <si>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</si>
  <si>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</si>
  <si>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</si>
  <si>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</si>
  <si>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</si>
  <si>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</si>
  <si>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</si>
  <si>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</si>
  <si>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</si>
  <si>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</si>
  <si>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</si>
  <si>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</si>
  <si>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</si>
  <si>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10€ fotos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</si>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</sst>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€ &quot;#,##0.00"/>
    <numFmt numFmtId="166" formatCode="[$€]#,##0.00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FF6600"/>
      </patternFill>
    </fill>
    <fill>
      <patternFill patternType="solid">
        <fgColor rgb="FF00FF00"/>
        <bgColor rgb="FF81D41A"/>
      </patternFill>
    </fill>
    <fill>
      <patternFill patternType="solid">
        <fgColor rgb="FFFFBF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C9BA4"/>
        <bgColor rgb="FFCC99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FF81D41A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00FF00"/>
        </patternFill>
      </fill>
    </dxf>
    <dxf>
      <fill>
        <patternFill patternType="solid">
          <fgColor rgb="FFE06666"/>
        </patternFill>
      </fill>
    </dxf>
    <dxf>
      <fill>
        <patternFill patternType="solid">
          <fgColor rgb="FFEC9BA4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FFFF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N1" activeCellId="0" sqref="N:N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3"/>
    <col collapsed="false" customWidth="true" hidden="false" outlineLevel="0" max="2" min="2" style="1" width="6.71"/>
    <col collapsed="false" customWidth="true" hidden="false" outlineLevel="0" max="3" min="3" style="1" width="2.43"/>
    <col collapsed="false" customWidth="true" hidden="false" outlineLevel="0" max="4" min="4" style="1" width="10.57"/>
    <col collapsed="false" customWidth="true" hidden="false" outlineLevel="0" max="6" min="5" style="1" width="3.43"/>
    <col collapsed="false" customWidth="true" hidden="false" outlineLevel="0" max="7" min="7" style="1" width="7.43"/>
    <col collapsed="false" customWidth="true" hidden="false" outlineLevel="0" max="8" min="8" style="1" width="8.57"/>
    <col collapsed="false" customWidth="true" hidden="false" outlineLevel="0" max="9" min="9" style="1" width="7"/>
    <col collapsed="false" customWidth="true" hidden="false" outlineLevel="0" max="10" min="10" style="1" width="8.76"/>
    <col collapsed="false" customWidth="true" hidden="false" outlineLevel="0" max="11" min="11" style="1" width="7.43"/>
    <col collapsed="false" customWidth="true" hidden="false" outlineLevel="0" max="14" min="12" style="1" width="8.43"/>
    <col collapsed="false" customWidth="true" hidden="false" outlineLevel="0" max="15" min="15" style="1" width="8.71"/>
    <col collapsed="false" customWidth="true" hidden="false" outlineLevel="0" max="16" min="16" style="1" width="41.29"/>
    <col collapsed="false" customWidth="true" hidden="true" outlineLevel="0" max="17" min="17" style="1" width="37.71"/>
    <col collapsed="false" customWidth="true" hidden="false" outlineLevel="0" max="18" min="18" style="1" width="22"/>
    <col collapsed="false" customWidth="true" hidden="false" outlineLevel="0" max="26" min="19" style="1" width="8.71"/>
  </cols>
  <sheetData>
    <row r="1" customFormat="false" ht="4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 t="s">
        <v>15</v>
      </c>
    </row>
    <row r="2" customFormat="false" ht="15" hidden="false" customHeight="true" outlineLevel="0" collapsed="false">
      <c r="A2" s="3" t="s">
        <v>16</v>
      </c>
      <c r="B2" s="4" t="s">
        <v>17</v>
      </c>
      <c r="C2" s="4" t="n">
        <v>1</v>
      </c>
      <c r="D2" s="5" t="s">
        <v>18</v>
      </c>
      <c r="E2" s="4" t="n">
        <v>0</v>
      </c>
      <c r="F2" s="4" t="n">
        <v>3</v>
      </c>
      <c r="G2" s="6" t="n">
        <v>6</v>
      </c>
      <c r="H2" s="6" t="n">
        <v>8</v>
      </c>
      <c r="I2" s="7" t="n">
        <v>15</v>
      </c>
      <c r="J2" s="6"/>
      <c r="K2" s="6" t="n">
        <f aca="false">25+4</f>
        <v>29</v>
      </c>
      <c r="L2" s="6" t="n">
        <v>0</v>
      </c>
      <c r="M2" s="8" t="n">
        <v>0</v>
      </c>
      <c r="N2" s="8" t="n">
        <f aca="false">L2 + K2   +  M2 - (G2 + H2 + I2 + J2)</f>
        <v>0</v>
      </c>
      <c r="O2" s="4" t="s">
        <v>19</v>
      </c>
      <c r="P2" s="4"/>
      <c r="Q2" s="4" t="s">
        <v>20</v>
      </c>
    </row>
    <row r="3" customFormat="false" ht="15" hidden="false" customHeight="true" outlineLevel="0" collapsed="false">
      <c r="A3" s="3" t="s">
        <v>21</v>
      </c>
      <c r="B3" s="4" t="s">
        <v>22</v>
      </c>
      <c r="C3" s="4" t="n">
        <v>1</v>
      </c>
      <c r="D3" s="5" t="s">
        <v>23</v>
      </c>
      <c r="E3" s="4" t="n">
        <v>0</v>
      </c>
      <c r="F3" s="4" t="n">
        <v>0</v>
      </c>
      <c r="G3" s="6" t="n">
        <v>0</v>
      </c>
      <c r="H3" s="6" t="n">
        <v>0</v>
      </c>
      <c r="I3" s="7" t="n">
        <v>0</v>
      </c>
      <c r="J3" s="6" t="n">
        <v>25</v>
      </c>
      <c r="K3" s="6" t="n">
        <v>0</v>
      </c>
      <c r="L3" s="6" t="n">
        <f aca="false">40-15</f>
        <v>25</v>
      </c>
      <c r="M3" s="8" t="n">
        <v>0</v>
      </c>
      <c r="N3" s="8" t="n">
        <f aca="false">L3 + K3   +  M3 - (G3 + H3 + I3 + J3)</f>
        <v>0</v>
      </c>
      <c r="O3" s="4" t="s">
        <v>19</v>
      </c>
      <c r="P3" s="4"/>
      <c r="Q3" s="4" t="s">
        <v>24</v>
      </c>
      <c r="R3" s="9" t="s">
        <v>25</v>
      </c>
    </row>
    <row r="4" customFormat="false" ht="15" hidden="false" customHeight="true" outlineLevel="0" collapsed="false">
      <c r="A4" s="3" t="s">
        <v>26</v>
      </c>
      <c r="B4" s="4" t="s">
        <v>27</v>
      </c>
      <c r="C4" s="4" t="n">
        <v>1</v>
      </c>
      <c r="D4" s="5" t="s">
        <v>28</v>
      </c>
      <c r="E4" s="4" t="n">
        <v>0</v>
      </c>
      <c r="F4" s="4" t="n">
        <v>0</v>
      </c>
      <c r="G4" s="6" t="n">
        <v>0</v>
      </c>
      <c r="H4" s="6" t="n">
        <v>0</v>
      </c>
      <c r="I4" s="7" t="n">
        <v>15</v>
      </c>
      <c r="J4" s="6"/>
      <c r="K4" s="6" t="n">
        <v>0</v>
      </c>
      <c r="L4" s="6" t="n">
        <f aca="false">30-15</f>
        <v>15</v>
      </c>
      <c r="M4" s="8" t="n">
        <v>0</v>
      </c>
      <c r="N4" s="8" t="n">
        <f aca="false">L4 + K4   +  M4 - (G4 + H4 + I4 + J4)</f>
        <v>0</v>
      </c>
      <c r="O4" s="4" t="s">
        <v>19</v>
      </c>
      <c r="P4" s="4"/>
      <c r="Q4" s="4" t="s">
        <v>29</v>
      </c>
      <c r="R4" s="9" t="s">
        <v>25</v>
      </c>
    </row>
    <row r="5" customFormat="false" ht="15" hidden="false" customHeight="true" outlineLevel="0" collapsed="false">
      <c r="A5" s="3" t="s">
        <v>30</v>
      </c>
      <c r="B5" s="4" t="s">
        <v>31</v>
      </c>
      <c r="C5" s="4" t="n">
        <v>1</v>
      </c>
      <c r="D5" s="5" t="s">
        <v>32</v>
      </c>
      <c r="E5" s="4" t="n">
        <v>7</v>
      </c>
      <c r="F5" s="4" t="n">
        <v>0</v>
      </c>
      <c r="G5" s="6" t="n">
        <v>30</v>
      </c>
      <c r="H5" s="6" t="n">
        <v>0</v>
      </c>
      <c r="I5" s="7" t="n">
        <v>15</v>
      </c>
      <c r="J5" s="6"/>
      <c r="K5" s="6" t="n">
        <v>0</v>
      </c>
      <c r="L5" s="6" t="n">
        <v>45</v>
      </c>
      <c r="M5" s="8" t="n">
        <v>0</v>
      </c>
      <c r="N5" s="8" t="n">
        <f aca="false">L5 + K5   +  M5 - (G5 + H5 + I5 + J5)</f>
        <v>0</v>
      </c>
      <c r="O5" s="4" t="s">
        <v>19</v>
      </c>
      <c r="P5" s="10" t="s">
        <v>33</v>
      </c>
      <c r="Q5" s="4" t="s">
        <v>34</v>
      </c>
    </row>
    <row r="6" customFormat="false" ht="15" hidden="false" customHeight="true" outlineLevel="0" collapsed="false">
      <c r="A6" s="3" t="s">
        <v>35</v>
      </c>
      <c r="B6" s="4" t="s">
        <v>17</v>
      </c>
      <c r="C6" s="4" t="n">
        <v>1</v>
      </c>
      <c r="D6" s="5" t="s">
        <v>36</v>
      </c>
      <c r="E6" s="4" t="n">
        <v>0</v>
      </c>
      <c r="F6" s="4" t="n">
        <v>0</v>
      </c>
      <c r="G6" s="6" t="n">
        <v>0</v>
      </c>
      <c r="H6" s="6" t="n">
        <v>0</v>
      </c>
      <c r="I6" s="7" t="n">
        <v>15</v>
      </c>
      <c r="J6" s="6"/>
      <c r="K6" s="6" t="n">
        <v>0</v>
      </c>
      <c r="L6" s="6" t="n">
        <f aca="false">32-32</f>
        <v>0</v>
      </c>
      <c r="M6" s="8" t="n">
        <v>16.5</v>
      </c>
      <c r="N6" s="8" t="n">
        <f aca="false">L6 + K6   +  M6 - (G6 + H6 + I6 + J6)+6</f>
        <v>7.5</v>
      </c>
      <c r="O6" s="4" t="s">
        <v>19</v>
      </c>
      <c r="P6" s="11" t="s">
        <v>37</v>
      </c>
      <c r="Q6" s="4" t="s">
        <v>38</v>
      </c>
      <c r="R6" s="9" t="s">
        <v>39</v>
      </c>
    </row>
    <row r="7" customFormat="false" ht="15" hidden="false" customHeight="true" outlineLevel="0" collapsed="false">
      <c r="A7" s="3" t="s">
        <v>40</v>
      </c>
      <c r="B7" s="4" t="s">
        <v>22</v>
      </c>
      <c r="C7" s="4" t="n">
        <v>1</v>
      </c>
      <c r="D7" s="5" t="s">
        <v>41</v>
      </c>
      <c r="E7" s="4" t="n">
        <v>17</v>
      </c>
      <c r="F7" s="4" t="n">
        <v>0</v>
      </c>
      <c r="G7" s="6" t="n">
        <v>30</v>
      </c>
      <c r="H7" s="6" t="n">
        <v>0</v>
      </c>
      <c r="I7" s="7" t="n">
        <v>0</v>
      </c>
      <c r="J7" s="6"/>
      <c r="K7" s="6" t="n">
        <v>0</v>
      </c>
      <c r="L7" s="6" t="n">
        <f aca="false">44.5-11-7.5+4</f>
        <v>30</v>
      </c>
      <c r="M7" s="8" t="n">
        <v>0</v>
      </c>
      <c r="N7" s="8" t="n">
        <f aca="false">L7 + K7   +  M7 - (G7 + H7 + I7 + J7)</f>
        <v>0</v>
      </c>
      <c r="O7" s="4" t="s">
        <v>19</v>
      </c>
      <c r="P7" s="4"/>
      <c r="Q7" s="4" t="s">
        <v>42</v>
      </c>
    </row>
    <row r="8" customFormat="false" ht="15" hidden="false" customHeight="true" outlineLevel="0" collapsed="false">
      <c r="A8" s="12" t="s">
        <v>43</v>
      </c>
      <c r="B8" s="4" t="s">
        <v>44</v>
      </c>
      <c r="C8" s="4"/>
      <c r="D8" s="5" t="s">
        <v>45</v>
      </c>
      <c r="E8" s="4" t="n">
        <v>0</v>
      </c>
      <c r="F8" s="4" t="n">
        <v>0</v>
      </c>
      <c r="G8" s="6" t="n">
        <v>0</v>
      </c>
      <c r="H8" s="6" t="n">
        <v>0</v>
      </c>
      <c r="I8" s="7" t="n">
        <v>0</v>
      </c>
      <c r="J8" s="6"/>
      <c r="K8" s="6" t="n">
        <v>0</v>
      </c>
      <c r="L8" s="6" t="n">
        <v>0</v>
      </c>
      <c r="M8" s="8" t="n">
        <v>0</v>
      </c>
      <c r="N8" s="8" t="n">
        <f aca="false">L8 + K8   +  M8 - (G8 + H8 + I8 + J8)</f>
        <v>0</v>
      </c>
      <c r="O8" s="4" t="s">
        <v>46</v>
      </c>
      <c r="P8" s="4"/>
      <c r="Q8" s="4" t="s">
        <v>47</v>
      </c>
    </row>
    <row r="9" customFormat="false" ht="15" hidden="false" customHeight="true" outlineLevel="0" collapsed="false">
      <c r="A9" s="3" t="s">
        <v>48</v>
      </c>
      <c r="B9" s="4" t="s">
        <v>27</v>
      </c>
      <c r="C9" s="4" t="n">
        <v>1</v>
      </c>
      <c r="D9" s="5" t="n">
        <v>285029908</v>
      </c>
      <c r="E9" s="4" t="n">
        <v>18</v>
      </c>
      <c r="F9" s="4" t="n">
        <v>1</v>
      </c>
      <c r="G9" s="6" t="n">
        <v>32</v>
      </c>
      <c r="H9" s="6" t="n">
        <v>0</v>
      </c>
      <c r="I9" s="7" t="n">
        <v>0</v>
      </c>
      <c r="J9" s="6" t="n">
        <v>25</v>
      </c>
      <c r="K9" s="6" t="n">
        <v>0</v>
      </c>
      <c r="L9" s="6" t="n">
        <f aca="false">32+25</f>
        <v>57</v>
      </c>
      <c r="M9" s="8" t="n">
        <v>0</v>
      </c>
      <c r="N9" s="8" t="n">
        <f aca="false">L9 + K9   +  M9 - (G9 + H9 + I9 + J9)</f>
        <v>0</v>
      </c>
      <c r="O9" s="4" t="s">
        <v>19</v>
      </c>
      <c r="P9" s="4"/>
      <c r="Q9" s="4" t="s">
        <v>49</v>
      </c>
    </row>
    <row r="10" customFormat="false" ht="15" hidden="false" customHeight="true" outlineLevel="0" collapsed="false">
      <c r="A10" s="3" t="s">
        <v>50</v>
      </c>
      <c r="B10" s="4" t="s">
        <v>51</v>
      </c>
      <c r="C10" s="4" t="n">
        <v>1</v>
      </c>
      <c r="D10" s="5" t="s">
        <v>52</v>
      </c>
      <c r="E10" s="4" t="n">
        <v>18</v>
      </c>
      <c r="F10" s="4" t="n">
        <v>0</v>
      </c>
      <c r="G10" s="6" t="n">
        <v>30</v>
      </c>
      <c r="H10" s="6" t="n">
        <v>0</v>
      </c>
      <c r="I10" s="7" t="n">
        <v>15</v>
      </c>
      <c r="J10" s="6"/>
      <c r="K10" s="6" t="n">
        <v>0</v>
      </c>
      <c r="L10" s="6" t="n">
        <v>45</v>
      </c>
      <c r="M10" s="8" t="n">
        <v>0</v>
      </c>
      <c r="N10" s="8" t="n">
        <f aca="false">L10 + K10   +  M10 - (G10 + H10 + I10 + J10)</f>
        <v>0</v>
      </c>
      <c r="O10" s="4" t="s">
        <v>19</v>
      </c>
      <c r="P10" s="4"/>
      <c r="Q10" s="4" t="s">
        <v>53</v>
      </c>
    </row>
    <row r="11" customFormat="false" ht="15" hidden="false" customHeight="true" outlineLevel="0" collapsed="false">
      <c r="A11" s="3" t="s">
        <v>54</v>
      </c>
      <c r="B11" s="4" t="s">
        <v>55</v>
      </c>
      <c r="C11" s="4" t="n">
        <v>1</v>
      </c>
      <c r="D11" s="5" t="s">
        <v>56</v>
      </c>
      <c r="E11" s="4" t="n">
        <v>0</v>
      </c>
      <c r="F11" s="4" t="n">
        <v>0</v>
      </c>
      <c r="G11" s="6" t="n">
        <v>0</v>
      </c>
      <c r="H11" s="6" t="n">
        <v>0</v>
      </c>
      <c r="I11" s="7" t="n">
        <v>15</v>
      </c>
      <c r="J11" s="6"/>
      <c r="K11" s="6" t="n">
        <v>0</v>
      </c>
      <c r="L11" s="6" t="n">
        <f aca="false">30-15</f>
        <v>15</v>
      </c>
      <c r="M11" s="8" t="n">
        <v>0</v>
      </c>
      <c r="N11" s="8" t="n">
        <f aca="false">L11 + K11   +  M11 - (G11 + H11 + I11 + J11)</f>
        <v>0</v>
      </c>
      <c r="O11" s="4" t="s">
        <v>19</v>
      </c>
      <c r="P11" s="4"/>
      <c r="Q11" s="4" t="s">
        <v>57</v>
      </c>
      <c r="R11" s="4"/>
    </row>
    <row r="12" customFormat="false" ht="15" hidden="false" customHeight="true" outlineLevel="0" collapsed="false">
      <c r="A12" s="3" t="s">
        <v>58</v>
      </c>
      <c r="B12" s="4" t="s">
        <v>51</v>
      </c>
      <c r="C12" s="4" t="n">
        <v>1</v>
      </c>
      <c r="D12" s="5" t="s">
        <v>59</v>
      </c>
      <c r="E12" s="4" t="n">
        <v>0</v>
      </c>
      <c r="F12" s="4" t="n">
        <v>0</v>
      </c>
      <c r="G12" s="6" t="n">
        <v>0</v>
      </c>
      <c r="H12" s="6" t="n">
        <v>0</v>
      </c>
      <c r="I12" s="7" t="n">
        <v>0</v>
      </c>
      <c r="J12" s="6" t="n">
        <v>25</v>
      </c>
      <c r="K12" s="6" t="n">
        <v>25</v>
      </c>
      <c r="L12" s="6" t="n">
        <v>0</v>
      </c>
      <c r="M12" s="8" t="n">
        <v>0</v>
      </c>
      <c r="N12" s="8" t="n">
        <f aca="false">L12 + K12   +  M12 - (G12 + H12 + I12 + J12)</f>
        <v>0</v>
      </c>
      <c r="O12" s="4" t="s">
        <v>19</v>
      </c>
      <c r="P12" s="4"/>
      <c r="Q12" s="4" t="s">
        <v>60</v>
      </c>
    </row>
    <row r="13" customFormat="false" ht="15" hidden="false" customHeight="true" outlineLevel="0" collapsed="false">
      <c r="A13" s="3" t="s">
        <v>61</v>
      </c>
      <c r="B13" s="4" t="s">
        <v>22</v>
      </c>
      <c r="C13" s="4" t="n">
        <v>1</v>
      </c>
      <c r="D13" s="5" t="s">
        <v>62</v>
      </c>
      <c r="E13" s="4" t="n">
        <v>11</v>
      </c>
      <c r="F13" s="4" t="n">
        <v>0</v>
      </c>
      <c r="G13" s="6" t="n">
        <v>30</v>
      </c>
      <c r="H13" s="6" t="n">
        <v>0</v>
      </c>
      <c r="I13" s="7" t="n">
        <v>15</v>
      </c>
      <c r="J13" s="6"/>
      <c r="K13" s="6" t="n">
        <v>0</v>
      </c>
      <c r="L13" s="6" t="n">
        <v>45</v>
      </c>
      <c r="M13" s="8" t="n">
        <v>0</v>
      </c>
      <c r="N13" s="8" t="n">
        <f aca="false">L13 + K13   +  M13 - (G13 + H13 + I13 + J13)</f>
        <v>0</v>
      </c>
      <c r="O13" s="4" t="s">
        <v>19</v>
      </c>
      <c r="P13" s="10" t="s">
        <v>63</v>
      </c>
      <c r="Q13" s="4" t="s">
        <v>64</v>
      </c>
    </row>
    <row r="14" customFormat="false" ht="15" hidden="false" customHeight="true" outlineLevel="0" collapsed="false">
      <c r="A14" s="3" t="s">
        <v>65</v>
      </c>
      <c r="B14" s="4" t="s">
        <v>31</v>
      </c>
      <c r="C14" s="4" t="n">
        <v>1</v>
      </c>
      <c r="D14" s="5" t="s">
        <v>66</v>
      </c>
      <c r="E14" s="4" t="n">
        <v>17</v>
      </c>
      <c r="F14" s="4" t="n">
        <v>0</v>
      </c>
      <c r="G14" s="6" t="n">
        <v>30</v>
      </c>
      <c r="H14" s="6" t="n">
        <v>0</v>
      </c>
      <c r="I14" s="7" t="n">
        <v>15</v>
      </c>
      <c r="J14" s="6"/>
      <c r="K14" s="6" t="n">
        <v>0</v>
      </c>
      <c r="L14" s="6" t="n">
        <f aca="false">44.5-11+7.5+4</f>
        <v>45</v>
      </c>
      <c r="M14" s="8" t="n">
        <v>0</v>
      </c>
      <c r="N14" s="8" t="n">
        <f aca="false">L14 + K14   +  M14 - (G14 + H14 + I14 + J14)</f>
        <v>0</v>
      </c>
      <c r="O14" s="4" t="s">
        <v>19</v>
      </c>
      <c r="P14" s="4"/>
      <c r="Q14" s="4" t="s">
        <v>42</v>
      </c>
    </row>
    <row r="15" customFormat="false" ht="15" hidden="false" customHeight="false" outlineLevel="0" collapsed="false">
      <c r="A15" s="3" t="s">
        <v>67</v>
      </c>
      <c r="B15" s="4" t="s">
        <v>44</v>
      </c>
      <c r="C15" s="4" t="n">
        <v>1</v>
      </c>
      <c r="D15" s="5" t="s">
        <v>68</v>
      </c>
      <c r="E15" s="4" t="n">
        <v>0</v>
      </c>
      <c r="F15" s="4" t="n">
        <v>0</v>
      </c>
      <c r="G15" s="6" t="n">
        <v>0</v>
      </c>
      <c r="H15" s="6" t="n">
        <v>0</v>
      </c>
      <c r="I15" s="7" t="n">
        <v>15</v>
      </c>
      <c r="J15" s="6"/>
      <c r="K15" s="6" t="n">
        <v>0</v>
      </c>
      <c r="L15" s="6" t="n">
        <v>15</v>
      </c>
      <c r="M15" s="8" t="n">
        <v>0</v>
      </c>
      <c r="N15" s="8" t="n">
        <f aca="false">L15 + K15   +  M15 - (G15 + H15 + I15 + J15)</f>
        <v>0</v>
      </c>
      <c r="O15" s="4" t="s">
        <v>19</v>
      </c>
      <c r="P15" s="4"/>
      <c r="Q15" s="4" t="s">
        <v>69</v>
      </c>
    </row>
    <row r="16" customFormat="false" ht="15" hidden="false" customHeight="true" outlineLevel="0" collapsed="false">
      <c r="A16" s="3" t="s">
        <v>70</v>
      </c>
      <c r="B16" s="4" t="s">
        <v>31</v>
      </c>
      <c r="C16" s="4" t="n">
        <v>1</v>
      </c>
      <c r="D16" s="5" t="s">
        <v>71</v>
      </c>
      <c r="E16" s="4" t="n">
        <v>0</v>
      </c>
      <c r="F16" s="4" t="n">
        <v>0</v>
      </c>
      <c r="G16" s="6" t="n">
        <v>0</v>
      </c>
      <c r="H16" s="6" t="n">
        <v>0</v>
      </c>
      <c r="I16" s="7" t="n">
        <v>15</v>
      </c>
      <c r="J16" s="6"/>
      <c r="K16" s="6" t="n">
        <v>0</v>
      </c>
      <c r="L16" s="6" t="n">
        <f aca="false">35-5</f>
        <v>30</v>
      </c>
      <c r="M16" s="8" t="n">
        <v>0</v>
      </c>
      <c r="N16" s="8" t="n">
        <f aca="false">L16 + K16   +  M16 - (G16 + H16 + I16 + J16)</f>
        <v>15</v>
      </c>
      <c r="O16" s="4" t="s">
        <v>19</v>
      </c>
      <c r="P16" s="11" t="s">
        <v>72</v>
      </c>
      <c r="Q16" s="4" t="s">
        <v>73</v>
      </c>
      <c r="R16" s="9" t="s">
        <v>74</v>
      </c>
    </row>
    <row r="17" customFormat="false" ht="15" hidden="false" customHeight="true" outlineLevel="0" collapsed="false">
      <c r="A17" s="12" t="s">
        <v>75</v>
      </c>
      <c r="B17" s="4" t="s">
        <v>22</v>
      </c>
      <c r="C17" s="4" t="n">
        <v>1</v>
      </c>
      <c r="D17" s="5" t="s">
        <v>76</v>
      </c>
      <c r="E17" s="4" t="n">
        <v>0</v>
      </c>
      <c r="F17" s="4" t="n">
        <v>0</v>
      </c>
      <c r="G17" s="6" t="n">
        <v>0</v>
      </c>
      <c r="H17" s="6" t="n">
        <v>0</v>
      </c>
      <c r="I17" s="7" t="n">
        <v>0</v>
      </c>
      <c r="J17" s="6"/>
      <c r="K17" s="6" t="n">
        <v>0</v>
      </c>
      <c r="L17" s="6" t="n">
        <v>0</v>
      </c>
      <c r="M17" s="8" t="n">
        <v>0</v>
      </c>
      <c r="N17" s="8" t="n">
        <f aca="false">L17 + K17   +  M17 - (G17 + H17 + I17 + J17)</f>
        <v>0</v>
      </c>
      <c r="O17" s="4" t="s">
        <v>46</v>
      </c>
      <c r="P17" s="4"/>
      <c r="Q17" s="4"/>
    </row>
    <row r="18" customFormat="false" ht="15" hidden="false" customHeight="true" outlineLevel="0" collapsed="false">
      <c r="A18" s="3" t="s">
        <v>77</v>
      </c>
      <c r="B18" s="4" t="s">
        <v>27</v>
      </c>
      <c r="C18" s="4" t="n">
        <v>1</v>
      </c>
      <c r="D18" s="5" t="s">
        <v>78</v>
      </c>
      <c r="E18" s="4" t="n">
        <v>0</v>
      </c>
      <c r="F18" s="4" t="n">
        <v>0</v>
      </c>
      <c r="G18" s="6" t="n">
        <v>0</v>
      </c>
      <c r="H18" s="6" t="n">
        <v>0</v>
      </c>
      <c r="I18" s="7" t="n">
        <v>0</v>
      </c>
      <c r="J18" s="6" t="n">
        <v>25</v>
      </c>
      <c r="K18" s="6" t="n">
        <v>0</v>
      </c>
      <c r="L18" s="6" t="n">
        <v>25</v>
      </c>
      <c r="M18" s="8" t="n">
        <v>0</v>
      </c>
      <c r="N18" s="8" t="n">
        <f aca="false">L18 + K18   +  M18 - (G18 + H18 + I18 + J18)</f>
        <v>0</v>
      </c>
      <c r="O18" s="4" t="s">
        <v>19</v>
      </c>
      <c r="P18" s="4"/>
      <c r="Q18" s="4" t="s">
        <v>79</v>
      </c>
    </row>
    <row r="19" customFormat="false" ht="15" hidden="false" customHeight="true" outlineLevel="0" collapsed="false">
      <c r="A19" s="3" t="s">
        <v>80</v>
      </c>
      <c r="B19" s="4" t="s">
        <v>22</v>
      </c>
      <c r="C19" s="4" t="n">
        <v>1</v>
      </c>
      <c r="D19" s="5" t="s">
        <v>81</v>
      </c>
      <c r="E19" s="4" t="n">
        <v>0</v>
      </c>
      <c r="F19" s="4" t="n">
        <v>0</v>
      </c>
      <c r="G19" s="6" t="n">
        <v>0</v>
      </c>
      <c r="H19" s="6" t="n">
        <v>8</v>
      </c>
      <c r="I19" s="7" t="n">
        <v>0</v>
      </c>
      <c r="J19" s="6"/>
      <c r="K19" s="6" t="n">
        <v>0</v>
      </c>
      <c r="L19" s="6" t="n">
        <v>8</v>
      </c>
      <c r="M19" s="8" t="n">
        <v>0</v>
      </c>
      <c r="N19" s="8" t="n">
        <f aca="false">L19 + K19   +  M19 - (G19 + H19 + I19 + J19)</f>
        <v>0</v>
      </c>
      <c r="O19" s="4" t="s">
        <v>19</v>
      </c>
      <c r="P19" s="4"/>
      <c r="Q19" s="4" t="s">
        <v>82</v>
      </c>
    </row>
    <row r="20" customFormat="false" ht="15" hidden="false" customHeight="true" outlineLevel="0" collapsed="false">
      <c r="A20" s="3" t="s">
        <v>83</v>
      </c>
      <c r="B20" s="4" t="s">
        <v>27</v>
      </c>
      <c r="C20" s="4" t="n">
        <v>1</v>
      </c>
      <c r="D20" s="5" t="s">
        <v>84</v>
      </c>
      <c r="E20" s="4" t="n">
        <v>1</v>
      </c>
      <c r="F20" s="4" t="n">
        <v>2</v>
      </c>
      <c r="G20" s="6" t="n">
        <v>6</v>
      </c>
      <c r="H20" s="6" t="n">
        <v>0</v>
      </c>
      <c r="I20" s="7" t="n">
        <v>15</v>
      </c>
      <c r="J20" s="6" t="n">
        <v>25</v>
      </c>
      <c r="K20" s="6" t="n">
        <v>0</v>
      </c>
      <c r="L20" s="6" t="n">
        <f aca="false">6+40</f>
        <v>46</v>
      </c>
      <c r="M20" s="8" t="n">
        <v>0</v>
      </c>
      <c r="N20" s="8" t="n">
        <f aca="false">L20 + K20   +  M20 - (G20 + H20 + I20 + J20)</f>
        <v>0</v>
      </c>
      <c r="O20" s="4" t="s">
        <v>19</v>
      </c>
      <c r="P20" s="4"/>
      <c r="Q20" s="4" t="s">
        <v>85</v>
      </c>
    </row>
    <row r="21" customFormat="false" ht="15" hidden="false" customHeight="true" outlineLevel="0" collapsed="false">
      <c r="A21" s="3" t="s">
        <v>86</v>
      </c>
      <c r="B21" s="4" t="s">
        <v>22</v>
      </c>
      <c r="C21" s="4" t="n">
        <v>1</v>
      </c>
      <c r="D21" s="5" t="s">
        <v>87</v>
      </c>
      <c r="E21" s="4" t="n">
        <v>15</v>
      </c>
      <c r="F21" s="4" t="n">
        <v>14</v>
      </c>
      <c r="G21" s="6" t="n">
        <v>50</v>
      </c>
      <c r="H21" s="6" t="n">
        <v>8</v>
      </c>
      <c r="I21" s="7" t="n">
        <v>15</v>
      </c>
      <c r="J21" s="6"/>
      <c r="K21" s="6" t="n">
        <v>0</v>
      </c>
      <c r="L21" s="6" t="n">
        <v>0</v>
      </c>
      <c r="M21" s="8" t="n">
        <v>73</v>
      </c>
      <c r="N21" s="8" t="n">
        <f aca="false">L21 + K21   +  M21 - (G21 + H21 + I21 + J21)</f>
        <v>0</v>
      </c>
      <c r="O21" s="4" t="s">
        <v>19</v>
      </c>
      <c r="P21" s="4"/>
      <c r="Q21" s="4" t="s">
        <v>88</v>
      </c>
    </row>
    <row r="22" customFormat="false" ht="15" hidden="false" customHeight="true" outlineLevel="0" collapsed="false">
      <c r="A22" s="12" t="s">
        <v>89</v>
      </c>
      <c r="B22" s="4" t="s">
        <v>22</v>
      </c>
      <c r="C22" s="4" t="n">
        <v>1</v>
      </c>
      <c r="D22" s="5" t="s">
        <v>90</v>
      </c>
      <c r="E22" s="4" t="n">
        <v>0</v>
      </c>
      <c r="F22" s="4" t="n">
        <v>0</v>
      </c>
      <c r="G22" s="6" t="n">
        <v>0</v>
      </c>
      <c r="H22" s="6" t="n">
        <v>0</v>
      </c>
      <c r="I22" s="7" t="n">
        <v>0</v>
      </c>
      <c r="J22" s="6"/>
      <c r="K22" s="6" t="n">
        <v>0</v>
      </c>
      <c r="L22" s="6" t="n">
        <v>0</v>
      </c>
      <c r="M22" s="8" t="n">
        <v>0</v>
      </c>
      <c r="N22" s="8" t="n">
        <f aca="false">L22 + K22   +  M22 - (G22 + H22 + I22 + J22)</f>
        <v>0</v>
      </c>
      <c r="O22" s="4" t="s">
        <v>46</v>
      </c>
      <c r="P22" s="4"/>
      <c r="Q22" s="4" t="s">
        <v>91</v>
      </c>
    </row>
    <row r="23" customFormat="false" ht="15" hidden="false" customHeight="true" outlineLevel="0" collapsed="false">
      <c r="A23" s="3" t="s">
        <v>92</v>
      </c>
      <c r="B23" s="4" t="s">
        <v>17</v>
      </c>
      <c r="C23" s="4" t="n">
        <v>1</v>
      </c>
      <c r="D23" s="5" t="s">
        <v>93</v>
      </c>
      <c r="E23" s="4" t="n">
        <v>7</v>
      </c>
      <c r="F23" s="4" t="n">
        <v>7</v>
      </c>
      <c r="G23" s="6" t="n">
        <v>28</v>
      </c>
      <c r="H23" s="6" t="n">
        <v>8</v>
      </c>
      <c r="I23" s="7" t="n">
        <v>15</v>
      </c>
      <c r="J23" s="6"/>
      <c r="K23" s="6" t="n">
        <v>0</v>
      </c>
      <c r="L23" s="6" t="n">
        <f aca="false">57-6</f>
        <v>51</v>
      </c>
      <c r="M23" s="8" t="n">
        <v>0</v>
      </c>
      <c r="N23" s="8" t="n">
        <f aca="false">L23 + K23   +  M23 - (G23 + H23 + I23 + J23)</f>
        <v>0</v>
      </c>
      <c r="O23" s="4" t="s">
        <v>19</v>
      </c>
      <c r="P23" s="4"/>
      <c r="Q23" s="4" t="s">
        <v>94</v>
      </c>
    </row>
    <row r="24" customFormat="false" ht="15" hidden="false" customHeight="true" outlineLevel="0" collapsed="false">
      <c r="A24" s="13" t="s">
        <v>95</v>
      </c>
      <c r="B24" s="4" t="s">
        <v>22</v>
      </c>
      <c r="C24" s="4"/>
      <c r="D24" s="5" t="s">
        <v>96</v>
      </c>
      <c r="E24" s="4" t="n">
        <v>0</v>
      </c>
      <c r="F24" s="4" t="n">
        <v>0</v>
      </c>
      <c r="G24" s="6" t="n">
        <v>0</v>
      </c>
      <c r="H24" s="6" t="n">
        <v>0</v>
      </c>
      <c r="I24" s="7" t="n">
        <v>15</v>
      </c>
      <c r="J24" s="6"/>
      <c r="K24" s="6" t="n">
        <v>0</v>
      </c>
      <c r="L24" s="6" t="n">
        <v>0</v>
      </c>
      <c r="M24" s="8" t="n">
        <v>-22.5</v>
      </c>
      <c r="N24" s="8" t="n">
        <f aca="false">L24 + K24   +  M24 - (G24 + H24 + I24 + J24)</f>
        <v>-37.5</v>
      </c>
      <c r="P24" s="4"/>
      <c r="Q24" s="4" t="s">
        <v>97</v>
      </c>
    </row>
    <row r="25" customFormat="false" ht="15" hidden="false" customHeight="true" outlineLevel="0" collapsed="false">
      <c r="A25" s="12" t="s">
        <v>98</v>
      </c>
      <c r="B25" s="4" t="s">
        <v>27</v>
      </c>
      <c r="C25" s="4"/>
      <c r="D25" s="5" t="s">
        <v>99</v>
      </c>
      <c r="E25" s="4" t="n">
        <v>0</v>
      </c>
      <c r="F25" s="4" t="n">
        <v>0</v>
      </c>
      <c r="G25" s="6" t="n">
        <v>0</v>
      </c>
      <c r="H25" s="6" t="n">
        <v>0</v>
      </c>
      <c r="I25" s="7" t="n">
        <v>0</v>
      </c>
      <c r="J25" s="6"/>
      <c r="K25" s="6" t="n">
        <v>0</v>
      </c>
      <c r="L25" s="6" t="n">
        <v>0</v>
      </c>
      <c r="M25" s="8" t="n">
        <v>0</v>
      </c>
      <c r="N25" s="8" t="n">
        <f aca="false">L25 + K25   +  M25 - (G25 + H25 + I25 + J25)</f>
        <v>0</v>
      </c>
      <c r="O25" s="4" t="s">
        <v>46</v>
      </c>
      <c r="P25" s="4"/>
      <c r="Q25" s="4" t="s">
        <v>100</v>
      </c>
    </row>
    <row r="26" customFormat="false" ht="15" hidden="false" customHeight="true" outlineLevel="0" collapsed="false">
      <c r="A26" s="3" t="s">
        <v>101</v>
      </c>
      <c r="B26" s="4" t="s">
        <v>27</v>
      </c>
      <c r="C26" s="4" t="n">
        <v>1</v>
      </c>
      <c r="D26" s="5" t="s">
        <v>102</v>
      </c>
      <c r="E26" s="4" t="n">
        <v>19</v>
      </c>
      <c r="F26" s="4" t="n">
        <v>0</v>
      </c>
      <c r="G26" s="6" t="n">
        <v>30</v>
      </c>
      <c r="H26" s="6" t="n">
        <v>0</v>
      </c>
      <c r="I26" s="7" t="n">
        <v>15</v>
      </c>
      <c r="J26" s="6"/>
      <c r="K26" s="6" t="n">
        <v>45</v>
      </c>
      <c r="L26" s="6" t="n">
        <v>0</v>
      </c>
      <c r="M26" s="8" t="n">
        <v>0</v>
      </c>
      <c r="N26" s="8" t="n">
        <f aca="false">L26 + K26   +  M26 - (G26 + H26 + I26 + J26)</f>
        <v>0</v>
      </c>
      <c r="O26" s="4" t="s">
        <v>19</v>
      </c>
      <c r="P26" s="4"/>
      <c r="Q26" s="4" t="s">
        <v>103</v>
      </c>
    </row>
    <row r="27" customFormat="false" ht="15" hidden="false" customHeight="true" outlineLevel="0" collapsed="false">
      <c r="A27" s="3" t="s">
        <v>104</v>
      </c>
      <c r="B27" s="4" t="s">
        <v>17</v>
      </c>
      <c r="C27" s="4" t="n">
        <v>1</v>
      </c>
      <c r="D27" s="5" t="s">
        <v>105</v>
      </c>
      <c r="E27" s="4" t="n">
        <v>0</v>
      </c>
      <c r="F27" s="4" t="n">
        <v>18</v>
      </c>
      <c r="G27" s="6" t="n">
        <v>30</v>
      </c>
      <c r="H27" s="6" t="n">
        <v>0</v>
      </c>
      <c r="I27" s="7" t="n">
        <v>15</v>
      </c>
      <c r="J27" s="6"/>
      <c r="K27" s="6" t="n">
        <v>0</v>
      </c>
      <c r="L27" s="6" t="n">
        <f aca="false">76-30-1</f>
        <v>45</v>
      </c>
      <c r="M27" s="8" t="n">
        <v>0</v>
      </c>
      <c r="N27" s="8" t="n">
        <f aca="false">L27 + K27   +  M27 - (G27 + H27 + I27 + J27)</f>
        <v>0</v>
      </c>
      <c r="O27" s="4" t="s">
        <v>19</v>
      </c>
      <c r="P27" s="4"/>
      <c r="Q27" s="4" t="s">
        <v>106</v>
      </c>
      <c r="R27" s="9" t="s">
        <v>107</v>
      </c>
    </row>
    <row r="28" customFormat="false" ht="15" hidden="false" customHeight="true" outlineLevel="0" collapsed="false">
      <c r="A28" s="3" t="s">
        <v>108</v>
      </c>
      <c r="B28" s="4" t="s">
        <v>31</v>
      </c>
      <c r="C28" s="4" t="n">
        <v>1</v>
      </c>
      <c r="D28" s="5" t="s">
        <v>109</v>
      </c>
      <c r="E28" s="4" t="n">
        <v>18</v>
      </c>
      <c r="F28" s="4" t="n">
        <v>17</v>
      </c>
      <c r="G28" s="6" t="n">
        <v>50</v>
      </c>
      <c r="H28" s="6" t="n">
        <v>0</v>
      </c>
      <c r="I28" s="7" t="n">
        <v>15</v>
      </c>
      <c r="J28" s="6"/>
      <c r="K28" s="6" t="n">
        <v>0</v>
      </c>
      <c r="L28" s="6" t="n">
        <v>65</v>
      </c>
      <c r="M28" s="8" t="n">
        <v>0</v>
      </c>
      <c r="N28" s="8" t="n">
        <f aca="false">L28 + K28   +  M28 - (G28 + H28 + I28 + J28)</f>
        <v>0</v>
      </c>
      <c r="O28" s="4" t="s">
        <v>19</v>
      </c>
      <c r="P28" s="4"/>
      <c r="Q28" s="4" t="s">
        <v>110</v>
      </c>
    </row>
    <row r="29" customFormat="false" ht="15" hidden="false" customHeight="true" outlineLevel="0" collapsed="false">
      <c r="A29" s="12" t="s">
        <v>111</v>
      </c>
      <c r="B29" s="4" t="s">
        <v>22</v>
      </c>
      <c r="C29" s="4" t="n">
        <v>1</v>
      </c>
      <c r="D29" s="5" t="s">
        <v>112</v>
      </c>
      <c r="E29" s="4" t="n">
        <v>0</v>
      </c>
      <c r="F29" s="4" t="n">
        <v>0</v>
      </c>
      <c r="G29" s="6" t="n">
        <v>0</v>
      </c>
      <c r="H29" s="6" t="n">
        <v>0</v>
      </c>
      <c r="I29" s="7" t="n">
        <v>0</v>
      </c>
      <c r="J29" s="6"/>
      <c r="K29" s="6" t="n">
        <v>0</v>
      </c>
      <c r="L29" s="6" t="n">
        <v>0</v>
      </c>
      <c r="M29" s="8" t="n">
        <v>0</v>
      </c>
      <c r="N29" s="8" t="n">
        <f aca="false">L29 + K29   +  M29 - (G29 + H29 + I29 + J29)</f>
        <v>0</v>
      </c>
      <c r="O29" s="4" t="s">
        <v>46</v>
      </c>
      <c r="P29" s="4"/>
      <c r="Q29" s="4" t="s">
        <v>113</v>
      </c>
    </row>
    <row r="30" customFormat="false" ht="15" hidden="false" customHeight="true" outlineLevel="0" collapsed="false">
      <c r="A30" s="3" t="s">
        <v>114</v>
      </c>
      <c r="B30" s="4" t="s">
        <v>55</v>
      </c>
      <c r="C30" s="4" t="n">
        <v>1</v>
      </c>
      <c r="D30" s="5" t="s">
        <v>115</v>
      </c>
      <c r="E30" s="4" t="n">
        <v>0</v>
      </c>
      <c r="F30" s="4" t="n">
        <v>0</v>
      </c>
      <c r="G30" s="6" t="n">
        <v>0</v>
      </c>
      <c r="H30" s="6" t="n">
        <v>0</v>
      </c>
      <c r="I30" s="7" t="n">
        <v>15</v>
      </c>
      <c r="J30" s="6"/>
      <c r="K30" s="6" t="n">
        <v>0</v>
      </c>
      <c r="L30" s="6" t="n">
        <f aca="false">30-15</f>
        <v>15</v>
      </c>
      <c r="M30" s="8" t="n">
        <v>0</v>
      </c>
      <c r="N30" s="8" t="n">
        <f aca="false">L30 + K30   +  M30 - (G30 + H30 + I30 + J30)</f>
        <v>0</v>
      </c>
      <c r="O30" s="4" t="s">
        <v>19</v>
      </c>
      <c r="P30" s="4"/>
      <c r="Q30" s="4" t="s">
        <v>116</v>
      </c>
      <c r="R30" s="9" t="s">
        <v>25</v>
      </c>
    </row>
    <row r="31" customFormat="false" ht="15" hidden="false" customHeight="true" outlineLevel="0" collapsed="false">
      <c r="A31" s="3" t="s">
        <v>117</v>
      </c>
      <c r="B31" s="4" t="s">
        <v>17</v>
      </c>
      <c r="C31" s="4" t="n">
        <v>1</v>
      </c>
      <c r="D31" s="5" t="s">
        <v>118</v>
      </c>
      <c r="E31" s="4" t="n">
        <v>19</v>
      </c>
      <c r="F31" s="4" t="n">
        <v>17</v>
      </c>
      <c r="G31" s="6" t="n">
        <v>50</v>
      </c>
      <c r="H31" s="6" t="n">
        <v>0</v>
      </c>
      <c r="I31" s="7" t="n">
        <v>15</v>
      </c>
      <c r="J31" s="6"/>
      <c r="K31" s="6" t="n">
        <v>65</v>
      </c>
      <c r="L31" s="6" t="n">
        <v>0</v>
      </c>
      <c r="M31" s="8" t="n">
        <v>0</v>
      </c>
      <c r="N31" s="8" t="n">
        <f aca="false">L31 + K31   +  M31 - (G31 + H31 + I31 + J31)</f>
        <v>0</v>
      </c>
      <c r="O31" s="4" t="s">
        <v>19</v>
      </c>
      <c r="P31" s="4"/>
      <c r="Q31" s="4" t="s">
        <v>119</v>
      </c>
    </row>
    <row r="32" customFormat="false" ht="15" hidden="false" customHeight="true" outlineLevel="0" collapsed="false">
      <c r="A32" s="3" t="s">
        <v>120</v>
      </c>
      <c r="B32" s="4" t="s">
        <v>55</v>
      </c>
      <c r="C32" s="4" t="n">
        <v>1</v>
      </c>
      <c r="D32" s="5" t="s">
        <v>121</v>
      </c>
      <c r="E32" s="4" t="n">
        <v>0</v>
      </c>
      <c r="F32" s="4" t="n">
        <v>18</v>
      </c>
      <c r="G32" s="6" t="n">
        <v>30</v>
      </c>
      <c r="H32" s="6" t="n">
        <v>0</v>
      </c>
      <c r="I32" s="7" t="n">
        <v>15</v>
      </c>
      <c r="J32" s="6"/>
      <c r="K32" s="6" t="n">
        <v>0</v>
      </c>
      <c r="L32" s="6" t="n">
        <f aca="false">76-30-1</f>
        <v>45</v>
      </c>
      <c r="M32" s="8" t="n">
        <v>0</v>
      </c>
      <c r="N32" s="8" t="n">
        <f aca="false">L32 + K32   +  M32 - (G32 + H32 + I32 + J32)</f>
        <v>0</v>
      </c>
      <c r="O32" s="4" t="s">
        <v>19</v>
      </c>
      <c r="P32" s="4"/>
      <c r="Q32" s="4" t="s">
        <v>106</v>
      </c>
      <c r="R32" s="9" t="s">
        <v>107</v>
      </c>
    </row>
    <row r="33" customFormat="false" ht="15" hidden="false" customHeight="true" outlineLevel="0" collapsed="false">
      <c r="A33" s="3" t="s">
        <v>122</v>
      </c>
      <c r="B33" s="4" t="s">
        <v>55</v>
      </c>
      <c r="C33" s="4" t="n">
        <v>1</v>
      </c>
      <c r="D33" s="5" t="n">
        <v>287986489</v>
      </c>
      <c r="E33" s="4" t="n">
        <v>0</v>
      </c>
      <c r="F33" s="4" t="n">
        <v>8</v>
      </c>
      <c r="G33" s="6" t="n">
        <v>16</v>
      </c>
      <c r="H33" s="6" t="n">
        <v>0</v>
      </c>
      <c r="I33" s="7" t="n">
        <v>0</v>
      </c>
      <c r="J33" s="6" t="n">
        <v>25</v>
      </c>
      <c r="K33" s="6" t="n">
        <v>0</v>
      </c>
      <c r="L33" s="6" t="n">
        <f aca="false">79-6-18-30+16</f>
        <v>41</v>
      </c>
      <c r="M33" s="8" t="n">
        <v>0</v>
      </c>
      <c r="N33" s="8" t="n">
        <f aca="false">L33 + K33   +  M33 - (G33 + H33 + I33 + J33)</f>
        <v>0</v>
      </c>
      <c r="O33" s="4" t="s">
        <v>19</v>
      </c>
      <c r="P33" s="4"/>
      <c r="Q33" s="4" t="s">
        <v>123</v>
      </c>
      <c r="R33" s="9" t="s">
        <v>124</v>
      </c>
    </row>
    <row r="34" customFormat="false" ht="15" hidden="false" customHeight="true" outlineLevel="0" collapsed="false">
      <c r="A34" s="3" t="s">
        <v>125</v>
      </c>
      <c r="B34" s="4" t="s">
        <v>17</v>
      </c>
      <c r="C34" s="4" t="n">
        <v>1</v>
      </c>
      <c r="D34" s="5" t="s">
        <v>126</v>
      </c>
      <c r="E34" s="4" t="n">
        <v>18</v>
      </c>
      <c r="F34" s="4" t="n">
        <v>0</v>
      </c>
      <c r="G34" s="6" t="n">
        <v>30</v>
      </c>
      <c r="H34" s="6" t="n">
        <v>0</v>
      </c>
      <c r="I34" s="7" t="n">
        <v>15</v>
      </c>
      <c r="J34" s="6" t="n">
        <v>25</v>
      </c>
      <c r="K34" s="6" t="n">
        <v>0</v>
      </c>
      <c r="L34" s="6" t="n">
        <f aca="false">260-7.5-45-15</f>
        <v>192.5</v>
      </c>
      <c r="M34" s="8" t="n">
        <v>0</v>
      </c>
      <c r="N34" s="8" t="n">
        <f aca="false">L34 + K34   +  M34 - (G34 + H34 + I34 + J34)</f>
        <v>122.5</v>
      </c>
      <c r="O34" s="4" t="s">
        <v>19</v>
      </c>
      <c r="P34" s="11" t="s">
        <v>127</v>
      </c>
      <c r="Q34" s="4" t="s">
        <v>128</v>
      </c>
      <c r="R34" s="9" t="s">
        <v>25</v>
      </c>
    </row>
    <row r="35" customFormat="false" ht="15" hidden="false" customHeight="true" outlineLevel="0" collapsed="false">
      <c r="A35" s="3" t="s">
        <v>129</v>
      </c>
      <c r="B35" s="4" t="s">
        <v>51</v>
      </c>
      <c r="C35" s="4" t="n">
        <v>1</v>
      </c>
      <c r="D35" s="5" t="s">
        <v>130</v>
      </c>
      <c r="E35" s="4" t="n">
        <v>19</v>
      </c>
      <c r="F35" s="4" t="n">
        <v>0</v>
      </c>
      <c r="G35" s="6" t="n">
        <v>30</v>
      </c>
      <c r="H35" s="6" t="n">
        <v>0</v>
      </c>
      <c r="I35" s="7" t="n">
        <v>15</v>
      </c>
      <c r="J35" s="6"/>
      <c r="K35" s="6" t="n">
        <v>0</v>
      </c>
      <c r="L35" s="6" t="n">
        <v>45</v>
      </c>
      <c r="M35" s="8" t="n">
        <v>0</v>
      </c>
      <c r="N35" s="8" t="n">
        <f aca="false">L35 + K35   +  M35 - (G35 + H35 + I35 + J35)</f>
        <v>0</v>
      </c>
      <c r="O35" s="4" t="s">
        <v>19</v>
      </c>
      <c r="P35" s="4"/>
      <c r="Q35" s="4" t="s">
        <v>131</v>
      </c>
    </row>
    <row r="36" customFormat="false" ht="15" hidden="false" customHeight="true" outlineLevel="0" collapsed="false">
      <c r="A36" s="12" t="s">
        <v>132</v>
      </c>
      <c r="B36" s="4" t="s">
        <v>44</v>
      </c>
      <c r="C36" s="4"/>
      <c r="D36" s="5" t="s">
        <v>133</v>
      </c>
      <c r="E36" s="4" t="n">
        <v>0</v>
      </c>
      <c r="F36" s="4" t="n">
        <v>0</v>
      </c>
      <c r="G36" s="6" t="n">
        <v>0</v>
      </c>
      <c r="H36" s="6" t="n">
        <v>0</v>
      </c>
      <c r="I36" s="7" t="n">
        <v>0</v>
      </c>
      <c r="J36" s="6"/>
      <c r="K36" s="6" t="n">
        <v>0</v>
      </c>
      <c r="L36" s="6" t="n">
        <v>0</v>
      </c>
      <c r="M36" s="8" t="n">
        <v>0</v>
      </c>
      <c r="N36" s="8" t="n">
        <f aca="false">L36 + K36   +  M36 - (G36 + H36 + I36 + J36)</f>
        <v>0</v>
      </c>
      <c r="O36" s="4" t="s">
        <v>46</v>
      </c>
      <c r="P36" s="4"/>
      <c r="Q36" s="4" t="s">
        <v>134</v>
      </c>
    </row>
    <row r="37" customFormat="false" ht="15" hidden="false" customHeight="true" outlineLevel="0" collapsed="false">
      <c r="A37" s="3" t="s">
        <v>135</v>
      </c>
      <c r="B37" s="4" t="s">
        <v>55</v>
      </c>
      <c r="C37" s="4" t="n">
        <v>1</v>
      </c>
      <c r="D37" s="5" t="n">
        <v>287455114</v>
      </c>
      <c r="E37" s="4" t="n">
        <v>0</v>
      </c>
      <c r="F37" s="4" t="n">
        <v>0</v>
      </c>
      <c r="G37" s="6" t="n">
        <v>0</v>
      </c>
      <c r="H37" s="6" t="n">
        <v>0</v>
      </c>
      <c r="I37" s="7" t="n">
        <v>15</v>
      </c>
      <c r="J37" s="6"/>
      <c r="K37" s="6" t="n">
        <v>0</v>
      </c>
      <c r="L37" s="6" t="n">
        <v>15</v>
      </c>
      <c r="M37" s="8" t="n">
        <v>0</v>
      </c>
      <c r="N37" s="8" t="n">
        <f aca="false">L37 + K37   +  M37 - (G37 + H37 + I37 + J37)</f>
        <v>0</v>
      </c>
      <c r="O37" s="4" t="s">
        <v>19</v>
      </c>
      <c r="P37" s="4"/>
      <c r="Q37" s="4" t="s">
        <v>136</v>
      </c>
    </row>
    <row r="38" customFormat="false" ht="15" hidden="false" customHeight="true" outlineLevel="0" collapsed="false">
      <c r="A38" s="3" t="s">
        <v>137</v>
      </c>
      <c r="B38" s="4" t="s">
        <v>31</v>
      </c>
      <c r="C38" s="4" t="n">
        <v>1</v>
      </c>
      <c r="D38" s="5" t="s">
        <v>138</v>
      </c>
      <c r="E38" s="4" t="n">
        <v>10</v>
      </c>
      <c r="F38" s="4" t="n">
        <v>0</v>
      </c>
      <c r="G38" s="6" t="n">
        <v>20</v>
      </c>
      <c r="H38" s="6" t="n">
        <v>0</v>
      </c>
      <c r="I38" s="7" t="n">
        <v>15</v>
      </c>
      <c r="J38" s="6" t="n">
        <v>25</v>
      </c>
      <c r="K38" s="6" t="n">
        <v>0</v>
      </c>
      <c r="L38" s="6" t="n">
        <f aca="false">24.65+35.35</f>
        <v>60</v>
      </c>
      <c r="M38" s="8" t="n">
        <v>0</v>
      </c>
      <c r="N38" s="8" t="n">
        <f aca="false">L38 + K38   +  M38 - (G38 + H38 + I38 + J38)</f>
        <v>0</v>
      </c>
      <c r="O38" s="4" t="s">
        <v>19</v>
      </c>
      <c r="P38" s="4"/>
      <c r="Q38" s="4" t="s">
        <v>139</v>
      </c>
    </row>
    <row r="39" customFormat="false" ht="15" hidden="false" customHeight="true" outlineLevel="0" collapsed="false">
      <c r="A39" s="3" t="s">
        <v>140</v>
      </c>
      <c r="B39" s="4" t="s">
        <v>22</v>
      </c>
      <c r="C39" s="4" t="n">
        <v>1</v>
      </c>
      <c r="D39" s="5" t="s">
        <v>141</v>
      </c>
      <c r="E39" s="4" t="n">
        <v>4</v>
      </c>
      <c r="F39" s="4" t="n">
        <v>0</v>
      </c>
      <c r="G39" s="6" t="n">
        <v>8</v>
      </c>
      <c r="H39" s="6" t="n">
        <v>0</v>
      </c>
      <c r="I39" s="7" t="n">
        <v>0</v>
      </c>
      <c r="J39" s="6" t="n">
        <v>25</v>
      </c>
      <c r="K39" s="6" t="n">
        <v>33</v>
      </c>
      <c r="L39" s="6" t="n">
        <v>0</v>
      </c>
      <c r="M39" s="8" t="n">
        <v>0</v>
      </c>
      <c r="N39" s="8" t="n">
        <f aca="false">L39 + K39   +  M39 - (G39 + H39 + I39 + J39)</f>
        <v>0</v>
      </c>
      <c r="O39" s="4" t="s">
        <v>19</v>
      </c>
      <c r="P39" s="4"/>
      <c r="Q39" s="4" t="s">
        <v>142</v>
      </c>
    </row>
    <row r="40" customFormat="false" ht="15" hidden="false" customHeight="true" outlineLevel="0" collapsed="false">
      <c r="A40" s="12" t="s">
        <v>143</v>
      </c>
      <c r="B40" s="4" t="s">
        <v>27</v>
      </c>
      <c r="C40" s="4" t="n">
        <v>1</v>
      </c>
      <c r="D40" s="5" t="s">
        <v>144</v>
      </c>
      <c r="E40" s="4" t="n">
        <v>0</v>
      </c>
      <c r="F40" s="4" t="n">
        <v>0</v>
      </c>
      <c r="G40" s="6" t="n">
        <v>0</v>
      </c>
      <c r="H40" s="6" t="n">
        <v>0</v>
      </c>
      <c r="I40" s="7" t="n">
        <v>0</v>
      </c>
      <c r="J40" s="6"/>
      <c r="K40" s="6" t="n">
        <v>0</v>
      </c>
      <c r="L40" s="6" t="n">
        <v>0</v>
      </c>
      <c r="M40" s="8" t="n">
        <v>0</v>
      </c>
      <c r="N40" s="8" t="n">
        <f aca="false">L40 + K40   +  M40 - (G40 + H40 + I40 + J40)</f>
        <v>0</v>
      </c>
      <c r="O40" s="4" t="s">
        <v>46</v>
      </c>
      <c r="P40" s="4"/>
      <c r="Q40" s="4" t="s">
        <v>145</v>
      </c>
    </row>
    <row r="41" customFormat="false" ht="15" hidden="false" customHeight="true" outlineLevel="0" collapsed="false">
      <c r="A41" s="3" t="s">
        <v>146</v>
      </c>
      <c r="B41" s="4" t="s">
        <v>27</v>
      </c>
      <c r="C41" s="4" t="n">
        <v>1</v>
      </c>
      <c r="D41" s="5" t="s">
        <v>147</v>
      </c>
      <c r="E41" s="4" t="n">
        <v>19</v>
      </c>
      <c r="F41" s="4" t="n">
        <v>0</v>
      </c>
      <c r="G41" s="6" t="n">
        <v>30</v>
      </c>
      <c r="H41" s="6" t="n">
        <v>0</v>
      </c>
      <c r="I41" s="7" t="n">
        <v>15</v>
      </c>
      <c r="J41" s="6"/>
      <c r="K41" s="6" t="n">
        <v>0</v>
      </c>
      <c r="L41" s="6" t="n">
        <f aca="false">60-15</f>
        <v>45</v>
      </c>
      <c r="M41" s="8" t="n">
        <v>0</v>
      </c>
      <c r="N41" s="8" t="n">
        <f aca="false">L41 + K41   +  M41 - (G41 + H41 + I41 + J41)</f>
        <v>0</v>
      </c>
      <c r="O41" s="4" t="s">
        <v>19</v>
      </c>
      <c r="P41" s="4"/>
      <c r="Q41" s="4" t="s">
        <v>148</v>
      </c>
      <c r="R41" s="9" t="s">
        <v>25</v>
      </c>
    </row>
    <row r="42" customFormat="false" ht="15" hidden="false" customHeight="true" outlineLevel="0" collapsed="false">
      <c r="A42" s="3" t="s">
        <v>149</v>
      </c>
      <c r="B42" s="4" t="s">
        <v>27</v>
      </c>
      <c r="C42" s="4" t="n">
        <v>1</v>
      </c>
      <c r="D42" s="5" t="s">
        <v>150</v>
      </c>
      <c r="E42" s="4" t="n">
        <v>13</v>
      </c>
      <c r="F42" s="4" t="n">
        <v>18</v>
      </c>
      <c r="G42" s="6" t="n">
        <v>50</v>
      </c>
      <c r="H42" s="6" t="n">
        <v>0</v>
      </c>
      <c r="I42" s="7" t="n">
        <v>15</v>
      </c>
      <c r="J42" s="6"/>
      <c r="K42" s="6" t="n">
        <v>0</v>
      </c>
      <c r="L42" s="6" t="n">
        <v>65</v>
      </c>
      <c r="M42" s="8" t="n">
        <v>0</v>
      </c>
      <c r="N42" s="8" t="n">
        <f aca="false">L42 + K42   +  M42 - (G42 + H42 + I42 + J42)</f>
        <v>0</v>
      </c>
      <c r="O42" s="4" t="s">
        <v>19</v>
      </c>
      <c r="P42" s="4"/>
      <c r="Q42" s="4" t="s">
        <v>151</v>
      </c>
    </row>
    <row r="43" customFormat="false" ht="15" hidden="false" customHeight="true" outlineLevel="0" collapsed="false">
      <c r="A43" s="3" t="s">
        <v>152</v>
      </c>
      <c r="B43" s="4" t="s">
        <v>44</v>
      </c>
      <c r="C43" s="4" t="n">
        <v>1</v>
      </c>
      <c r="D43" s="5" t="s">
        <v>153</v>
      </c>
      <c r="E43" s="4" t="n">
        <v>0</v>
      </c>
      <c r="F43" s="4" t="n">
        <v>0</v>
      </c>
      <c r="G43" s="6" t="n">
        <v>0</v>
      </c>
      <c r="H43" s="6" t="n">
        <v>0</v>
      </c>
      <c r="I43" s="7" t="n">
        <v>15</v>
      </c>
      <c r="J43" s="6"/>
      <c r="K43" s="6" t="n">
        <v>15</v>
      </c>
      <c r="L43" s="6" t="n">
        <v>0</v>
      </c>
      <c r="M43" s="8" t="n">
        <v>0</v>
      </c>
      <c r="N43" s="8" t="n">
        <f aca="false">L43 + K43   +  M43 - (G43 + H43 + I43 + J43)</f>
        <v>0</v>
      </c>
      <c r="O43" s="4" t="s">
        <v>19</v>
      </c>
      <c r="P43" s="4"/>
      <c r="Q43" s="4" t="s">
        <v>154</v>
      </c>
    </row>
    <row r="44" customFormat="false" ht="15" hidden="false" customHeight="true" outlineLevel="0" collapsed="false">
      <c r="A44" s="12" t="s">
        <v>155</v>
      </c>
      <c r="B44" s="4" t="s">
        <v>31</v>
      </c>
      <c r="C44" s="4" t="n">
        <v>1</v>
      </c>
      <c r="D44" s="5" t="s">
        <v>156</v>
      </c>
      <c r="E44" s="4" t="n">
        <v>0</v>
      </c>
      <c r="F44" s="4" t="n">
        <v>0</v>
      </c>
      <c r="G44" s="6" t="n">
        <v>0</v>
      </c>
      <c r="H44" s="6" t="n">
        <v>0</v>
      </c>
      <c r="I44" s="7" t="n">
        <v>0</v>
      </c>
      <c r="J44" s="6"/>
      <c r="K44" s="6" t="n">
        <v>0</v>
      </c>
      <c r="L44" s="6" t="n">
        <v>0</v>
      </c>
      <c r="M44" s="8" t="n">
        <v>0</v>
      </c>
      <c r="N44" s="8" t="n">
        <f aca="false">L44 + K44   +  M44 - (G44 + H44 + I44 + J44)</f>
        <v>0</v>
      </c>
      <c r="O44" s="4" t="s">
        <v>46</v>
      </c>
      <c r="P44" s="4"/>
      <c r="Q44" s="4" t="s">
        <v>157</v>
      </c>
    </row>
    <row r="45" customFormat="false" ht="15" hidden="false" customHeight="true" outlineLevel="0" collapsed="false">
      <c r="A45" s="3" t="s">
        <v>158</v>
      </c>
      <c r="B45" s="4" t="s">
        <v>44</v>
      </c>
      <c r="C45" s="4" t="n">
        <v>1</v>
      </c>
      <c r="D45" s="5" t="s">
        <v>159</v>
      </c>
      <c r="E45" s="4" t="n">
        <v>0</v>
      </c>
      <c r="F45" s="4" t="n">
        <v>0</v>
      </c>
      <c r="G45" s="6" t="n">
        <v>0</v>
      </c>
      <c r="H45" s="6" t="n">
        <v>0</v>
      </c>
      <c r="I45" s="7" t="n">
        <v>15</v>
      </c>
      <c r="J45" s="6"/>
      <c r="K45" s="6" t="n">
        <v>0</v>
      </c>
      <c r="L45" s="6" t="n">
        <f aca="false">30-15</f>
        <v>15</v>
      </c>
      <c r="M45" s="8" t="n">
        <v>0</v>
      </c>
      <c r="N45" s="8" t="n">
        <f aca="false">L45 + K45   +  M45 - (G45 + H45 + I45 + J45)</f>
        <v>0</v>
      </c>
      <c r="O45" s="4" t="s">
        <v>19</v>
      </c>
      <c r="P45" s="4"/>
      <c r="Q45" s="4" t="s">
        <v>160</v>
      </c>
      <c r="R45" s="9" t="s">
        <v>25</v>
      </c>
    </row>
    <row r="46" customFormat="false" ht="15" hidden="false" customHeight="true" outlineLevel="0" collapsed="false">
      <c r="A46" s="12" t="s">
        <v>161</v>
      </c>
      <c r="B46" s="4" t="s">
        <v>44</v>
      </c>
      <c r="C46" s="4"/>
      <c r="D46" s="5" t="s">
        <v>162</v>
      </c>
      <c r="E46" s="4" t="n">
        <v>0</v>
      </c>
      <c r="F46" s="4" t="n">
        <v>0</v>
      </c>
      <c r="G46" s="6" t="n">
        <v>0</v>
      </c>
      <c r="H46" s="6" t="n">
        <v>0</v>
      </c>
      <c r="I46" s="7" t="n">
        <v>0</v>
      </c>
      <c r="J46" s="6"/>
      <c r="K46" s="6" t="n">
        <v>0</v>
      </c>
      <c r="L46" s="6" t="n">
        <v>0</v>
      </c>
      <c r="M46" s="8" t="n">
        <v>0</v>
      </c>
      <c r="N46" s="8" t="n">
        <f aca="false">L46 + K46   +  M46 - (G46 + H46 + I46 + J46)</f>
        <v>0</v>
      </c>
      <c r="O46" s="4" t="s">
        <v>46</v>
      </c>
      <c r="P46" s="4"/>
      <c r="Q46" s="4" t="s">
        <v>163</v>
      </c>
    </row>
    <row r="47" customFormat="false" ht="15" hidden="false" customHeight="true" outlineLevel="0" collapsed="false">
      <c r="A47" s="3" t="s">
        <v>164</v>
      </c>
      <c r="B47" s="4" t="s">
        <v>44</v>
      </c>
      <c r="C47" s="4" t="n">
        <v>1</v>
      </c>
      <c r="D47" s="5" t="s">
        <v>165</v>
      </c>
      <c r="E47" s="4" t="n">
        <v>0</v>
      </c>
      <c r="F47" s="4" t="n">
        <v>0</v>
      </c>
      <c r="G47" s="6" t="n">
        <v>0</v>
      </c>
      <c r="H47" s="6" t="n">
        <v>8</v>
      </c>
      <c r="I47" s="7" t="n">
        <v>15</v>
      </c>
      <c r="J47" s="6"/>
      <c r="K47" s="6" t="n">
        <v>0</v>
      </c>
      <c r="L47" s="6" t="n">
        <v>23</v>
      </c>
      <c r="M47" s="8" t="n">
        <v>0</v>
      </c>
      <c r="N47" s="8" t="n">
        <f aca="false">L47 + K47   +  M47 - (G47 + H47 + I47 + J47)</f>
        <v>0</v>
      </c>
      <c r="O47" s="4" t="s">
        <v>19</v>
      </c>
      <c r="P47" s="4"/>
      <c r="Q47" s="4" t="s">
        <v>166</v>
      </c>
    </row>
    <row r="48" customFormat="false" ht="15" hidden="false" customHeight="true" outlineLevel="0" collapsed="false">
      <c r="A48" s="3" t="s">
        <v>167</v>
      </c>
      <c r="B48" s="4" t="s">
        <v>17</v>
      </c>
      <c r="C48" s="4" t="n">
        <v>1</v>
      </c>
      <c r="D48" s="5" t="s">
        <v>168</v>
      </c>
      <c r="E48" s="4" t="n">
        <v>0</v>
      </c>
      <c r="F48" s="4" t="n">
        <v>0</v>
      </c>
      <c r="G48" s="6" t="n">
        <v>0</v>
      </c>
      <c r="H48" s="6" t="n">
        <v>0</v>
      </c>
      <c r="I48" s="7" t="n">
        <v>15</v>
      </c>
      <c r="J48" s="6"/>
      <c r="K48" s="6" t="n">
        <v>0</v>
      </c>
      <c r="L48" s="6" t="n">
        <v>0</v>
      </c>
      <c r="M48" s="8" t="n">
        <v>105</v>
      </c>
      <c r="N48" s="8" t="n">
        <f aca="false">L48 + K48   +  M48 - (G48 + H48 + I48 + J48)</f>
        <v>90</v>
      </c>
      <c r="O48" s="4" t="s">
        <v>19</v>
      </c>
      <c r="P48" s="11" t="s">
        <v>169</v>
      </c>
      <c r="Q48" s="4" t="s">
        <v>170</v>
      </c>
    </row>
    <row r="49" customFormat="false" ht="15" hidden="false" customHeight="true" outlineLevel="0" collapsed="false">
      <c r="A49" s="3" t="s">
        <v>171</v>
      </c>
      <c r="B49" s="4" t="s">
        <v>51</v>
      </c>
      <c r="C49" s="4" t="n">
        <v>1</v>
      </c>
      <c r="D49" s="5" t="s">
        <v>172</v>
      </c>
      <c r="E49" s="4" t="n">
        <v>0</v>
      </c>
      <c r="F49" s="4" t="n">
        <v>15</v>
      </c>
      <c r="G49" s="6" t="n">
        <v>30</v>
      </c>
      <c r="H49" s="6" t="n">
        <v>0</v>
      </c>
      <c r="I49" s="7" t="n">
        <v>15</v>
      </c>
      <c r="J49" s="6" t="n">
        <v>25</v>
      </c>
      <c r="K49" s="6" t="n">
        <v>0</v>
      </c>
      <c r="L49" s="6" t="n">
        <f aca="false">182.5-22.5-45</f>
        <v>115</v>
      </c>
      <c r="M49" s="8" t="n">
        <v>0</v>
      </c>
      <c r="N49" s="8" t="n">
        <f aca="false">L49 + K49   +  M49 - (G49 + H49 + I49 + J49)</f>
        <v>45</v>
      </c>
      <c r="O49" s="4" t="s">
        <v>19</v>
      </c>
      <c r="P49" s="11" t="s">
        <v>173</v>
      </c>
      <c r="Q49" s="4" t="s">
        <v>174</v>
      </c>
    </row>
    <row r="50" customFormat="false" ht="15" hidden="false" customHeight="true" outlineLevel="0" collapsed="false">
      <c r="A50" s="3" t="s">
        <v>175</v>
      </c>
      <c r="B50" s="4" t="s">
        <v>17</v>
      </c>
      <c r="C50" s="4" t="n">
        <v>1</v>
      </c>
      <c r="D50" s="5" t="s">
        <v>176</v>
      </c>
      <c r="E50" s="4" t="n">
        <v>19</v>
      </c>
      <c r="F50" s="4" t="n">
        <v>1</v>
      </c>
      <c r="G50" s="6" t="n">
        <v>32</v>
      </c>
      <c r="H50" s="6" t="n">
        <v>0</v>
      </c>
      <c r="I50" s="7" t="n">
        <v>15</v>
      </c>
      <c r="J50" s="6"/>
      <c r="K50" s="6" t="n">
        <v>0</v>
      </c>
      <c r="L50" s="6" t="n">
        <v>45</v>
      </c>
      <c r="M50" s="8" t="n">
        <v>2</v>
      </c>
      <c r="N50" s="8" t="n">
        <f aca="false">L50 + K50   +  M50 - (G50 + H50 + I50 + J50)</f>
        <v>0</v>
      </c>
      <c r="O50" s="4" t="s">
        <v>19</v>
      </c>
      <c r="P50" s="4"/>
      <c r="Q50" s="4" t="s">
        <v>177</v>
      </c>
      <c r="R50" s="4"/>
    </row>
    <row r="51" customFormat="false" ht="15" hidden="false" customHeight="true" outlineLevel="0" collapsed="false">
      <c r="A51" s="3" t="s">
        <v>178</v>
      </c>
      <c r="B51" s="4" t="s">
        <v>51</v>
      </c>
      <c r="C51" s="4" t="n">
        <v>1</v>
      </c>
      <c r="D51" s="5" t="s">
        <v>179</v>
      </c>
      <c r="E51" s="4" t="n">
        <v>15</v>
      </c>
      <c r="F51" s="4" t="n">
        <v>14</v>
      </c>
      <c r="G51" s="6" t="n">
        <v>50</v>
      </c>
      <c r="H51" s="6" t="n">
        <v>0</v>
      </c>
      <c r="I51" s="7" t="n">
        <v>0</v>
      </c>
      <c r="J51" s="6"/>
      <c r="K51" s="6" t="n">
        <v>0</v>
      </c>
      <c r="L51" s="6" t="n">
        <f aca="false">80-50-30+50</f>
        <v>50</v>
      </c>
      <c r="M51" s="8" t="n">
        <v>0</v>
      </c>
      <c r="N51" s="8" t="n">
        <f aca="false">L51 + K51   +  M51 - (G51 + H51 + I51 + J51)</f>
        <v>0</v>
      </c>
      <c r="O51" s="4" t="s">
        <v>19</v>
      </c>
      <c r="P51" s="4"/>
      <c r="Q51" s="4" t="s">
        <v>180</v>
      </c>
      <c r="R51" s="9" t="s">
        <v>124</v>
      </c>
    </row>
    <row r="52" customFormat="false" ht="15" hidden="false" customHeight="true" outlineLevel="0" collapsed="false">
      <c r="A52" s="3" t="s">
        <v>181</v>
      </c>
      <c r="B52" s="4" t="s">
        <v>51</v>
      </c>
      <c r="C52" s="4" t="n">
        <v>1</v>
      </c>
      <c r="D52" s="5" t="s">
        <v>182</v>
      </c>
      <c r="E52" s="4" t="n">
        <v>0</v>
      </c>
      <c r="F52" s="4" t="n">
        <v>0</v>
      </c>
      <c r="G52" s="6" t="n">
        <v>0</v>
      </c>
      <c r="H52" s="6" t="n">
        <v>0</v>
      </c>
      <c r="I52" s="7" t="n">
        <v>15</v>
      </c>
      <c r="J52" s="6"/>
      <c r="K52" s="6" t="n">
        <v>0</v>
      </c>
      <c r="L52" s="6" t="n">
        <v>0</v>
      </c>
      <c r="M52" s="8" t="n">
        <v>15</v>
      </c>
      <c r="N52" s="8" t="n">
        <f aca="false">L52 + K52   +  M52 - (G52 + H52 + I52 + J52)</f>
        <v>0</v>
      </c>
      <c r="O52" s="4" t="s">
        <v>19</v>
      </c>
      <c r="P52" s="4"/>
      <c r="Q52" s="4" t="s">
        <v>183</v>
      </c>
    </row>
    <row r="53" customFormat="false" ht="15" hidden="false" customHeight="true" outlineLevel="0" collapsed="false">
      <c r="A53" s="12" t="s">
        <v>184</v>
      </c>
      <c r="B53" s="4" t="s">
        <v>22</v>
      </c>
      <c r="C53" s="4" t="n">
        <v>1</v>
      </c>
      <c r="D53" s="5" t="s">
        <v>185</v>
      </c>
      <c r="E53" s="4" t="n">
        <v>0</v>
      </c>
      <c r="F53" s="4" t="n">
        <v>0</v>
      </c>
      <c r="G53" s="6" t="n">
        <v>0</v>
      </c>
      <c r="H53" s="6" t="n">
        <v>0</v>
      </c>
      <c r="I53" s="7" t="n">
        <v>0</v>
      </c>
      <c r="J53" s="6"/>
      <c r="K53" s="6" t="n">
        <v>0</v>
      </c>
      <c r="L53" s="6" t="n">
        <v>0</v>
      </c>
      <c r="M53" s="8" t="n">
        <v>0</v>
      </c>
      <c r="N53" s="8" t="n">
        <f aca="false">L53 + K53   +  M53 - (G53 + H53 + I53 + J53)</f>
        <v>0</v>
      </c>
      <c r="O53" s="4" t="s">
        <v>46</v>
      </c>
      <c r="P53" s="4"/>
      <c r="Q53" s="4" t="s">
        <v>186</v>
      </c>
    </row>
    <row r="54" customFormat="false" ht="15" hidden="false" customHeight="true" outlineLevel="0" collapsed="false">
      <c r="A54" s="12" t="s">
        <v>187</v>
      </c>
      <c r="B54" s="4" t="s">
        <v>31</v>
      </c>
      <c r="C54" s="4"/>
      <c r="D54" s="5" t="s">
        <v>188</v>
      </c>
      <c r="E54" s="4" t="n">
        <v>0</v>
      </c>
      <c r="F54" s="4" t="n">
        <v>0</v>
      </c>
      <c r="G54" s="6" t="n">
        <v>0</v>
      </c>
      <c r="H54" s="6" t="n">
        <v>0</v>
      </c>
      <c r="I54" s="7" t="n">
        <v>0</v>
      </c>
      <c r="J54" s="6"/>
      <c r="K54" s="6" t="n">
        <v>0</v>
      </c>
      <c r="L54" s="6" t="n">
        <v>0</v>
      </c>
      <c r="M54" s="8" t="n">
        <v>0</v>
      </c>
      <c r="N54" s="8" t="n">
        <f aca="false">L54 + K54   +  M54 - (G54 + H54 + I54 + J54)</f>
        <v>0</v>
      </c>
      <c r="O54" s="4" t="s">
        <v>46</v>
      </c>
      <c r="P54" s="4"/>
      <c r="Q54" s="4" t="s">
        <v>189</v>
      </c>
    </row>
    <row r="55" customFormat="false" ht="15" hidden="false" customHeight="true" outlineLevel="0" collapsed="false">
      <c r="A55" s="3" t="s">
        <v>190</v>
      </c>
      <c r="B55" s="4" t="s">
        <v>27</v>
      </c>
      <c r="C55" s="4" t="n">
        <v>1</v>
      </c>
      <c r="D55" s="5" t="s">
        <v>191</v>
      </c>
      <c r="E55" s="4" t="n">
        <v>0</v>
      </c>
      <c r="F55" s="4" t="n">
        <v>0</v>
      </c>
      <c r="G55" s="6" t="n">
        <v>0</v>
      </c>
      <c r="H55" s="6" t="n">
        <v>0</v>
      </c>
      <c r="I55" s="7" t="n">
        <v>15</v>
      </c>
      <c r="J55" s="6"/>
      <c r="K55" s="6" t="n">
        <v>0</v>
      </c>
      <c r="L55" s="6" t="n">
        <f aca="false">52.5-15</f>
        <v>37.5</v>
      </c>
      <c r="M55" s="8" t="n">
        <v>0</v>
      </c>
      <c r="N55" s="8" t="n">
        <f aca="false">L55 + K55   +  M55 - (G55 + H55 + I55 + J55)</f>
        <v>22.5</v>
      </c>
      <c r="O55" s="4" t="s">
        <v>19</v>
      </c>
      <c r="P55" s="11" t="s">
        <v>192</v>
      </c>
      <c r="Q55" s="4" t="s">
        <v>193</v>
      </c>
      <c r="R55" s="9" t="s">
        <v>25</v>
      </c>
    </row>
    <row r="56" customFormat="false" ht="15" hidden="false" customHeight="true" outlineLevel="0" collapsed="false">
      <c r="A56" s="3" t="s">
        <v>194</v>
      </c>
      <c r="B56" s="4" t="s">
        <v>44</v>
      </c>
      <c r="C56" s="4" t="n">
        <v>1</v>
      </c>
      <c r="D56" s="5" t="s">
        <v>195</v>
      </c>
      <c r="E56" s="4" t="n">
        <v>0</v>
      </c>
      <c r="F56" s="4" t="n">
        <v>0</v>
      </c>
      <c r="G56" s="6" t="n">
        <v>0</v>
      </c>
      <c r="H56" s="6" t="n">
        <v>0</v>
      </c>
      <c r="I56" s="7" t="n">
        <v>0</v>
      </c>
      <c r="J56" s="6" t="n">
        <v>25</v>
      </c>
      <c r="K56" s="6" t="n">
        <v>25</v>
      </c>
      <c r="L56" s="6" t="n">
        <v>0</v>
      </c>
      <c r="M56" s="8" t="n">
        <v>0</v>
      </c>
      <c r="N56" s="8" t="n">
        <f aca="false">L56 + K56   +  M56 - (G56 + H56 + I56 + J56)</f>
        <v>0</v>
      </c>
      <c r="O56" s="4" t="s">
        <v>19</v>
      </c>
      <c r="P56" s="4"/>
      <c r="Q56" s="4" t="s">
        <v>196</v>
      </c>
    </row>
    <row r="57" customFormat="false" ht="15" hidden="false" customHeight="true" outlineLevel="0" collapsed="false">
      <c r="A57" s="3" t="s">
        <v>197</v>
      </c>
      <c r="B57" s="4" t="s">
        <v>31</v>
      </c>
      <c r="C57" s="4" t="n">
        <v>1</v>
      </c>
      <c r="D57" s="5" t="s">
        <v>198</v>
      </c>
      <c r="E57" s="4" t="n">
        <v>0</v>
      </c>
      <c r="F57" s="4" t="n">
        <v>8</v>
      </c>
      <c r="G57" s="6" t="n">
        <v>30</v>
      </c>
      <c r="H57" s="6" t="n">
        <v>0</v>
      </c>
      <c r="I57" s="7" t="n">
        <v>15</v>
      </c>
      <c r="J57" s="6"/>
      <c r="K57" s="6" t="n">
        <v>0</v>
      </c>
      <c r="L57" s="6" t="n">
        <v>0</v>
      </c>
      <c r="M57" s="8" t="n">
        <v>45</v>
      </c>
      <c r="N57" s="8" t="n">
        <f aca="false">L57 + K57   +  M57 - (G57 + H57 + I57 + J57)</f>
        <v>0</v>
      </c>
      <c r="O57" s="4" t="s">
        <v>19</v>
      </c>
      <c r="P57" s="10" t="s">
        <v>199</v>
      </c>
      <c r="Q57" s="4" t="s">
        <v>200</v>
      </c>
    </row>
    <row r="58" customFormat="false" ht="15" hidden="false" customHeight="true" outlineLevel="0" collapsed="false">
      <c r="A58" s="12" t="s">
        <v>201</v>
      </c>
      <c r="B58" s="4" t="s">
        <v>55</v>
      </c>
      <c r="C58" s="4" t="n">
        <v>1</v>
      </c>
      <c r="D58" s="5" t="s">
        <v>202</v>
      </c>
      <c r="E58" s="4" t="n">
        <v>0</v>
      </c>
      <c r="F58" s="4" t="n">
        <v>0</v>
      </c>
      <c r="G58" s="6" t="n">
        <v>0</v>
      </c>
      <c r="H58" s="6" t="n">
        <v>0</v>
      </c>
      <c r="I58" s="7" t="n">
        <v>0</v>
      </c>
      <c r="J58" s="6"/>
      <c r="K58" s="6" t="n">
        <v>0</v>
      </c>
      <c r="L58" s="6" t="n">
        <f aca="false">15-15</f>
        <v>0</v>
      </c>
      <c r="M58" s="8" t="n">
        <v>0</v>
      </c>
      <c r="N58" s="8" t="n">
        <f aca="false">L58 + K58   +  M58 - (G58 + H58 + I58 + J58)</f>
        <v>0</v>
      </c>
      <c r="O58" s="4" t="s">
        <v>46</v>
      </c>
      <c r="P58" s="4"/>
      <c r="Q58" s="4" t="s">
        <v>203</v>
      </c>
    </row>
    <row r="59" customFormat="false" ht="15" hidden="false" customHeight="true" outlineLevel="0" collapsed="false">
      <c r="A59" s="3" t="s">
        <v>204</v>
      </c>
      <c r="B59" s="4" t="s">
        <v>51</v>
      </c>
      <c r="C59" s="4" t="n">
        <v>1</v>
      </c>
      <c r="D59" s="5" t="s">
        <v>205</v>
      </c>
      <c r="E59" s="4" t="n">
        <v>8</v>
      </c>
      <c r="F59" s="4" t="n">
        <v>11</v>
      </c>
      <c r="G59" s="6" t="n">
        <v>50</v>
      </c>
      <c r="H59" s="6" t="n">
        <v>8</v>
      </c>
      <c r="I59" s="7" t="n">
        <v>15</v>
      </c>
      <c r="J59" s="6"/>
      <c r="K59" s="6" t="n">
        <v>0</v>
      </c>
      <c r="L59" s="6" t="n">
        <f aca="false">132.5-15-8</f>
        <v>109.5</v>
      </c>
      <c r="M59" s="8" t="n">
        <v>0</v>
      </c>
      <c r="N59" s="8" t="n">
        <f aca="false">L59 + K59   +  M59 - (G59 + H59 + I59 + J59)</f>
        <v>36.5</v>
      </c>
      <c r="O59" s="4" t="s">
        <v>19</v>
      </c>
      <c r="P59" s="10" t="s">
        <v>206</v>
      </c>
      <c r="Q59" s="4" t="s">
        <v>207</v>
      </c>
      <c r="R59" s="9" t="s">
        <v>208</v>
      </c>
    </row>
    <row r="60" customFormat="false" ht="15" hidden="false" customHeight="true" outlineLevel="0" collapsed="false">
      <c r="A60" s="3" t="s">
        <v>209</v>
      </c>
      <c r="B60" s="4" t="s">
        <v>51</v>
      </c>
      <c r="C60" s="4" t="n">
        <v>1</v>
      </c>
      <c r="D60" s="5" t="s">
        <v>210</v>
      </c>
      <c r="E60" s="4" t="n">
        <v>10</v>
      </c>
      <c r="F60" s="4" t="n">
        <v>15</v>
      </c>
      <c r="G60" s="6" t="n">
        <v>50</v>
      </c>
      <c r="H60" s="6" t="n">
        <v>0</v>
      </c>
      <c r="I60" s="7" t="n">
        <v>15</v>
      </c>
      <c r="J60" s="6"/>
      <c r="K60" s="6" t="n">
        <v>0</v>
      </c>
      <c r="L60" s="6" t="n">
        <f aca="false">137-57-15</f>
        <v>65</v>
      </c>
      <c r="M60" s="8" t="n">
        <v>0</v>
      </c>
      <c r="N60" s="8" t="n">
        <f aca="false">L60 + K60   +  M60 - (G60 + H60 + I60 + J60)</f>
        <v>0</v>
      </c>
      <c r="O60" s="4" t="s">
        <v>19</v>
      </c>
      <c r="P60" s="4"/>
      <c r="Q60" s="4" t="s">
        <v>211</v>
      </c>
      <c r="R60" s="9" t="s">
        <v>212</v>
      </c>
    </row>
    <row r="61" customFormat="false" ht="15" hidden="false" customHeight="true" outlineLevel="0" collapsed="false">
      <c r="A61" s="3" t="s">
        <v>213</v>
      </c>
      <c r="B61" s="4" t="s">
        <v>51</v>
      </c>
      <c r="C61" s="4" t="n">
        <v>1</v>
      </c>
      <c r="D61" s="5" t="n">
        <v>294138170</v>
      </c>
      <c r="E61" s="4" t="n">
        <v>14</v>
      </c>
      <c r="F61" s="4" t="n">
        <v>14</v>
      </c>
      <c r="G61" s="6" t="n">
        <v>50</v>
      </c>
      <c r="H61" s="6" t="n">
        <v>8</v>
      </c>
      <c r="I61" s="7" t="n">
        <v>15</v>
      </c>
      <c r="J61" s="6"/>
      <c r="K61" s="6" t="n">
        <v>0</v>
      </c>
      <c r="L61" s="6" t="n">
        <f aca="false">67+2+4</f>
        <v>73</v>
      </c>
      <c r="M61" s="8" t="n">
        <v>0</v>
      </c>
      <c r="N61" s="8" t="n">
        <f aca="false">L61 + K61   +  M61 - (G61 + H61 + I61 + J61)</f>
        <v>0</v>
      </c>
      <c r="O61" s="4" t="s">
        <v>19</v>
      </c>
      <c r="P61" s="4"/>
      <c r="Q61" s="4" t="s">
        <v>214</v>
      </c>
    </row>
    <row r="62" customFormat="false" ht="15" hidden="false" customHeight="true" outlineLevel="0" collapsed="false">
      <c r="A62" s="3" t="s">
        <v>215</v>
      </c>
      <c r="B62" s="4" t="s">
        <v>55</v>
      </c>
      <c r="C62" s="4" t="n">
        <v>1</v>
      </c>
      <c r="D62" s="5" t="n">
        <v>289182573</v>
      </c>
      <c r="E62" s="4" t="n">
        <v>0</v>
      </c>
      <c r="F62" s="4" t="n">
        <v>0</v>
      </c>
      <c r="G62" s="6" t="n">
        <v>0</v>
      </c>
      <c r="H62" s="6" t="n">
        <v>8</v>
      </c>
      <c r="I62" s="7" t="n">
        <v>15</v>
      </c>
      <c r="J62" s="6"/>
      <c r="K62" s="6" t="n">
        <v>0</v>
      </c>
      <c r="L62" s="6" t="n">
        <f aca="false">46-19</f>
        <v>27</v>
      </c>
      <c r="M62" s="8" t="n">
        <v>0</v>
      </c>
      <c r="N62" s="8" t="n">
        <f aca="false">L62 + K62   +  M62 - (G62 + H62 + I62 + J62)</f>
        <v>4</v>
      </c>
      <c r="O62" s="4" t="s">
        <v>19</v>
      </c>
      <c r="P62" s="11" t="s">
        <v>72</v>
      </c>
      <c r="Q62" s="4" t="s">
        <v>216</v>
      </c>
    </row>
    <row r="63" customFormat="false" ht="15" hidden="false" customHeight="true" outlineLevel="0" collapsed="false">
      <c r="A63" s="3" t="s">
        <v>217</v>
      </c>
      <c r="B63" s="4" t="s">
        <v>22</v>
      </c>
      <c r="C63" s="4" t="n">
        <v>1</v>
      </c>
      <c r="D63" s="5" t="s">
        <v>218</v>
      </c>
      <c r="E63" s="4" t="n">
        <v>0</v>
      </c>
      <c r="F63" s="4" t="n">
        <v>0</v>
      </c>
      <c r="G63" s="6" t="n">
        <v>0</v>
      </c>
      <c r="H63" s="6" t="n">
        <v>8</v>
      </c>
      <c r="I63" s="7" t="n">
        <v>0</v>
      </c>
      <c r="J63" s="6"/>
      <c r="K63" s="6" t="n">
        <v>0</v>
      </c>
      <c r="L63" s="6" t="n">
        <f aca="false">27-15</f>
        <v>12</v>
      </c>
      <c r="M63" s="8" t="n">
        <v>0</v>
      </c>
      <c r="N63" s="8" t="n">
        <f aca="false">L63 + K63   +  M63 - (G63 + H63 + I63 + J63)</f>
        <v>4</v>
      </c>
      <c r="O63" s="4" t="s">
        <v>19</v>
      </c>
      <c r="P63" s="11" t="s">
        <v>72</v>
      </c>
      <c r="Q63" s="4" t="s">
        <v>219</v>
      </c>
    </row>
    <row r="64" customFormat="false" ht="15" hidden="false" customHeight="true" outlineLevel="0" collapsed="false">
      <c r="A64" s="12" t="s">
        <v>220</v>
      </c>
      <c r="B64" s="4" t="s">
        <v>55</v>
      </c>
      <c r="C64" s="4" t="n">
        <v>1</v>
      </c>
      <c r="D64" s="5" t="s">
        <v>221</v>
      </c>
      <c r="E64" s="4" t="n">
        <v>0</v>
      </c>
      <c r="F64" s="4" t="n">
        <v>0</v>
      </c>
      <c r="G64" s="6" t="n">
        <v>0</v>
      </c>
      <c r="H64" s="6" t="n">
        <v>0</v>
      </c>
      <c r="I64" s="7" t="n">
        <v>0</v>
      </c>
      <c r="J64" s="6"/>
      <c r="K64" s="6" t="n">
        <v>0</v>
      </c>
      <c r="L64" s="6" t="n">
        <f aca="false">15-15</f>
        <v>0</v>
      </c>
      <c r="M64" s="8" t="n">
        <v>0</v>
      </c>
      <c r="N64" s="8" t="n">
        <f aca="false">L64 + K64   +  M64 - (G64 + H64 + I64 + J64)</f>
        <v>0</v>
      </c>
      <c r="O64" s="4" t="s">
        <v>46</v>
      </c>
      <c r="P64" s="4"/>
      <c r="Q64" s="4" t="s">
        <v>222</v>
      </c>
      <c r="R64" s="9" t="s">
        <v>25</v>
      </c>
    </row>
    <row r="65" customFormat="false" ht="15" hidden="false" customHeight="true" outlineLevel="0" collapsed="false">
      <c r="A65" s="3" t="s">
        <v>223</v>
      </c>
      <c r="B65" s="4" t="s">
        <v>22</v>
      </c>
      <c r="C65" s="4" t="n">
        <v>1</v>
      </c>
      <c r="D65" s="5" t="s">
        <v>224</v>
      </c>
      <c r="E65" s="4" t="n">
        <v>16</v>
      </c>
      <c r="F65" s="4" t="n">
        <v>15</v>
      </c>
      <c r="G65" s="6" t="n">
        <v>50</v>
      </c>
      <c r="H65" s="6" t="n">
        <v>8</v>
      </c>
      <c r="I65" s="7" t="n">
        <v>15</v>
      </c>
      <c r="J65" s="6"/>
      <c r="K65" s="6" t="n">
        <v>0</v>
      </c>
      <c r="L65" s="6" t="n">
        <v>0</v>
      </c>
      <c r="M65" s="8" t="n">
        <v>73</v>
      </c>
      <c r="N65" s="8" t="n">
        <f aca="false">L65 + K65   +  M65 - (G65 + H65 + I65 + J65)</f>
        <v>0</v>
      </c>
      <c r="O65" s="4" t="s">
        <v>19</v>
      </c>
      <c r="P65" s="4"/>
      <c r="Q65" s="4" t="s">
        <v>88</v>
      </c>
    </row>
    <row r="66" customFormat="false" ht="15" hidden="false" customHeight="true" outlineLevel="0" collapsed="false">
      <c r="A66" s="3" t="s">
        <v>225</v>
      </c>
      <c r="B66" s="4" t="s">
        <v>51</v>
      </c>
      <c r="C66" s="4" t="n">
        <v>1</v>
      </c>
      <c r="D66" s="5" t="s">
        <v>226</v>
      </c>
      <c r="E66" s="4" t="n">
        <v>0</v>
      </c>
      <c r="F66" s="4" t="n">
        <v>0</v>
      </c>
      <c r="G66" s="6" t="n">
        <v>0</v>
      </c>
      <c r="H66" s="6" t="n">
        <v>0</v>
      </c>
      <c r="I66" s="7" t="n">
        <v>15</v>
      </c>
      <c r="J66" s="6"/>
      <c r="K66" s="6" t="n">
        <v>0</v>
      </c>
      <c r="L66" s="6" t="n">
        <f aca="false">30-15</f>
        <v>15</v>
      </c>
      <c r="M66" s="8" t="n">
        <v>0</v>
      </c>
      <c r="N66" s="8" t="n">
        <f aca="false">L66 + K66   +  M66 - (G66 + H66 + I66 + J66)</f>
        <v>0</v>
      </c>
      <c r="O66" s="4" t="s">
        <v>19</v>
      </c>
      <c r="P66" s="4"/>
      <c r="Q66" s="4" t="s">
        <v>227</v>
      </c>
      <c r="R66" s="4"/>
    </row>
    <row r="67" customFormat="false" ht="15" hidden="false" customHeight="true" outlineLevel="0" collapsed="false">
      <c r="A67" s="12" t="s">
        <v>228</v>
      </c>
      <c r="B67" s="4" t="s">
        <v>55</v>
      </c>
      <c r="C67" s="4" t="n">
        <v>1</v>
      </c>
      <c r="D67" s="5" t="s">
        <v>229</v>
      </c>
      <c r="E67" s="4" t="n">
        <v>0</v>
      </c>
      <c r="F67" s="4" t="n">
        <v>0</v>
      </c>
      <c r="G67" s="6" t="n">
        <v>0</v>
      </c>
      <c r="H67" s="6" t="n">
        <v>0</v>
      </c>
      <c r="I67" s="7" t="n">
        <v>0</v>
      </c>
      <c r="J67" s="6"/>
      <c r="K67" s="6" t="n">
        <v>0</v>
      </c>
      <c r="L67" s="6" t="n">
        <f aca="false">30-30</f>
        <v>0</v>
      </c>
      <c r="M67" s="8" t="n">
        <v>0</v>
      </c>
      <c r="N67" s="8" t="n">
        <f aca="false">L67 + K67   +  M67 - (G67 + H67 + I67 + J67)</f>
        <v>0</v>
      </c>
      <c r="O67" s="4" t="s">
        <v>46</v>
      </c>
      <c r="P67" s="4"/>
      <c r="Q67" s="4" t="s">
        <v>230</v>
      </c>
      <c r="R67" s="9" t="s">
        <v>124</v>
      </c>
    </row>
    <row r="68" customFormat="false" ht="15" hidden="false" customHeight="true" outlineLevel="0" collapsed="false">
      <c r="A68" s="3" t="s">
        <v>231</v>
      </c>
      <c r="B68" s="4" t="s">
        <v>17</v>
      </c>
      <c r="C68" s="4" t="n">
        <v>1</v>
      </c>
      <c r="D68" s="5" t="n">
        <v>304693057</v>
      </c>
      <c r="E68" s="4" t="n">
        <v>0</v>
      </c>
      <c r="F68" s="4" t="n">
        <v>1</v>
      </c>
      <c r="G68" s="6" t="n">
        <v>2</v>
      </c>
      <c r="H68" s="6" t="n">
        <v>8</v>
      </c>
      <c r="I68" s="7" t="n">
        <v>15</v>
      </c>
      <c r="J68" s="6"/>
      <c r="K68" s="6" t="n">
        <v>0</v>
      </c>
      <c r="L68" s="6" t="n">
        <f aca="false">29-4</f>
        <v>25</v>
      </c>
      <c r="M68" s="8" t="n">
        <v>0</v>
      </c>
      <c r="N68" s="8" t="n">
        <f aca="false">L68 + K68   +  M68 - (G68 + H68 + I68 + J68)</f>
        <v>0</v>
      </c>
      <c r="O68" s="4" t="s">
        <v>19</v>
      </c>
      <c r="P68" s="4"/>
      <c r="Q68" s="4" t="s">
        <v>232</v>
      </c>
      <c r="R68" s="9" t="s">
        <v>233</v>
      </c>
    </row>
    <row r="69" customFormat="false" ht="15" hidden="false" customHeight="true" outlineLevel="0" collapsed="false">
      <c r="A69" s="3" t="s">
        <v>234</v>
      </c>
      <c r="B69" s="4" t="s">
        <v>22</v>
      </c>
      <c r="C69" s="4" t="n">
        <v>1</v>
      </c>
      <c r="D69" s="5" t="s">
        <v>235</v>
      </c>
      <c r="E69" s="4" t="n">
        <v>15</v>
      </c>
      <c r="F69" s="4" t="n">
        <v>1</v>
      </c>
      <c r="G69" s="6" t="n">
        <v>32</v>
      </c>
      <c r="H69" s="6" t="n">
        <v>8</v>
      </c>
      <c r="I69" s="7" t="n">
        <v>15</v>
      </c>
      <c r="J69" s="6"/>
      <c r="K69" s="6" t="n">
        <v>0</v>
      </c>
      <c r="L69" s="6" t="n">
        <f aca="false">49-49+55</f>
        <v>55</v>
      </c>
      <c r="M69" s="8" t="n">
        <v>0</v>
      </c>
      <c r="N69" s="8" t="n">
        <f aca="false">L69 + K69   +  M69 - (G69 + H69 + I69 + J69)</f>
        <v>0</v>
      </c>
      <c r="O69" s="4" t="s">
        <v>19</v>
      </c>
      <c r="P69" s="4"/>
      <c r="Q69" s="4" t="s">
        <v>236</v>
      </c>
    </row>
    <row r="70" customFormat="false" ht="15" hidden="false" customHeight="true" outlineLevel="0" collapsed="false">
      <c r="A70" s="3" t="s">
        <v>237</v>
      </c>
      <c r="B70" s="4" t="s">
        <v>31</v>
      </c>
      <c r="C70" s="4" t="n">
        <v>1</v>
      </c>
      <c r="D70" s="5" t="s">
        <v>238</v>
      </c>
      <c r="E70" s="4" t="n">
        <v>0</v>
      </c>
      <c r="F70" s="4" t="n">
        <v>0</v>
      </c>
      <c r="G70" s="6" t="n">
        <v>0</v>
      </c>
      <c r="H70" s="6" t="n">
        <v>0</v>
      </c>
      <c r="I70" s="7" t="n">
        <v>15</v>
      </c>
      <c r="J70" s="6"/>
      <c r="K70" s="6" t="n">
        <v>0</v>
      </c>
      <c r="L70" s="6" t="n">
        <v>15</v>
      </c>
      <c r="M70" s="8" t="n">
        <v>0</v>
      </c>
      <c r="N70" s="8" t="n">
        <f aca="false">L70 + K70   +  M70 - (G70 + H70 + I70 + J70)</f>
        <v>0</v>
      </c>
      <c r="O70" s="4" t="s">
        <v>19</v>
      </c>
      <c r="P70" s="4"/>
      <c r="Q70" s="4" t="s">
        <v>239</v>
      </c>
    </row>
    <row r="71" customFormat="false" ht="15" hidden="false" customHeight="true" outlineLevel="0" collapsed="false">
      <c r="A71" s="3" t="s">
        <v>240</v>
      </c>
      <c r="B71" s="4" t="s">
        <v>27</v>
      </c>
      <c r="C71" s="4" t="n">
        <v>1</v>
      </c>
      <c r="D71" s="5" t="s">
        <v>241</v>
      </c>
      <c r="E71" s="4" t="n">
        <v>18</v>
      </c>
      <c r="F71" s="4" t="n">
        <v>7</v>
      </c>
      <c r="G71" s="6" t="n">
        <v>44</v>
      </c>
      <c r="H71" s="6" t="n">
        <v>0</v>
      </c>
      <c r="I71" s="7" t="n">
        <v>15</v>
      </c>
      <c r="J71" s="6" t="n">
        <v>25</v>
      </c>
      <c r="K71" s="6" t="n">
        <v>0</v>
      </c>
      <c r="L71" s="6" t="n">
        <f aca="false">25+59</f>
        <v>84</v>
      </c>
      <c r="M71" s="8" t="n">
        <v>0</v>
      </c>
      <c r="N71" s="8" t="n">
        <f aca="false">L71 + K71   +  M71 - (G71 + H71 + I71 + J71)</f>
        <v>0</v>
      </c>
      <c r="O71" s="4" t="s">
        <v>19</v>
      </c>
      <c r="P71" s="4"/>
      <c r="Q71" s="4" t="s">
        <v>242</v>
      </c>
    </row>
    <row r="72" customFormat="false" ht="15" hidden="false" customHeight="true" outlineLevel="0" collapsed="false">
      <c r="A72" s="3" t="s">
        <v>243</v>
      </c>
      <c r="B72" s="4" t="s">
        <v>22</v>
      </c>
      <c r="C72" s="4" t="n">
        <v>1</v>
      </c>
      <c r="D72" s="5" t="n">
        <v>303976047</v>
      </c>
      <c r="E72" s="4" t="n">
        <v>19</v>
      </c>
      <c r="F72" s="4" t="n">
        <v>0</v>
      </c>
      <c r="G72" s="6" t="n">
        <v>30</v>
      </c>
      <c r="H72" s="6" t="n">
        <v>0</v>
      </c>
      <c r="I72" s="7" t="n">
        <v>15</v>
      </c>
      <c r="J72" s="6"/>
      <c r="K72" s="6" t="n">
        <v>0</v>
      </c>
      <c r="L72" s="6" t="n">
        <f aca="false">46.5-1.5</f>
        <v>45</v>
      </c>
      <c r="M72" s="8" t="n">
        <v>0</v>
      </c>
      <c r="N72" s="8" t="n">
        <f aca="false">L72 + K72   +  M72 - (G72 + H72 + I72 + J72)</f>
        <v>0</v>
      </c>
      <c r="O72" s="4" t="s">
        <v>19</v>
      </c>
      <c r="P72" s="4"/>
      <c r="Q72" s="4" t="s">
        <v>244</v>
      </c>
    </row>
    <row r="73" customFormat="false" ht="15" hidden="false" customHeight="true" outlineLevel="0" collapsed="false">
      <c r="A73" s="3" t="s">
        <v>245</v>
      </c>
      <c r="B73" s="4" t="s">
        <v>17</v>
      </c>
      <c r="C73" s="4"/>
      <c r="D73" s="5" t="s">
        <v>246</v>
      </c>
      <c r="E73" s="4" t="n">
        <v>0</v>
      </c>
      <c r="F73" s="4" t="n">
        <v>1</v>
      </c>
      <c r="G73" s="6" t="n">
        <v>2</v>
      </c>
      <c r="H73" s="6" t="n">
        <v>0</v>
      </c>
      <c r="I73" s="7" t="n">
        <v>15</v>
      </c>
      <c r="J73" s="6"/>
      <c r="K73" s="6" t="n">
        <v>0</v>
      </c>
      <c r="L73" s="6" t="n">
        <f aca="false">15-15+17</f>
        <v>17</v>
      </c>
      <c r="M73" s="8" t="n">
        <v>0</v>
      </c>
      <c r="N73" s="8" t="n">
        <f aca="false">L73 + K73   +  M73 - (G73 + H73 + I73 + J73)</f>
        <v>0</v>
      </c>
      <c r="O73" s="4" t="s">
        <v>19</v>
      </c>
      <c r="P73" s="4"/>
      <c r="Q73" s="4" t="s">
        <v>247</v>
      </c>
    </row>
    <row r="74" customFormat="false" ht="15" hidden="false" customHeight="true" outlineLevel="0" collapsed="false">
      <c r="A74" s="3" t="s">
        <v>248</v>
      </c>
      <c r="B74" s="4" t="s">
        <v>27</v>
      </c>
      <c r="C74" s="4"/>
      <c r="D74" s="5" t="s">
        <v>249</v>
      </c>
      <c r="E74" s="4" t="n">
        <v>0</v>
      </c>
      <c r="F74" s="4" t="n">
        <v>0</v>
      </c>
      <c r="G74" s="6" t="n">
        <v>0</v>
      </c>
      <c r="H74" s="6" t="n">
        <v>0</v>
      </c>
      <c r="I74" s="7" t="n">
        <v>15</v>
      </c>
      <c r="J74" s="6"/>
      <c r="K74" s="6" t="n">
        <v>0</v>
      </c>
      <c r="L74" s="6" t="n">
        <f aca="false">37.5-22.5</f>
        <v>15</v>
      </c>
      <c r="M74" s="8" t="n">
        <v>0</v>
      </c>
      <c r="N74" s="8" t="n">
        <f aca="false">L74 + K74   +  M74 - (G74 + H74 + I74 + J74)</f>
        <v>0</v>
      </c>
      <c r="O74" s="4" t="s">
        <v>19</v>
      </c>
      <c r="P74" s="4"/>
      <c r="Q74" s="4" t="s">
        <v>250</v>
      </c>
    </row>
    <row r="75" customFormat="false" ht="15" hidden="false" customHeight="true" outlineLevel="0" collapsed="false">
      <c r="A75" s="3" t="s">
        <v>251</v>
      </c>
      <c r="B75" s="4" t="s">
        <v>51</v>
      </c>
      <c r="C75" s="4" t="n">
        <v>1</v>
      </c>
      <c r="D75" s="5" t="s">
        <v>252</v>
      </c>
      <c r="E75" s="4" t="n">
        <v>0</v>
      </c>
      <c r="F75" s="4" t="n">
        <v>0</v>
      </c>
      <c r="G75" s="6" t="n">
        <v>0</v>
      </c>
      <c r="H75" s="6" t="n">
        <v>0</v>
      </c>
      <c r="I75" s="7" t="n">
        <v>15</v>
      </c>
      <c r="J75" s="6"/>
      <c r="K75" s="6" t="n">
        <v>0</v>
      </c>
      <c r="L75" s="6" t="n">
        <v>0</v>
      </c>
      <c r="M75" s="8" t="n">
        <v>15</v>
      </c>
      <c r="N75" s="8" t="n">
        <f aca="false">L75 + K75   +  M75 - (G75 + H75 + I75 + J75)</f>
        <v>0</v>
      </c>
      <c r="O75" s="4" t="s">
        <v>19</v>
      </c>
      <c r="P75" s="4"/>
      <c r="Q75" s="4" t="s">
        <v>253</v>
      </c>
    </row>
    <row r="76" customFormat="false" ht="15" hidden="false" customHeight="true" outlineLevel="0" collapsed="false">
      <c r="A76" s="3" t="s">
        <v>254</v>
      </c>
      <c r="B76" s="4" t="s">
        <v>17</v>
      </c>
      <c r="C76" s="4" t="n">
        <v>1</v>
      </c>
      <c r="D76" s="5" t="s">
        <v>255</v>
      </c>
      <c r="E76" s="4" t="n">
        <v>19</v>
      </c>
      <c r="F76" s="4" t="n">
        <v>0</v>
      </c>
      <c r="G76" s="6" t="n">
        <v>30</v>
      </c>
      <c r="H76" s="6" t="n">
        <v>0</v>
      </c>
      <c r="I76" s="7" t="n">
        <v>15</v>
      </c>
      <c r="J76" s="6"/>
      <c r="K76" s="6" t="n">
        <v>0</v>
      </c>
      <c r="L76" s="6" t="n">
        <v>45</v>
      </c>
      <c r="M76" s="8" t="n">
        <v>0</v>
      </c>
      <c r="N76" s="8" t="n">
        <f aca="false">L76 + K76   +  M76 - (G76 + H76 + I76 + J76)</f>
        <v>0</v>
      </c>
      <c r="O76" s="4" t="s">
        <v>19</v>
      </c>
      <c r="P76" s="4"/>
      <c r="Q76" s="4" t="s">
        <v>131</v>
      </c>
    </row>
    <row r="77" customFormat="false" ht="15" hidden="false" customHeight="true" outlineLevel="0" collapsed="false">
      <c r="A77" s="3" t="s">
        <v>256</v>
      </c>
      <c r="B77" s="4" t="s">
        <v>51</v>
      </c>
      <c r="C77" s="4" t="n">
        <v>1</v>
      </c>
      <c r="D77" s="5" t="s">
        <v>257</v>
      </c>
      <c r="E77" s="4" t="n">
        <v>19</v>
      </c>
      <c r="F77" s="4" t="n">
        <v>0</v>
      </c>
      <c r="G77" s="6" t="n">
        <v>30</v>
      </c>
      <c r="H77" s="6" t="n">
        <v>0</v>
      </c>
      <c r="I77" s="7" t="n">
        <v>0</v>
      </c>
      <c r="J77" s="6"/>
      <c r="K77" s="6" t="n">
        <v>0</v>
      </c>
      <c r="L77" s="6" t="n">
        <v>30</v>
      </c>
      <c r="M77" s="8" t="n">
        <v>0</v>
      </c>
      <c r="N77" s="8" t="n">
        <f aca="false">L77 + K77   +  M77 - (G77 + H77 + I77 + J77)</f>
        <v>0</v>
      </c>
      <c r="O77" s="4" t="s">
        <v>19</v>
      </c>
      <c r="P77" s="4"/>
      <c r="Q77" s="4" t="s">
        <v>258</v>
      </c>
    </row>
    <row r="78" customFormat="false" ht="15" hidden="false" customHeight="true" outlineLevel="0" collapsed="false">
      <c r="A78" s="3" t="s">
        <v>259</v>
      </c>
      <c r="B78" s="4" t="s">
        <v>27</v>
      </c>
      <c r="C78" s="4" t="n">
        <v>1</v>
      </c>
      <c r="D78" s="5" t="s">
        <v>260</v>
      </c>
      <c r="E78" s="4" t="n">
        <v>14</v>
      </c>
      <c r="F78" s="4" t="n">
        <v>15</v>
      </c>
      <c r="G78" s="6" t="n">
        <v>50</v>
      </c>
      <c r="H78" s="6" t="n">
        <v>0</v>
      </c>
      <c r="I78" s="7" t="n">
        <v>15</v>
      </c>
      <c r="J78" s="6"/>
      <c r="K78" s="6" t="n">
        <v>0</v>
      </c>
      <c r="L78" s="6" t="n">
        <f aca="false">67-2</f>
        <v>65</v>
      </c>
      <c r="M78" s="8" t="n">
        <v>0</v>
      </c>
      <c r="N78" s="8" t="n">
        <f aca="false">L78 + K78   +  M78 - (G78 + H78 + I78 + J78)</f>
        <v>0</v>
      </c>
      <c r="O78" s="4" t="s">
        <v>19</v>
      </c>
      <c r="P78" s="4"/>
      <c r="Q78" s="4" t="s">
        <v>214</v>
      </c>
    </row>
    <row r="79" customFormat="false" ht="15" hidden="false" customHeight="true" outlineLevel="0" collapsed="false">
      <c r="A79" s="3" t="s">
        <v>261</v>
      </c>
      <c r="B79" s="4" t="s">
        <v>31</v>
      </c>
      <c r="C79" s="4"/>
      <c r="D79" s="5" t="s">
        <v>262</v>
      </c>
      <c r="E79" s="4" t="n">
        <v>0</v>
      </c>
      <c r="F79" s="4" t="n">
        <v>0</v>
      </c>
      <c r="G79" s="6" t="n">
        <v>0</v>
      </c>
      <c r="H79" s="6" t="n">
        <v>0</v>
      </c>
      <c r="I79" s="7" t="n">
        <v>15</v>
      </c>
      <c r="J79" s="6"/>
      <c r="K79" s="6" t="n">
        <v>0</v>
      </c>
      <c r="L79" s="6" t="n">
        <v>15</v>
      </c>
      <c r="M79" s="8" t="n">
        <v>0</v>
      </c>
      <c r="N79" s="8" t="n">
        <f aca="false">L79 + K79   +  M79 - (G79 + H79 + I79 + J79)</f>
        <v>0</v>
      </c>
      <c r="O79" s="4" t="s">
        <v>19</v>
      </c>
      <c r="P79" s="4"/>
      <c r="Q79" s="4" t="s">
        <v>263</v>
      </c>
    </row>
    <row r="80" customFormat="false" ht="15" hidden="false" customHeight="true" outlineLevel="0" collapsed="false">
      <c r="A80" s="3" t="s">
        <v>264</v>
      </c>
      <c r="B80" s="4" t="s">
        <v>55</v>
      </c>
      <c r="C80" s="4" t="n">
        <v>1</v>
      </c>
      <c r="D80" s="5" t="s">
        <v>265</v>
      </c>
      <c r="E80" s="4" t="n">
        <v>16</v>
      </c>
      <c r="F80" s="4" t="n">
        <v>0</v>
      </c>
      <c r="G80" s="6" t="n">
        <v>30</v>
      </c>
      <c r="H80" s="6" t="n">
        <v>8</v>
      </c>
      <c r="I80" s="7" t="n">
        <v>15</v>
      </c>
      <c r="J80" s="6"/>
      <c r="K80" s="6" t="n">
        <v>53</v>
      </c>
      <c r="L80" s="6" t="n">
        <v>0</v>
      </c>
      <c r="M80" s="8" t="n">
        <v>0</v>
      </c>
      <c r="N80" s="8" t="n">
        <f aca="false">L80 + K80   +  M80 - (G80 + H80 + I80 + J80)</f>
        <v>0</v>
      </c>
      <c r="O80" s="4" t="s">
        <v>19</v>
      </c>
      <c r="P80" s="4"/>
      <c r="Q80" s="4" t="s">
        <v>266</v>
      </c>
    </row>
    <row r="81" customFormat="false" ht="15" hidden="false" customHeight="true" outlineLevel="0" collapsed="false">
      <c r="A81" s="3" t="s">
        <v>267</v>
      </c>
      <c r="B81" s="4" t="s">
        <v>55</v>
      </c>
      <c r="C81" s="4" t="n">
        <v>1</v>
      </c>
      <c r="D81" s="5" t="s">
        <v>268</v>
      </c>
      <c r="E81" s="4" t="n">
        <v>0</v>
      </c>
      <c r="F81" s="4" t="n">
        <v>0</v>
      </c>
      <c r="G81" s="6" t="n">
        <v>0</v>
      </c>
      <c r="H81" s="6" t="n">
        <v>8</v>
      </c>
      <c r="I81" s="7" t="n">
        <v>15</v>
      </c>
      <c r="J81" s="6"/>
      <c r="K81" s="6" t="n">
        <v>0</v>
      </c>
      <c r="L81" s="6" t="n">
        <f aca="false">15-15</f>
        <v>0</v>
      </c>
      <c r="M81" s="8" t="n">
        <v>23</v>
      </c>
      <c r="N81" s="8" t="n">
        <f aca="false">L81 + K81   +  M81 - (G81 + H81 + I81 + J81)</f>
        <v>0</v>
      </c>
      <c r="O81" s="4" t="s">
        <v>19</v>
      </c>
      <c r="P81" s="4"/>
      <c r="Q81" s="4" t="s">
        <v>269</v>
      </c>
    </row>
    <row r="82" customFormat="false" ht="15" hidden="false" customHeight="true" outlineLevel="0" collapsed="false">
      <c r="A82" s="3" t="s">
        <v>270</v>
      </c>
      <c r="B82" s="4" t="s">
        <v>22</v>
      </c>
      <c r="C82" s="4" t="n">
        <v>1</v>
      </c>
      <c r="D82" s="5" t="s">
        <v>271</v>
      </c>
      <c r="E82" s="4" t="n">
        <v>0</v>
      </c>
      <c r="F82" s="4" t="n">
        <v>0</v>
      </c>
      <c r="G82" s="6" t="n">
        <v>0</v>
      </c>
      <c r="H82" s="6" t="n">
        <v>8</v>
      </c>
      <c r="I82" s="7" t="n">
        <v>15</v>
      </c>
      <c r="J82" s="6"/>
      <c r="K82" s="6" t="n">
        <v>0</v>
      </c>
      <c r="L82" s="6" t="n">
        <f aca="false">31-4</f>
        <v>27</v>
      </c>
      <c r="M82" s="8" t="n">
        <v>0</v>
      </c>
      <c r="N82" s="8" t="n">
        <f aca="false">L82 + K82   +  M82 - (G82 + H82 + I82 + J82)</f>
        <v>4</v>
      </c>
      <c r="O82" s="4" t="s">
        <v>19</v>
      </c>
      <c r="P82" s="14" t="s">
        <v>272</v>
      </c>
      <c r="Q82" s="4" t="s">
        <v>273</v>
      </c>
    </row>
    <row r="83" customFormat="false" ht="15" hidden="false" customHeight="true" outlineLevel="0" collapsed="false">
      <c r="A83" s="3" t="s">
        <v>274</v>
      </c>
      <c r="B83" s="4" t="s">
        <v>55</v>
      </c>
      <c r="C83" s="4" t="n">
        <v>1</v>
      </c>
      <c r="D83" s="5" t="s">
        <v>275</v>
      </c>
      <c r="E83" s="4" t="n">
        <v>15</v>
      </c>
      <c r="F83" s="4" t="n">
        <v>0</v>
      </c>
      <c r="G83" s="6" t="n">
        <v>30</v>
      </c>
      <c r="H83" s="6" t="n">
        <v>0</v>
      </c>
      <c r="I83" s="7" t="n">
        <v>15</v>
      </c>
      <c r="J83" s="6"/>
      <c r="K83" s="6" t="n">
        <v>0</v>
      </c>
      <c r="L83" s="6" t="n">
        <f aca="false">45-45+45</f>
        <v>45</v>
      </c>
      <c r="M83" s="8" t="n">
        <v>0</v>
      </c>
      <c r="N83" s="8" t="n">
        <f aca="false">L83 + K83   +  M83 - (G83 + H83 + I83 + J83)</f>
        <v>0</v>
      </c>
      <c r="O83" s="4" t="s">
        <v>19</v>
      </c>
      <c r="P83" s="4"/>
      <c r="Q83" s="4" t="s">
        <v>276</v>
      </c>
    </row>
    <row r="84" customFormat="false" ht="15" hidden="false" customHeight="true" outlineLevel="0" collapsed="false">
      <c r="A84" s="3" t="s">
        <v>277</v>
      </c>
      <c r="B84" s="4" t="s">
        <v>51</v>
      </c>
      <c r="C84" s="4" t="n">
        <v>1</v>
      </c>
      <c r="D84" s="5" t="s">
        <v>278</v>
      </c>
      <c r="E84" s="4" t="n">
        <v>1</v>
      </c>
      <c r="F84" s="4" t="n">
        <v>0</v>
      </c>
      <c r="G84" s="6" t="n">
        <v>2</v>
      </c>
      <c r="H84" s="6" t="n">
        <v>0</v>
      </c>
      <c r="I84" s="7" t="n">
        <v>15</v>
      </c>
      <c r="J84" s="6"/>
      <c r="K84" s="6" t="n">
        <v>2</v>
      </c>
      <c r="L84" s="6" t="n">
        <v>15</v>
      </c>
      <c r="M84" s="8" t="n">
        <v>0</v>
      </c>
      <c r="N84" s="8" t="n">
        <f aca="false">L84 + K84   +  M84 - (G84 + H84 + I84 + J84)</f>
        <v>0</v>
      </c>
      <c r="O84" s="4" t="s">
        <v>19</v>
      </c>
      <c r="P84" s="4"/>
      <c r="Q84" s="4" t="s">
        <v>157</v>
      </c>
    </row>
    <row r="85" customFormat="false" ht="15" hidden="false" customHeight="true" outlineLevel="0" collapsed="false">
      <c r="A85" s="12" t="s">
        <v>279</v>
      </c>
      <c r="B85" s="4" t="s">
        <v>55</v>
      </c>
      <c r="C85" s="4"/>
      <c r="D85" s="5" t="s">
        <v>280</v>
      </c>
      <c r="E85" s="4" t="n">
        <v>0</v>
      </c>
      <c r="F85" s="4" t="n">
        <v>0</v>
      </c>
      <c r="G85" s="6" t="n">
        <v>0</v>
      </c>
      <c r="H85" s="6" t="n">
        <v>0</v>
      </c>
      <c r="I85" s="7" t="n">
        <v>0</v>
      </c>
      <c r="J85" s="6"/>
      <c r="K85" s="6" t="n">
        <v>0</v>
      </c>
      <c r="L85" s="6" t="n">
        <v>0</v>
      </c>
      <c r="M85" s="8" t="n">
        <v>0</v>
      </c>
      <c r="N85" s="8" t="n">
        <f aca="false">L85 + K85   +  M85 - (G85 + H85 + I85 + J85)</f>
        <v>0</v>
      </c>
      <c r="O85" s="6" t="s">
        <v>46</v>
      </c>
      <c r="P85" s="4"/>
      <c r="Q85" s="4" t="s">
        <v>281</v>
      </c>
    </row>
    <row r="86" customFormat="false" ht="15" hidden="false" customHeight="true" outlineLevel="0" collapsed="false">
      <c r="A86" s="3" t="s">
        <v>282</v>
      </c>
      <c r="B86" s="4" t="s">
        <v>51</v>
      </c>
      <c r="C86" s="4" t="n">
        <v>1</v>
      </c>
      <c r="D86" s="5" t="n">
        <v>294790713</v>
      </c>
      <c r="E86" s="4" t="n">
        <v>0</v>
      </c>
      <c r="F86" s="4" t="n">
        <v>0</v>
      </c>
      <c r="G86" s="6" t="n">
        <v>0</v>
      </c>
      <c r="H86" s="6" t="n">
        <v>0</v>
      </c>
      <c r="I86" s="7" t="n">
        <v>0</v>
      </c>
      <c r="J86" s="6" t="n">
        <v>25</v>
      </c>
      <c r="K86" s="6" t="n">
        <v>0</v>
      </c>
      <c r="L86" s="6" t="n">
        <v>25</v>
      </c>
      <c r="M86" s="8" t="n">
        <v>0</v>
      </c>
      <c r="N86" s="8" t="n">
        <f aca="false">L86 + K86   +  M86 - (G86 + H86 + I86 + J86)</f>
        <v>0</v>
      </c>
      <c r="O86" s="4" t="s">
        <v>19</v>
      </c>
      <c r="P86" s="4"/>
      <c r="Q86" s="4" t="s">
        <v>283</v>
      </c>
    </row>
    <row r="87" customFormat="false" ht="15" hidden="false" customHeight="true" outlineLevel="0" collapsed="false">
      <c r="A87" s="3" t="s">
        <v>284</v>
      </c>
      <c r="B87" s="4" t="s">
        <v>27</v>
      </c>
      <c r="C87" s="4" t="n">
        <v>1</v>
      </c>
      <c r="D87" s="5" t="n">
        <v>285654349</v>
      </c>
      <c r="E87" s="4" t="n">
        <v>19</v>
      </c>
      <c r="F87" s="4" t="n">
        <v>0</v>
      </c>
      <c r="G87" s="6" t="n">
        <v>30</v>
      </c>
      <c r="H87" s="6" t="n">
        <v>0</v>
      </c>
      <c r="I87" s="7" t="n">
        <v>15</v>
      </c>
      <c r="J87" s="6"/>
      <c r="K87" s="6" t="n">
        <v>0</v>
      </c>
      <c r="L87" s="6" t="n">
        <v>45</v>
      </c>
      <c r="M87" s="8" t="n">
        <v>0</v>
      </c>
      <c r="N87" s="8" t="n">
        <f aca="false">L87 + K87   +  M87 - (G87 + H87 + I87 + J87)</f>
        <v>0</v>
      </c>
      <c r="O87" s="4" t="s">
        <v>19</v>
      </c>
      <c r="P87" s="4"/>
      <c r="Q87" s="4" t="s">
        <v>244</v>
      </c>
    </row>
    <row r="88" customFormat="false" ht="15" hidden="false" customHeight="true" outlineLevel="0" collapsed="false">
      <c r="A88" s="12" t="s">
        <v>285</v>
      </c>
      <c r="B88" s="4" t="s">
        <v>44</v>
      </c>
      <c r="C88" s="4" t="n">
        <v>1</v>
      </c>
      <c r="D88" s="5" t="s">
        <v>286</v>
      </c>
      <c r="E88" s="4" t="n">
        <v>0</v>
      </c>
      <c r="F88" s="4" t="n">
        <v>0</v>
      </c>
      <c r="G88" s="6" t="n">
        <v>0</v>
      </c>
      <c r="H88" s="6" t="n">
        <v>0</v>
      </c>
      <c r="I88" s="7" t="n">
        <v>0</v>
      </c>
      <c r="J88" s="6"/>
      <c r="K88" s="6" t="n">
        <v>0</v>
      </c>
      <c r="L88" s="6" t="n">
        <v>0</v>
      </c>
      <c r="M88" s="8" t="n">
        <v>0</v>
      </c>
      <c r="N88" s="8" t="n">
        <f aca="false">L88 + K88   +  M88 - (G88 + H88 + I88 + J88)</f>
        <v>0</v>
      </c>
      <c r="O88" s="4" t="s">
        <v>46</v>
      </c>
      <c r="P88" s="4"/>
      <c r="Q88" s="4" t="s">
        <v>287</v>
      </c>
    </row>
    <row r="89" customFormat="false" ht="15" hidden="false" customHeight="true" outlineLevel="0" collapsed="false">
      <c r="A89" s="3" t="s">
        <v>288</v>
      </c>
      <c r="B89" s="4" t="s">
        <v>22</v>
      </c>
      <c r="C89" s="4" t="n">
        <v>1</v>
      </c>
      <c r="D89" s="5" t="s">
        <v>289</v>
      </c>
      <c r="E89" s="4" t="n">
        <v>18</v>
      </c>
      <c r="F89" s="4" t="n">
        <v>6</v>
      </c>
      <c r="G89" s="6" t="n">
        <v>50</v>
      </c>
      <c r="H89" s="6" t="n">
        <v>0</v>
      </c>
      <c r="I89" s="7" t="n">
        <v>15</v>
      </c>
      <c r="J89" s="6" t="n">
        <v>25</v>
      </c>
      <c r="K89" s="6" t="n">
        <v>0</v>
      </c>
      <c r="L89" s="6" t="n">
        <f aca="false">92.5-2.5</f>
        <v>90</v>
      </c>
      <c r="M89" s="8" t="n">
        <v>0</v>
      </c>
      <c r="N89" s="8" t="n">
        <f aca="false">L89 + K89   +  M89 - (G89 + H89 + I89 + J89)</f>
        <v>0</v>
      </c>
      <c r="O89" s="4" t="s">
        <v>19</v>
      </c>
      <c r="P89" s="10" t="s">
        <v>63</v>
      </c>
      <c r="Q89" s="4" t="s">
        <v>290</v>
      </c>
    </row>
    <row r="90" customFormat="false" ht="15" hidden="false" customHeight="true" outlineLevel="0" collapsed="false">
      <c r="A90" s="3" t="s">
        <v>291</v>
      </c>
      <c r="B90" s="4" t="s">
        <v>31</v>
      </c>
      <c r="C90" s="4" t="n">
        <v>1</v>
      </c>
      <c r="D90" s="5" t="s">
        <v>292</v>
      </c>
      <c r="E90" s="4" t="n">
        <v>19</v>
      </c>
      <c r="F90" s="4" t="n">
        <v>15</v>
      </c>
      <c r="G90" s="6" t="n">
        <v>50</v>
      </c>
      <c r="H90" s="6" t="n">
        <v>8</v>
      </c>
      <c r="I90" s="7" t="n">
        <v>15</v>
      </c>
      <c r="J90" s="6"/>
      <c r="K90" s="6" t="n">
        <v>73</v>
      </c>
      <c r="L90" s="6" t="n">
        <v>0</v>
      </c>
      <c r="M90" s="8" t="n">
        <v>0</v>
      </c>
      <c r="N90" s="8" t="n">
        <f aca="false">L90 + K90   +  M90 - (G90 + H90 + I90 + J90)</f>
        <v>0</v>
      </c>
      <c r="O90" s="4" t="s">
        <v>19</v>
      </c>
      <c r="P90" s="4"/>
      <c r="Q90" s="4" t="s">
        <v>293</v>
      </c>
    </row>
    <row r="91" customFormat="false" ht="15" hidden="false" customHeight="true" outlineLevel="0" collapsed="false">
      <c r="A91" s="3" t="s">
        <v>294</v>
      </c>
      <c r="B91" s="4" t="s">
        <v>51</v>
      </c>
      <c r="C91" s="4" t="n">
        <v>1</v>
      </c>
      <c r="D91" s="5" t="s">
        <v>295</v>
      </c>
      <c r="E91" s="4" t="n">
        <v>18</v>
      </c>
      <c r="F91" s="4" t="n">
        <v>16</v>
      </c>
      <c r="G91" s="6" t="n">
        <v>50</v>
      </c>
      <c r="H91" s="6" t="n">
        <v>0</v>
      </c>
      <c r="I91" s="7" t="n">
        <v>15</v>
      </c>
      <c r="J91" s="6"/>
      <c r="K91" s="6" t="n">
        <v>0</v>
      </c>
      <c r="L91" s="6" t="n">
        <f aca="false">87.5-22.5</f>
        <v>65</v>
      </c>
      <c r="M91" s="8" t="n">
        <v>0</v>
      </c>
      <c r="N91" s="8" t="n">
        <f aca="false">L91 + K91   +  M91 - (G91 + H91 + I91 + J91)</f>
        <v>0</v>
      </c>
      <c r="O91" s="4" t="s">
        <v>19</v>
      </c>
      <c r="P91" s="4"/>
      <c r="Q91" s="4" t="s">
        <v>296</v>
      </c>
    </row>
    <row r="92" customFormat="false" ht="15" hidden="false" customHeight="true" outlineLevel="0" collapsed="false">
      <c r="A92" s="3" t="s">
        <v>297</v>
      </c>
      <c r="B92" s="4" t="s">
        <v>17</v>
      </c>
      <c r="C92" s="4" t="n">
        <v>1</v>
      </c>
      <c r="D92" s="5" t="s">
        <v>298</v>
      </c>
      <c r="E92" s="4" t="n">
        <v>0</v>
      </c>
      <c r="F92" s="4" t="n">
        <v>0</v>
      </c>
      <c r="G92" s="6" t="n">
        <v>0</v>
      </c>
      <c r="H92" s="6" t="n">
        <v>0</v>
      </c>
      <c r="I92" s="7" t="n">
        <v>15</v>
      </c>
      <c r="J92" s="6" t="n">
        <v>25</v>
      </c>
      <c r="K92" s="6" t="n">
        <v>0</v>
      </c>
      <c r="L92" s="6" t="n">
        <f aca="false">181-11.5-21-108.5</f>
        <v>40</v>
      </c>
      <c r="M92" s="8" t="n">
        <v>0</v>
      </c>
      <c r="N92" s="8" t="n">
        <f aca="false">L92 + K92   +  M92 - (G92 + H92 + I92 + J92)</f>
        <v>0</v>
      </c>
      <c r="O92" s="4" t="s">
        <v>19</v>
      </c>
      <c r="P92" s="4"/>
      <c r="Q92" s="4" t="s">
        <v>299</v>
      </c>
      <c r="R92" s="9" t="s">
        <v>300</v>
      </c>
    </row>
    <row r="93" customFormat="false" ht="15" hidden="false" customHeight="true" outlineLevel="0" collapsed="false">
      <c r="A93" s="3" t="s">
        <v>301</v>
      </c>
      <c r="B93" s="4" t="s">
        <v>27</v>
      </c>
      <c r="C93" s="4" t="n">
        <v>1</v>
      </c>
      <c r="D93" s="5" t="s">
        <v>302</v>
      </c>
      <c r="E93" s="4" t="n">
        <v>0</v>
      </c>
      <c r="F93" s="4" t="n">
        <v>0</v>
      </c>
      <c r="G93" s="6" t="n">
        <v>0</v>
      </c>
      <c r="H93" s="6" t="n">
        <v>0</v>
      </c>
      <c r="I93" s="7" t="n">
        <v>0</v>
      </c>
      <c r="J93" s="6" t="n">
        <v>25</v>
      </c>
      <c r="K93" s="6" t="n">
        <v>25</v>
      </c>
      <c r="L93" s="6" t="n">
        <v>0</v>
      </c>
      <c r="M93" s="8" t="n">
        <v>0</v>
      </c>
      <c r="N93" s="8" t="n">
        <f aca="false">L93 + K93   +  M93 - (G93 + H93 + I93 + J93)</f>
        <v>0</v>
      </c>
      <c r="O93" s="4" t="s">
        <v>19</v>
      </c>
      <c r="P93" s="4"/>
      <c r="Q93" s="4" t="s">
        <v>303</v>
      </c>
    </row>
    <row r="94" customFormat="false" ht="15" hidden="false" customHeight="true" outlineLevel="0" collapsed="false">
      <c r="A94" s="3" t="s">
        <v>304</v>
      </c>
      <c r="B94" s="4" t="s">
        <v>44</v>
      </c>
      <c r="C94" s="4" t="n">
        <v>1</v>
      </c>
      <c r="D94" s="5" t="s">
        <v>305</v>
      </c>
      <c r="E94" s="4" t="n">
        <v>2</v>
      </c>
      <c r="F94" s="4" t="n">
        <v>0</v>
      </c>
      <c r="G94" s="6" t="n">
        <v>4</v>
      </c>
      <c r="H94" s="6" t="n">
        <v>0</v>
      </c>
      <c r="I94" s="7" t="n">
        <v>15</v>
      </c>
      <c r="J94" s="6"/>
      <c r="K94" s="6" t="n">
        <v>0</v>
      </c>
      <c r="L94" s="6" t="n">
        <f aca="false">36-6-15+4</f>
        <v>19</v>
      </c>
      <c r="M94" s="8" t="n">
        <v>0</v>
      </c>
      <c r="N94" s="8" t="n">
        <f aca="false">L94 + K94   +  M94 - (G94 + H94 + I94 + J94)</f>
        <v>0</v>
      </c>
      <c r="O94" s="4" t="s">
        <v>19</v>
      </c>
      <c r="P94" s="4"/>
      <c r="Q94" s="4" t="s">
        <v>306</v>
      </c>
      <c r="R94" s="9" t="s">
        <v>25</v>
      </c>
    </row>
    <row r="95" customFormat="false" ht="15" hidden="false" customHeight="true" outlineLevel="0" collapsed="false">
      <c r="A95" s="3" t="s">
        <v>307</v>
      </c>
      <c r="B95" s="4" t="s">
        <v>31</v>
      </c>
      <c r="C95" s="4" t="n">
        <v>1</v>
      </c>
      <c r="D95" s="5" t="s">
        <v>308</v>
      </c>
      <c r="E95" s="4" t="n">
        <v>2</v>
      </c>
      <c r="F95" s="4" t="n">
        <v>0</v>
      </c>
      <c r="G95" s="6" t="n">
        <v>4</v>
      </c>
      <c r="H95" s="6" t="n">
        <v>8</v>
      </c>
      <c r="I95" s="7" t="n">
        <v>15</v>
      </c>
      <c r="J95" s="6"/>
      <c r="K95" s="6" t="n">
        <v>0</v>
      </c>
      <c r="L95" s="6" t="n">
        <v>15</v>
      </c>
      <c r="M95" s="8" t="n">
        <v>12</v>
      </c>
      <c r="N95" s="8" t="n">
        <f aca="false">L95 + K95   +  M95 - (G95 + H95 + I95 + J95)</f>
        <v>0</v>
      </c>
      <c r="O95" s="4" t="s">
        <v>19</v>
      </c>
      <c r="P95" s="4"/>
      <c r="Q95" s="4" t="s">
        <v>309</v>
      </c>
    </row>
    <row r="96" customFormat="false" ht="15" hidden="false" customHeight="true" outlineLevel="0" collapsed="false">
      <c r="A96" s="12" t="s">
        <v>310</v>
      </c>
      <c r="B96" s="4" t="s">
        <v>17</v>
      </c>
      <c r="C96" s="4" t="n">
        <v>1</v>
      </c>
      <c r="D96" s="5" t="s">
        <v>311</v>
      </c>
      <c r="E96" s="4" t="n">
        <v>0</v>
      </c>
      <c r="F96" s="4" t="n">
        <v>0</v>
      </c>
      <c r="G96" s="6" t="n">
        <v>0</v>
      </c>
      <c r="H96" s="6" t="n">
        <v>0</v>
      </c>
      <c r="I96" s="7" t="n">
        <v>0</v>
      </c>
      <c r="J96" s="6"/>
      <c r="K96" s="6" t="n">
        <v>0</v>
      </c>
      <c r="L96" s="6" t="n">
        <f aca="false">115</f>
        <v>115</v>
      </c>
      <c r="M96" s="8" t="n">
        <v>0</v>
      </c>
      <c r="N96" s="8" t="n">
        <f aca="false">L96 + K96   +  M96 - (G96 + H96 + I96 + J96)</f>
        <v>115</v>
      </c>
      <c r="O96" s="4" t="s">
        <v>46</v>
      </c>
      <c r="P96" s="11" t="s">
        <v>312</v>
      </c>
      <c r="Q96" s="4" t="s">
        <v>313</v>
      </c>
      <c r="R96" s="4"/>
    </row>
    <row r="97" customFormat="false" ht="15" hidden="false" customHeight="true" outlineLevel="0" collapsed="false">
      <c r="A97" s="3" t="s">
        <v>314</v>
      </c>
      <c r="B97" s="4" t="s">
        <v>17</v>
      </c>
      <c r="C97" s="4" t="n">
        <v>1</v>
      </c>
      <c r="D97" s="5" t="s">
        <v>315</v>
      </c>
      <c r="E97" s="4" t="n">
        <v>0</v>
      </c>
      <c r="F97" s="4" t="n">
        <v>0</v>
      </c>
      <c r="G97" s="6" t="n">
        <v>0</v>
      </c>
      <c r="H97" s="6" t="n">
        <v>8</v>
      </c>
      <c r="I97" s="7" t="n">
        <v>7.5</v>
      </c>
      <c r="J97" s="6"/>
      <c r="K97" s="6" t="n">
        <v>0</v>
      </c>
      <c r="L97" s="6" t="n">
        <v>15.5</v>
      </c>
      <c r="M97" s="8" t="n">
        <v>0</v>
      </c>
      <c r="N97" s="8" t="n">
        <f aca="false">L97 + K97   +  M97 - (G97 + H97 + I97 + J97)</f>
        <v>0</v>
      </c>
      <c r="P97" s="4" t="s">
        <v>316</v>
      </c>
      <c r="Q97" s="4" t="s">
        <v>317</v>
      </c>
      <c r="R97" s="9" t="s">
        <v>25</v>
      </c>
    </row>
    <row r="98" customFormat="false" ht="15" hidden="false" customHeight="true" outlineLevel="0" collapsed="false">
      <c r="A98" s="3" t="s">
        <v>318</v>
      </c>
      <c r="B98" s="4" t="s">
        <v>55</v>
      </c>
      <c r="C98" s="4" t="n">
        <v>1</v>
      </c>
      <c r="D98" s="5" t="s">
        <v>319</v>
      </c>
      <c r="E98" s="4" t="n">
        <v>0</v>
      </c>
      <c r="F98" s="4" t="n">
        <v>0</v>
      </c>
      <c r="G98" s="6" t="n">
        <v>0</v>
      </c>
      <c r="H98" s="6" t="n">
        <v>0</v>
      </c>
      <c r="I98" s="7" t="n">
        <v>15</v>
      </c>
      <c r="J98" s="6"/>
      <c r="K98" s="6" t="n">
        <v>0</v>
      </c>
      <c r="L98" s="6" t="n">
        <f aca="false">34-15-4</f>
        <v>15</v>
      </c>
      <c r="M98" s="8" t="n">
        <v>0</v>
      </c>
      <c r="N98" s="8" t="n">
        <f aca="false">L98 + K98   +  M98 - (G98 + H98 + I98 + J98)</f>
        <v>0</v>
      </c>
      <c r="O98" s="4" t="s">
        <v>19</v>
      </c>
      <c r="P98" s="4"/>
      <c r="Q98" s="4" t="s">
        <v>320</v>
      </c>
      <c r="R98" s="9" t="s">
        <v>321</v>
      </c>
    </row>
    <row r="99" customFormat="false" ht="15" hidden="false" customHeight="true" outlineLevel="0" collapsed="false">
      <c r="A99" s="3" t="s">
        <v>322</v>
      </c>
      <c r="B99" s="4" t="s">
        <v>17</v>
      </c>
      <c r="C99" s="4" t="n">
        <v>1</v>
      </c>
      <c r="D99" s="5" t="s">
        <v>323</v>
      </c>
      <c r="E99" s="4" t="n">
        <v>17</v>
      </c>
      <c r="F99" s="4" t="n">
        <v>14</v>
      </c>
      <c r="G99" s="6" t="n">
        <v>50</v>
      </c>
      <c r="H99" s="6" t="n">
        <v>0</v>
      </c>
      <c r="I99" s="7" t="n">
        <v>15</v>
      </c>
      <c r="J99" s="6"/>
      <c r="K99" s="6" t="n">
        <v>0</v>
      </c>
      <c r="L99" s="6" t="n">
        <f aca="false">205-15</f>
        <v>190</v>
      </c>
      <c r="M99" s="8" t="n">
        <v>0</v>
      </c>
      <c r="N99" s="8" t="n">
        <f aca="false">L99 + K99   +  M99 - (G99 + H99 + I99 + J99)</f>
        <v>125</v>
      </c>
      <c r="O99" s="4" t="s">
        <v>19</v>
      </c>
      <c r="P99" s="11" t="s">
        <v>312</v>
      </c>
      <c r="Q99" s="4" t="s">
        <v>324</v>
      </c>
      <c r="R99" s="9" t="s">
        <v>25</v>
      </c>
    </row>
    <row r="100" customFormat="false" ht="15" hidden="false" customHeight="true" outlineLevel="0" collapsed="false">
      <c r="A100" s="3" t="s">
        <v>325</v>
      </c>
      <c r="B100" s="4" t="s">
        <v>44</v>
      </c>
      <c r="C100" s="4" t="n">
        <v>1</v>
      </c>
      <c r="D100" s="5" t="s">
        <v>326</v>
      </c>
      <c r="E100" s="4" t="n">
        <v>0</v>
      </c>
      <c r="F100" s="4" t="n">
        <v>0</v>
      </c>
      <c r="G100" s="6" t="n">
        <v>0</v>
      </c>
      <c r="H100" s="6" t="n">
        <v>0</v>
      </c>
      <c r="I100" s="7" t="n">
        <v>15</v>
      </c>
      <c r="J100" s="6" t="n">
        <v>25</v>
      </c>
      <c r="K100" s="6" t="n">
        <f aca="false">40-15+15</f>
        <v>40</v>
      </c>
      <c r="L100" s="6" t="n">
        <v>0</v>
      </c>
      <c r="M100" s="8" t="n">
        <v>0</v>
      </c>
      <c r="N100" s="8" t="n">
        <f aca="false">L100 + K100   +  M100 - (G100 + H100 + I100 + J100)</f>
        <v>0</v>
      </c>
      <c r="O100" s="4" t="s">
        <v>19</v>
      </c>
      <c r="P100" s="4"/>
      <c r="Q100" s="4" t="s">
        <v>327</v>
      </c>
    </row>
    <row r="101" customFormat="false" ht="15" hidden="false" customHeight="true" outlineLevel="0" collapsed="false">
      <c r="A101" s="12" t="s">
        <v>328</v>
      </c>
      <c r="B101" s="4" t="s">
        <v>22</v>
      </c>
      <c r="C101" s="4" t="n">
        <v>1</v>
      </c>
      <c r="D101" s="5" t="s">
        <v>329</v>
      </c>
      <c r="E101" s="4" t="n">
        <v>0</v>
      </c>
      <c r="F101" s="4" t="n">
        <v>0</v>
      </c>
      <c r="G101" s="6" t="n">
        <v>0</v>
      </c>
      <c r="H101" s="6" t="n">
        <v>0</v>
      </c>
      <c r="I101" s="7" t="n">
        <v>0</v>
      </c>
      <c r="J101" s="6"/>
      <c r="K101" s="6" t="n">
        <v>0</v>
      </c>
      <c r="L101" s="6" t="n">
        <v>0</v>
      </c>
      <c r="M101" s="8" t="n">
        <v>0</v>
      </c>
      <c r="N101" s="8" t="n">
        <f aca="false">L101 + K101   +  M101 - (G101 + H101 + I101 + J101)</f>
        <v>0</v>
      </c>
      <c r="O101" s="4" t="s">
        <v>46</v>
      </c>
      <c r="P101" s="4"/>
      <c r="Q101" s="4" t="s">
        <v>330</v>
      </c>
    </row>
    <row r="102" customFormat="false" ht="15" hidden="false" customHeight="true" outlineLevel="0" collapsed="false">
      <c r="A102" s="3" t="s">
        <v>331</v>
      </c>
      <c r="B102" s="4" t="s">
        <v>17</v>
      </c>
      <c r="C102" s="4" t="n">
        <v>1</v>
      </c>
      <c r="D102" s="5" t="s">
        <v>332</v>
      </c>
      <c r="E102" s="4" t="n">
        <v>19</v>
      </c>
      <c r="F102" s="4" t="n">
        <v>9</v>
      </c>
      <c r="G102" s="6" t="n">
        <v>50</v>
      </c>
      <c r="H102" s="6" t="n">
        <v>8</v>
      </c>
      <c r="I102" s="7" t="n">
        <v>15</v>
      </c>
      <c r="J102" s="6"/>
      <c r="K102" s="6" t="n">
        <v>0</v>
      </c>
      <c r="L102" s="6" t="n">
        <v>69</v>
      </c>
      <c r="M102" s="8" t="n">
        <v>4</v>
      </c>
      <c r="N102" s="8" t="n">
        <f aca="false">L102 + K102   +  M102 - (G102 + H102 + I102 + J102)</f>
        <v>0</v>
      </c>
      <c r="O102" s="4" t="s">
        <v>19</v>
      </c>
      <c r="P102" s="4"/>
      <c r="Q102" s="4" t="s">
        <v>333</v>
      </c>
    </row>
    <row r="103" customFormat="false" ht="15" hidden="false" customHeight="true" outlineLevel="0" collapsed="false">
      <c r="A103" s="3" t="s">
        <v>334</v>
      </c>
      <c r="B103" s="4" t="s">
        <v>22</v>
      </c>
      <c r="C103" s="4" t="n">
        <v>1</v>
      </c>
      <c r="D103" s="5" t="s">
        <v>335</v>
      </c>
      <c r="E103" s="4" t="n">
        <v>0</v>
      </c>
      <c r="F103" s="4" t="n">
        <v>0</v>
      </c>
      <c r="G103" s="6" t="n">
        <v>0</v>
      </c>
      <c r="H103" s="6" t="n">
        <v>0</v>
      </c>
      <c r="I103" s="7" t="n">
        <v>15</v>
      </c>
      <c r="J103" s="6"/>
      <c r="K103" s="6" t="n">
        <v>0</v>
      </c>
      <c r="L103" s="6" t="n">
        <v>12.5</v>
      </c>
      <c r="M103" s="8" t="n">
        <v>10</v>
      </c>
      <c r="N103" s="8" t="n">
        <f aca="false">L103 + K103   +  M103 - (G103 + H103 + I103 + J103)</f>
        <v>7.5</v>
      </c>
      <c r="O103" s="4" t="s">
        <v>19</v>
      </c>
      <c r="P103" s="11" t="s">
        <v>37</v>
      </c>
      <c r="Q103" s="4" t="s">
        <v>336</v>
      </c>
    </row>
    <row r="104" customFormat="false" ht="15" hidden="false" customHeight="true" outlineLevel="0" collapsed="false">
      <c r="A104" s="3" t="s">
        <v>337</v>
      </c>
      <c r="B104" s="4" t="s">
        <v>22</v>
      </c>
      <c r="C104" s="4" t="n">
        <v>1</v>
      </c>
      <c r="D104" s="5" t="s">
        <v>338</v>
      </c>
      <c r="E104" s="4" t="n">
        <v>18</v>
      </c>
      <c r="F104" s="4" t="n">
        <v>0</v>
      </c>
      <c r="G104" s="6" t="n">
        <v>30</v>
      </c>
      <c r="H104" s="6" t="n">
        <v>0</v>
      </c>
      <c r="I104" s="7" t="n">
        <v>11.25</v>
      </c>
      <c r="J104" s="6"/>
      <c r="K104" s="6" t="n">
        <v>0</v>
      </c>
      <c r="L104" s="6" t="n">
        <v>41.25</v>
      </c>
      <c r="M104" s="8" t="n">
        <v>0</v>
      </c>
      <c r="N104" s="8" t="n">
        <f aca="false">L104 + K104   +  M104 - (G104 + H104 + I104 + J104)</f>
        <v>0</v>
      </c>
      <c r="O104" s="4" t="s">
        <v>19</v>
      </c>
      <c r="P104" s="15" t="s">
        <v>339</v>
      </c>
      <c r="Q104" s="4" t="s">
        <v>340</v>
      </c>
    </row>
    <row r="105" customFormat="false" ht="15" hidden="false" customHeight="true" outlineLevel="0" collapsed="false">
      <c r="A105" s="3" t="s">
        <v>341</v>
      </c>
      <c r="B105" s="4" t="s">
        <v>51</v>
      </c>
      <c r="C105" s="4" t="n">
        <v>1</v>
      </c>
      <c r="D105" s="5" t="s">
        <v>342</v>
      </c>
      <c r="E105" s="4" t="n">
        <v>9</v>
      </c>
      <c r="F105" s="4" t="n">
        <v>0</v>
      </c>
      <c r="G105" s="6" t="n">
        <v>18</v>
      </c>
      <c r="H105" s="6" t="n">
        <v>0</v>
      </c>
      <c r="I105" s="7" t="n">
        <v>0</v>
      </c>
      <c r="J105" s="6" t="n">
        <v>25</v>
      </c>
      <c r="K105" s="6" t="n">
        <v>0</v>
      </c>
      <c r="L105" s="6" t="n">
        <f aca="false">41-8-8+18</f>
        <v>43</v>
      </c>
      <c r="M105" s="8" t="n">
        <v>0</v>
      </c>
      <c r="N105" s="8" t="n">
        <f aca="false">L105 + K105   +  M105 - (G105 + H105 + I105 + J105)</f>
        <v>0</v>
      </c>
      <c r="O105" s="4" t="s">
        <v>19</v>
      </c>
      <c r="P105" s="4"/>
      <c r="Q105" s="4" t="s">
        <v>343</v>
      </c>
      <c r="R105" s="9" t="s">
        <v>344</v>
      </c>
    </row>
    <row r="106" customFormat="false" ht="15" hidden="false" customHeight="true" outlineLevel="0" collapsed="false">
      <c r="A106" s="3" t="s">
        <v>345</v>
      </c>
      <c r="B106" s="4" t="s">
        <v>17</v>
      </c>
      <c r="C106" s="4" t="n">
        <v>1</v>
      </c>
      <c r="D106" s="5" t="s">
        <v>346</v>
      </c>
      <c r="E106" s="4" t="n">
        <v>0</v>
      </c>
      <c r="F106" s="4" t="n">
        <v>0</v>
      </c>
      <c r="G106" s="6" t="n">
        <v>0</v>
      </c>
      <c r="H106" s="6" t="n">
        <v>0</v>
      </c>
      <c r="I106" s="7" t="n">
        <v>15</v>
      </c>
      <c r="J106" s="6" t="n">
        <v>25</v>
      </c>
      <c r="K106" s="6" t="n">
        <f aca="false">55.5-11.5-19+15</f>
        <v>40</v>
      </c>
      <c r="L106" s="6" t="n">
        <v>0</v>
      </c>
      <c r="M106" s="8" t="n">
        <v>0</v>
      </c>
      <c r="N106" s="8" t="n">
        <f aca="false">L106 + K106   +  M106 - (G106 + H106 + I106 + J106)</f>
        <v>0</v>
      </c>
      <c r="O106" s="4" t="s">
        <v>19</v>
      </c>
      <c r="P106" s="4"/>
      <c r="Q106" s="4" t="s">
        <v>347</v>
      </c>
    </row>
    <row r="107" customFormat="false" ht="15" hidden="false" customHeight="true" outlineLevel="0" collapsed="false">
      <c r="A107" s="3" t="s">
        <v>348</v>
      </c>
      <c r="B107" s="4" t="s">
        <v>17</v>
      </c>
      <c r="C107" s="4" t="n">
        <v>1</v>
      </c>
      <c r="D107" s="5" t="s">
        <v>349</v>
      </c>
      <c r="E107" s="4" t="n">
        <v>0</v>
      </c>
      <c r="F107" s="4" t="n">
        <v>0</v>
      </c>
      <c r="G107" s="6" t="n">
        <v>0</v>
      </c>
      <c r="H107" s="6" t="n">
        <v>8</v>
      </c>
      <c r="I107" s="7" t="n">
        <v>15</v>
      </c>
      <c r="J107" s="6"/>
      <c r="K107" s="6" t="n">
        <v>0</v>
      </c>
      <c r="L107" s="6" t="n">
        <f aca="false">38-15</f>
        <v>23</v>
      </c>
      <c r="M107" s="8" t="n">
        <v>0</v>
      </c>
      <c r="N107" s="8" t="n">
        <f aca="false">L107 + K107   +  M107 - (G107 + H107 + I107 + J107)</f>
        <v>0</v>
      </c>
      <c r="O107" s="4" t="s">
        <v>19</v>
      </c>
      <c r="P107" s="4"/>
      <c r="Q107" s="4" t="s">
        <v>350</v>
      </c>
      <c r="R107" s="9" t="s">
        <v>25</v>
      </c>
    </row>
    <row r="108" customFormat="false" ht="15" hidden="false" customHeight="true" outlineLevel="0" collapsed="false">
      <c r="A108" s="3" t="s">
        <v>351</v>
      </c>
      <c r="B108" s="4" t="s">
        <v>22</v>
      </c>
      <c r="C108" s="4" t="n">
        <v>1</v>
      </c>
      <c r="D108" s="5" t="s">
        <v>352</v>
      </c>
      <c r="E108" s="4" t="n">
        <v>18</v>
      </c>
      <c r="F108" s="4" t="n">
        <v>6</v>
      </c>
      <c r="G108" s="6" t="n">
        <v>50</v>
      </c>
      <c r="H108" s="6" t="n">
        <v>0</v>
      </c>
      <c r="I108" s="7" t="n">
        <v>15</v>
      </c>
      <c r="J108" s="6" t="n">
        <v>25</v>
      </c>
      <c r="K108" s="6" t="n">
        <v>0</v>
      </c>
      <c r="L108" s="6" t="n">
        <v>90</v>
      </c>
      <c r="M108" s="8" t="n">
        <v>0</v>
      </c>
      <c r="N108" s="8" t="n">
        <f aca="false">L108 + K108   +  M108 - (G108 + H108 + I108 + J108)</f>
        <v>0</v>
      </c>
      <c r="O108" s="4" t="s">
        <v>19</v>
      </c>
      <c r="P108" s="10" t="s">
        <v>63</v>
      </c>
      <c r="Q108" s="4" t="s">
        <v>290</v>
      </c>
    </row>
    <row r="109" customFormat="false" ht="15" hidden="false" customHeight="true" outlineLevel="0" collapsed="false">
      <c r="A109" s="3" t="s">
        <v>353</v>
      </c>
      <c r="B109" s="4" t="s">
        <v>31</v>
      </c>
      <c r="C109" s="4" t="n">
        <v>1</v>
      </c>
      <c r="D109" s="5" t="s">
        <v>354</v>
      </c>
      <c r="E109" s="4" t="n">
        <v>0</v>
      </c>
      <c r="F109" s="4" t="n">
        <v>0</v>
      </c>
      <c r="G109" s="6" t="n">
        <v>0</v>
      </c>
      <c r="H109" s="6" t="n">
        <v>0</v>
      </c>
      <c r="I109" s="7" t="n">
        <v>15</v>
      </c>
      <c r="J109" s="6"/>
      <c r="K109" s="6" t="n">
        <v>0</v>
      </c>
      <c r="L109" s="6" t="n">
        <f aca="false">37.5-15</f>
        <v>22.5</v>
      </c>
      <c r="M109" s="8" t="n">
        <v>0</v>
      </c>
      <c r="N109" s="8" t="n">
        <f aca="false">L109 + K109   +  M109 - (G109 + H109 + I109 + J109)</f>
        <v>7.5</v>
      </c>
      <c r="O109" s="4" t="s">
        <v>19</v>
      </c>
      <c r="P109" s="11" t="s">
        <v>37</v>
      </c>
      <c r="Q109" s="4" t="s">
        <v>355</v>
      </c>
      <c r="R109" s="9" t="s">
        <v>25</v>
      </c>
    </row>
    <row r="110" customFormat="false" ht="15" hidden="false" customHeight="true" outlineLevel="0" collapsed="false">
      <c r="A110" s="3" t="s">
        <v>356</v>
      </c>
      <c r="B110" s="4" t="s">
        <v>55</v>
      </c>
      <c r="C110" s="4" t="n">
        <v>1</v>
      </c>
      <c r="D110" s="5" t="s">
        <v>357</v>
      </c>
      <c r="E110" s="4" t="n">
        <v>19</v>
      </c>
      <c r="F110" s="4" t="n">
        <v>14</v>
      </c>
      <c r="G110" s="6" t="n">
        <v>50</v>
      </c>
      <c r="H110" s="6" t="n">
        <v>8</v>
      </c>
      <c r="I110" s="7" t="n">
        <v>15</v>
      </c>
      <c r="J110" s="6" t="n">
        <v>25</v>
      </c>
      <c r="K110" s="6" t="n">
        <v>0</v>
      </c>
      <c r="L110" s="6" t="n">
        <f aca="false">73+25</f>
        <v>98</v>
      </c>
      <c r="M110" s="8" t="n">
        <v>0</v>
      </c>
      <c r="N110" s="8" t="n">
        <f aca="false">L110 + K110   +  M110 - (G110 + H110 + I110 + J110)</f>
        <v>0</v>
      </c>
      <c r="O110" s="4" t="s">
        <v>19</v>
      </c>
      <c r="P110" s="4"/>
      <c r="Q110" s="4" t="s">
        <v>358</v>
      </c>
    </row>
    <row r="111" customFormat="false" ht="15" hidden="false" customHeight="true" outlineLevel="0" collapsed="false">
      <c r="A111" s="3" t="s">
        <v>359</v>
      </c>
      <c r="B111" s="4" t="s">
        <v>22</v>
      </c>
      <c r="C111" s="4" t="n">
        <v>1</v>
      </c>
      <c r="D111" s="5" t="s">
        <v>360</v>
      </c>
      <c r="E111" s="4" t="n">
        <v>18</v>
      </c>
      <c r="F111" s="4" t="n">
        <v>1</v>
      </c>
      <c r="G111" s="6" t="n">
        <v>32</v>
      </c>
      <c r="H111" s="6" t="n">
        <v>8</v>
      </c>
      <c r="I111" s="7" t="n">
        <v>15</v>
      </c>
      <c r="J111" s="6" t="n">
        <v>25</v>
      </c>
      <c r="K111" s="6" t="n">
        <v>0</v>
      </c>
      <c r="L111" s="6" t="n">
        <f aca="false">62.5-45+37.5+25</f>
        <v>80</v>
      </c>
      <c r="M111" s="8" t="n">
        <v>0</v>
      </c>
      <c r="N111" s="8" t="n">
        <f aca="false">L111 + K111   +  M111 - (G111 + H111 + I111 + J111)</f>
        <v>0</v>
      </c>
      <c r="O111" s="4" t="s">
        <v>19</v>
      </c>
      <c r="P111" s="4"/>
      <c r="Q111" s="4" t="s">
        <v>361</v>
      </c>
    </row>
    <row r="112" customFormat="false" ht="15" hidden="false" customHeight="true" outlineLevel="0" collapsed="false">
      <c r="A112" s="3" t="s">
        <v>362</v>
      </c>
      <c r="B112" s="4" t="s">
        <v>17</v>
      </c>
      <c r="C112" s="4" t="n">
        <v>1</v>
      </c>
      <c r="D112" s="5" t="s">
        <v>363</v>
      </c>
      <c r="E112" s="4" t="n">
        <v>19</v>
      </c>
      <c r="F112" s="4" t="n">
        <v>0</v>
      </c>
      <c r="G112" s="6" t="n">
        <v>30</v>
      </c>
      <c r="H112" s="6" t="n">
        <v>8</v>
      </c>
      <c r="I112" s="7" t="n">
        <v>15</v>
      </c>
      <c r="J112" s="6"/>
      <c r="K112" s="6" t="n">
        <v>0</v>
      </c>
      <c r="L112" s="6" t="n">
        <v>53</v>
      </c>
      <c r="M112" s="8" t="n">
        <v>0</v>
      </c>
      <c r="N112" s="8" t="n">
        <f aca="false">L112 + K112   +  M112 - (G112 + H112 + I112 + J112)</f>
        <v>0</v>
      </c>
      <c r="O112" s="4" t="s">
        <v>19</v>
      </c>
      <c r="P112" s="4"/>
      <c r="Q112" s="4" t="s">
        <v>364</v>
      </c>
    </row>
    <row r="113" customFormat="false" ht="15" hidden="false" customHeight="true" outlineLevel="0" collapsed="false">
      <c r="A113" s="3" t="s">
        <v>365</v>
      </c>
      <c r="B113" s="4" t="s">
        <v>31</v>
      </c>
      <c r="C113" s="4" t="n">
        <v>1</v>
      </c>
      <c r="D113" s="5" t="s">
        <v>366</v>
      </c>
      <c r="E113" s="4" t="n">
        <v>0</v>
      </c>
      <c r="F113" s="4" t="n">
        <v>18</v>
      </c>
      <c r="G113" s="6" t="n">
        <v>30</v>
      </c>
      <c r="H113" s="6" t="n">
        <v>0</v>
      </c>
      <c r="I113" s="7" t="n">
        <v>15</v>
      </c>
      <c r="J113" s="6" t="n">
        <v>25</v>
      </c>
      <c r="K113" s="6" t="n">
        <f aca="false">70-45+45</f>
        <v>70</v>
      </c>
      <c r="L113" s="6" t="n">
        <v>0</v>
      </c>
      <c r="M113" s="8" t="n">
        <v>0</v>
      </c>
      <c r="N113" s="8" t="n">
        <f aca="false">L113 + K113   +  M113 - (G113 + H113 + I113 + J113)</f>
        <v>0</v>
      </c>
      <c r="O113" s="4" t="s">
        <v>19</v>
      </c>
      <c r="P113" s="4"/>
      <c r="Q113" s="4" t="s">
        <v>367</v>
      </c>
    </row>
    <row r="114" customFormat="false" ht="15" hidden="false" customHeight="true" outlineLevel="0" collapsed="false">
      <c r="A114" s="12" t="s">
        <v>368</v>
      </c>
      <c r="B114" s="4" t="s">
        <v>55</v>
      </c>
      <c r="C114" s="4"/>
      <c r="D114" s="5" t="s">
        <v>369</v>
      </c>
      <c r="E114" s="4" t="n">
        <v>0</v>
      </c>
      <c r="F114" s="4" t="n">
        <v>0</v>
      </c>
      <c r="G114" s="6" t="n">
        <v>0</v>
      </c>
      <c r="H114" s="6" t="n">
        <v>0</v>
      </c>
      <c r="I114" s="7" t="n">
        <v>0</v>
      </c>
      <c r="J114" s="6"/>
      <c r="K114" s="6" t="n">
        <v>0</v>
      </c>
      <c r="L114" s="6" t="n">
        <f aca="false">18.8-16-2.8</f>
        <v>0</v>
      </c>
      <c r="M114" s="8" t="n">
        <v>0</v>
      </c>
      <c r="N114" s="8" t="n">
        <f aca="false">L114 + K114   +  M114 - (G114 + H114 + I114 + J114)</f>
        <v>0</v>
      </c>
      <c r="O114" s="4" t="s">
        <v>46</v>
      </c>
      <c r="P114" s="4"/>
      <c r="Q114" s="4" t="s">
        <v>370</v>
      </c>
    </row>
    <row r="115" customFormat="false" ht="15" hidden="false" customHeight="true" outlineLevel="0" collapsed="false">
      <c r="A115" s="3" t="s">
        <v>371</v>
      </c>
      <c r="B115" s="4" t="s">
        <v>17</v>
      </c>
      <c r="C115" s="4"/>
      <c r="D115" s="5" t="s">
        <v>372</v>
      </c>
      <c r="E115" s="4" t="n">
        <v>18</v>
      </c>
      <c r="F115" s="4" t="n">
        <v>18</v>
      </c>
      <c r="G115" s="6" t="n">
        <v>50</v>
      </c>
      <c r="H115" s="6" t="n">
        <v>0</v>
      </c>
      <c r="I115" s="7" t="n">
        <v>15</v>
      </c>
      <c r="J115" s="6"/>
      <c r="K115" s="6" t="n">
        <f aca="false">65-65+65</f>
        <v>65</v>
      </c>
      <c r="L115" s="6" t="n">
        <v>0</v>
      </c>
      <c r="M115" s="8" t="n">
        <v>0</v>
      </c>
      <c r="N115" s="8" t="n">
        <f aca="false">L115 + K115   +  M115 - (G115 + H115 + I115 + J115)</f>
        <v>0</v>
      </c>
      <c r="O115" s="4" t="s">
        <v>19</v>
      </c>
      <c r="P115" s="4"/>
      <c r="Q115" s="4" t="s">
        <v>373</v>
      </c>
    </row>
    <row r="116" customFormat="false" ht="15" hidden="false" customHeight="true" outlineLevel="0" collapsed="false">
      <c r="A116" s="3" t="s">
        <v>374</v>
      </c>
      <c r="B116" s="4" t="s">
        <v>31</v>
      </c>
      <c r="C116" s="4" t="n">
        <v>1</v>
      </c>
      <c r="D116" s="5" t="s">
        <v>375</v>
      </c>
      <c r="E116" s="4" t="n">
        <v>0</v>
      </c>
      <c r="F116" s="4" t="n">
        <v>0</v>
      </c>
      <c r="G116" s="6" t="n">
        <v>0</v>
      </c>
      <c r="H116" s="6" t="n">
        <v>0</v>
      </c>
      <c r="I116" s="7" t="n">
        <v>15</v>
      </c>
      <c r="J116" s="6" t="n">
        <v>25</v>
      </c>
      <c r="K116" s="6" t="n">
        <v>0</v>
      </c>
      <c r="L116" s="6" t="n">
        <v>37.5</v>
      </c>
      <c r="M116" s="8" t="n">
        <v>2.5</v>
      </c>
      <c r="N116" s="8" t="n">
        <f aca="false">L116 + K116   +  M116 - (G116 + H116 + I116 + J116)</f>
        <v>0</v>
      </c>
      <c r="O116" s="4" t="s">
        <v>19</v>
      </c>
      <c r="P116" s="4"/>
      <c r="Q116" s="4" t="s">
        <v>376</v>
      </c>
    </row>
    <row r="117" customFormat="false" ht="15" hidden="false" customHeight="true" outlineLevel="0" collapsed="false">
      <c r="A117" s="3" t="s">
        <v>377</v>
      </c>
      <c r="B117" s="4" t="s">
        <v>51</v>
      </c>
      <c r="C117" s="4" t="n">
        <v>1</v>
      </c>
      <c r="D117" s="5" t="s">
        <v>378</v>
      </c>
      <c r="E117" s="4" t="n">
        <v>0</v>
      </c>
      <c r="F117" s="4" t="n">
        <v>0</v>
      </c>
      <c r="G117" s="6" t="n">
        <v>0</v>
      </c>
      <c r="H117" s="6" t="n">
        <v>0</v>
      </c>
      <c r="I117" s="7" t="n">
        <v>15</v>
      </c>
      <c r="J117" s="6"/>
      <c r="K117" s="6" t="n">
        <v>0</v>
      </c>
      <c r="L117" s="6" t="n">
        <f aca="false">17-15-2+15</f>
        <v>15</v>
      </c>
      <c r="M117" s="8" t="n">
        <v>0</v>
      </c>
      <c r="N117" s="8" t="n">
        <f aca="false">L117 + K117   +  M117 - (G117 + H117 + I117 + J117)</f>
        <v>0</v>
      </c>
      <c r="O117" s="4" t="s">
        <v>19</v>
      </c>
      <c r="P117" s="4"/>
      <c r="Q117" s="4" t="s">
        <v>379</v>
      </c>
    </row>
    <row r="118" customFormat="false" ht="15" hidden="false" customHeight="true" outlineLevel="0" collapsed="false">
      <c r="A118" s="3" t="s">
        <v>380</v>
      </c>
      <c r="B118" s="4" t="s">
        <v>22</v>
      </c>
      <c r="C118" s="4"/>
      <c r="D118" s="5" t="s">
        <v>381</v>
      </c>
      <c r="E118" s="4" t="n">
        <v>0</v>
      </c>
      <c r="F118" s="4" t="n">
        <v>0</v>
      </c>
      <c r="G118" s="6" t="n">
        <v>0</v>
      </c>
      <c r="H118" s="6" t="n">
        <v>0</v>
      </c>
      <c r="I118" s="7" t="n">
        <v>15</v>
      </c>
      <c r="J118" s="6"/>
      <c r="K118" s="6" t="n">
        <v>0</v>
      </c>
      <c r="L118" s="6" t="n">
        <v>15</v>
      </c>
      <c r="M118" s="8" t="n">
        <v>0</v>
      </c>
      <c r="N118" s="8" t="n">
        <f aca="false">L118 + K118   +  M118 - (G118 + H118 + I118 + J118)</f>
        <v>0</v>
      </c>
      <c r="O118" s="4" t="s">
        <v>19</v>
      </c>
      <c r="P118" s="4"/>
      <c r="Q118" s="4" t="s">
        <v>382</v>
      </c>
    </row>
    <row r="119" customFormat="false" ht="15" hidden="false" customHeight="true" outlineLevel="0" collapsed="false">
      <c r="A119" s="3" t="s">
        <v>383</v>
      </c>
      <c r="B119" s="4" t="s">
        <v>17</v>
      </c>
      <c r="C119" s="4" t="n">
        <v>1</v>
      </c>
      <c r="D119" s="5" t="s">
        <v>384</v>
      </c>
      <c r="E119" s="4" t="n">
        <v>9</v>
      </c>
      <c r="F119" s="4" t="n">
        <v>0</v>
      </c>
      <c r="G119" s="6" t="n">
        <v>30</v>
      </c>
      <c r="H119" s="6" t="n">
        <v>0</v>
      </c>
      <c r="I119" s="7" t="n">
        <v>15</v>
      </c>
      <c r="J119" s="6"/>
      <c r="K119" s="6" t="n">
        <v>0</v>
      </c>
      <c r="L119" s="6" t="n">
        <v>45</v>
      </c>
      <c r="M119" s="8" t="n">
        <v>0</v>
      </c>
      <c r="N119" s="8" t="n">
        <f aca="false">L119 + K119   +  M119 - (G119 + H119 + I119 + J119)</f>
        <v>0</v>
      </c>
      <c r="O119" s="4" t="s">
        <v>19</v>
      </c>
      <c r="P119" s="10" t="s">
        <v>206</v>
      </c>
      <c r="Q119" s="4" t="s">
        <v>385</v>
      </c>
    </row>
    <row r="120" customFormat="false" ht="15" hidden="false" customHeight="true" outlineLevel="0" collapsed="false">
      <c r="A120" s="3" t="s">
        <v>386</v>
      </c>
      <c r="B120" s="4" t="s">
        <v>55</v>
      </c>
      <c r="C120" s="4" t="n">
        <v>1</v>
      </c>
      <c r="D120" s="5" t="s">
        <v>387</v>
      </c>
      <c r="E120" s="4" t="n">
        <v>0</v>
      </c>
      <c r="F120" s="4" t="n">
        <v>0</v>
      </c>
      <c r="G120" s="6" t="n">
        <v>0</v>
      </c>
      <c r="H120" s="6" t="n">
        <v>8</v>
      </c>
      <c r="I120" s="7" t="n">
        <v>15</v>
      </c>
      <c r="J120" s="6"/>
      <c r="K120" s="6" t="n">
        <v>0</v>
      </c>
      <c r="L120" s="6" t="n">
        <f aca="false">1-1</f>
        <v>0</v>
      </c>
      <c r="M120" s="8" t="n">
        <v>23</v>
      </c>
      <c r="N120" s="8" t="n">
        <f aca="false">L120 + K120   +  M120 - (G120 + H120 + I120 + J120)</f>
        <v>0</v>
      </c>
      <c r="O120" s="4" t="s">
        <v>19</v>
      </c>
      <c r="P120" s="4"/>
      <c r="Q120" s="4" t="s">
        <v>388</v>
      </c>
      <c r="R120" s="9" t="s">
        <v>389</v>
      </c>
    </row>
    <row r="121" customFormat="false" ht="15" hidden="false" customHeight="true" outlineLevel="0" collapsed="false">
      <c r="A121" s="3" t="s">
        <v>390</v>
      </c>
      <c r="B121" s="4" t="s">
        <v>44</v>
      </c>
      <c r="C121" s="4" t="n">
        <v>1</v>
      </c>
      <c r="D121" s="5" t="s">
        <v>391</v>
      </c>
      <c r="E121" s="4" t="n">
        <v>0</v>
      </c>
      <c r="F121" s="4" t="n">
        <v>0</v>
      </c>
      <c r="G121" s="6" t="n">
        <v>0</v>
      </c>
      <c r="H121" s="6" t="n">
        <v>0</v>
      </c>
      <c r="I121" s="7" t="n">
        <v>0</v>
      </c>
      <c r="J121" s="6" t="n">
        <v>25</v>
      </c>
      <c r="K121" s="6" t="n">
        <v>0</v>
      </c>
      <c r="L121" s="6" t="n">
        <v>25</v>
      </c>
      <c r="M121" s="8" t="n">
        <v>0</v>
      </c>
      <c r="N121" s="8" t="n">
        <f aca="false">L121 + K121   +  M121 - (G121 + H121 + I121 + J121)</f>
        <v>0</v>
      </c>
      <c r="O121" s="4" t="s">
        <v>19</v>
      </c>
      <c r="P121" s="4"/>
      <c r="Q121" s="4" t="s">
        <v>392</v>
      </c>
    </row>
    <row r="122" customFormat="false" ht="15" hidden="false" customHeight="true" outlineLevel="0" collapsed="false">
      <c r="A122" s="3" t="s">
        <v>393</v>
      </c>
      <c r="B122" s="4" t="s">
        <v>44</v>
      </c>
      <c r="C122" s="4" t="n">
        <v>1</v>
      </c>
      <c r="D122" s="5" t="s">
        <v>394</v>
      </c>
      <c r="E122" s="4" t="n">
        <v>19</v>
      </c>
      <c r="F122" s="4" t="n">
        <v>6</v>
      </c>
      <c r="G122" s="6" t="n">
        <v>42</v>
      </c>
      <c r="H122" s="6" t="n">
        <v>0</v>
      </c>
      <c r="I122" s="7" t="n">
        <v>15</v>
      </c>
      <c r="J122" s="6" t="n">
        <v>25</v>
      </c>
      <c r="K122" s="6" t="n">
        <v>0</v>
      </c>
      <c r="L122" s="6" t="n">
        <v>17</v>
      </c>
      <c r="M122" s="8" t="n">
        <v>65</v>
      </c>
      <c r="N122" s="8" t="n">
        <f aca="false">L122 + K122   +  M122 - (G122 + H122 + I122 + J122)</f>
        <v>0</v>
      </c>
      <c r="O122" s="4" t="s">
        <v>19</v>
      </c>
      <c r="P122" s="4"/>
      <c r="Q122" s="4" t="s">
        <v>395</v>
      </c>
    </row>
    <row r="123" customFormat="false" ht="15" hidden="false" customHeight="true" outlineLevel="0" collapsed="false">
      <c r="A123" s="3" t="s">
        <v>396</v>
      </c>
      <c r="B123" s="4" t="s">
        <v>17</v>
      </c>
      <c r="C123" s="4" t="n">
        <v>1</v>
      </c>
      <c r="D123" s="5" t="s">
        <v>397</v>
      </c>
      <c r="E123" s="4" t="n">
        <v>0</v>
      </c>
      <c r="F123" s="4" t="n">
        <v>0</v>
      </c>
      <c r="G123" s="6" t="n">
        <v>0</v>
      </c>
      <c r="H123" s="6" t="n">
        <v>8</v>
      </c>
      <c r="I123" s="7" t="n">
        <v>0</v>
      </c>
      <c r="J123" s="6"/>
      <c r="K123" s="6" t="n">
        <v>0</v>
      </c>
      <c r="L123" s="6" t="n">
        <v>8</v>
      </c>
      <c r="M123" s="8" t="n">
        <v>0</v>
      </c>
      <c r="N123" s="8" t="n">
        <f aca="false">L123 + K123   +  M123 - (G123 + H123 + I123 + J123)</f>
        <v>0</v>
      </c>
      <c r="O123" s="4" t="s">
        <v>19</v>
      </c>
      <c r="P123" s="4"/>
      <c r="Q123" s="4" t="s">
        <v>398</v>
      </c>
    </row>
    <row r="124" customFormat="false" ht="15" hidden="false" customHeight="true" outlineLevel="0" collapsed="false">
      <c r="A124" s="3" t="s">
        <v>399</v>
      </c>
      <c r="B124" s="4" t="s">
        <v>27</v>
      </c>
      <c r="C124" s="4" t="n">
        <v>1</v>
      </c>
      <c r="D124" s="5" t="s">
        <v>400</v>
      </c>
      <c r="E124" s="4" t="n">
        <v>17</v>
      </c>
      <c r="F124" s="4" t="n">
        <v>0</v>
      </c>
      <c r="G124" s="6" t="n">
        <v>30</v>
      </c>
      <c r="H124" s="6" t="n">
        <v>0</v>
      </c>
      <c r="I124" s="7" t="n">
        <v>15</v>
      </c>
      <c r="J124" s="6"/>
      <c r="K124" s="6" t="n">
        <v>0</v>
      </c>
      <c r="L124" s="6" t="n">
        <f aca="false">4-4+45</f>
        <v>45</v>
      </c>
      <c r="M124" s="8" t="n">
        <v>0</v>
      </c>
      <c r="N124" s="8" t="n">
        <f aca="false">L124 + K124   +  M124 - (G124 + H124 + I124 + J124)</f>
        <v>0</v>
      </c>
      <c r="O124" s="4" t="s">
        <v>19</v>
      </c>
      <c r="P124" s="4"/>
      <c r="Q124" s="4" t="s">
        <v>401</v>
      </c>
      <c r="R124" s="9" t="s">
        <v>233</v>
      </c>
    </row>
    <row r="125" customFormat="false" ht="15" hidden="false" customHeight="true" outlineLevel="0" collapsed="false">
      <c r="A125" s="3" t="s">
        <v>402</v>
      </c>
      <c r="B125" s="4" t="s">
        <v>27</v>
      </c>
      <c r="C125" s="4" t="n">
        <v>1</v>
      </c>
      <c r="D125" s="5" t="s">
        <v>403</v>
      </c>
      <c r="E125" s="4" t="n">
        <v>0</v>
      </c>
      <c r="F125" s="4" t="n">
        <v>0</v>
      </c>
      <c r="G125" s="6" t="n">
        <v>0</v>
      </c>
      <c r="H125" s="6" t="n">
        <v>0</v>
      </c>
      <c r="I125" s="7" t="n">
        <v>15</v>
      </c>
      <c r="J125" s="6"/>
      <c r="K125" s="6" t="n">
        <v>0</v>
      </c>
      <c r="L125" s="6" t="n">
        <f aca="false">30-15</f>
        <v>15</v>
      </c>
      <c r="M125" s="8" t="n">
        <v>0</v>
      </c>
      <c r="N125" s="8" t="n">
        <f aca="false">L125 + K125   +  M125 - (G125 + H125 + I125 + J125)</f>
        <v>0</v>
      </c>
      <c r="O125" s="4" t="s">
        <v>19</v>
      </c>
      <c r="P125" s="4"/>
      <c r="Q125" s="4" t="s">
        <v>404</v>
      </c>
      <c r="R125" s="9" t="s">
        <v>25</v>
      </c>
    </row>
    <row r="126" customFormat="false" ht="15" hidden="false" customHeight="true" outlineLevel="0" collapsed="false">
      <c r="A126" s="3" t="s">
        <v>405</v>
      </c>
      <c r="B126" s="4" t="s">
        <v>27</v>
      </c>
      <c r="C126" s="4" t="n">
        <v>1</v>
      </c>
      <c r="D126" s="5" t="s">
        <v>406</v>
      </c>
      <c r="E126" s="4" t="n">
        <v>19</v>
      </c>
      <c r="F126" s="4" t="n">
        <v>0</v>
      </c>
      <c r="G126" s="6" t="n">
        <v>30</v>
      </c>
      <c r="H126" s="6" t="n">
        <v>0</v>
      </c>
      <c r="I126" s="7" t="n">
        <v>15</v>
      </c>
      <c r="J126" s="6"/>
      <c r="K126" s="6" t="n">
        <v>0</v>
      </c>
      <c r="L126" s="6" t="n">
        <v>45</v>
      </c>
      <c r="M126" s="8" t="n">
        <v>0</v>
      </c>
      <c r="N126" s="8" t="n">
        <f aca="false">L126 + K126   +  M126 - (G126 + H126 + I126 + J126)</f>
        <v>0</v>
      </c>
      <c r="O126" s="4" t="s">
        <v>19</v>
      </c>
      <c r="P126" s="4"/>
      <c r="Q126" s="4" t="s">
        <v>407</v>
      </c>
    </row>
    <row r="127" customFormat="false" ht="15" hidden="false" customHeight="true" outlineLevel="0" collapsed="false">
      <c r="A127" s="3" t="s">
        <v>408</v>
      </c>
      <c r="B127" s="4" t="s">
        <v>51</v>
      </c>
      <c r="C127" s="4" t="n">
        <v>1</v>
      </c>
      <c r="D127" s="5" t="s">
        <v>409</v>
      </c>
      <c r="E127" s="4" t="n">
        <v>19</v>
      </c>
      <c r="F127" s="4" t="n">
        <v>6</v>
      </c>
      <c r="G127" s="6" t="n">
        <v>42</v>
      </c>
      <c r="H127" s="6" t="n">
        <v>0</v>
      </c>
      <c r="I127" s="7" t="n">
        <v>15</v>
      </c>
      <c r="J127" s="6"/>
      <c r="K127" s="6" t="n">
        <v>0</v>
      </c>
      <c r="L127" s="6" t="n">
        <f aca="false">51-6+12</f>
        <v>57</v>
      </c>
      <c r="M127" s="8" t="n">
        <v>0</v>
      </c>
      <c r="N127" s="8" t="n">
        <f aca="false">L127 + K127   +  M127 - (G127 + H127 + I127 + J127)</f>
        <v>0</v>
      </c>
      <c r="O127" s="4" t="s">
        <v>19</v>
      </c>
      <c r="P127" s="4"/>
      <c r="Q127" s="4" t="s">
        <v>410</v>
      </c>
    </row>
    <row r="128" customFormat="false" ht="15" hidden="false" customHeight="true" outlineLevel="0" collapsed="false">
      <c r="A128" s="3" t="s">
        <v>411</v>
      </c>
      <c r="B128" s="4" t="s">
        <v>55</v>
      </c>
      <c r="C128" s="4" t="n">
        <v>1</v>
      </c>
      <c r="D128" s="5" t="s">
        <v>412</v>
      </c>
      <c r="E128" s="4" t="n">
        <v>0</v>
      </c>
      <c r="F128" s="4" t="n">
        <v>0</v>
      </c>
      <c r="G128" s="6" t="n">
        <v>0</v>
      </c>
      <c r="H128" s="6" t="n">
        <v>0</v>
      </c>
      <c r="I128" s="7" t="n">
        <v>15</v>
      </c>
      <c r="J128" s="6"/>
      <c r="K128" s="6" t="n">
        <v>0</v>
      </c>
      <c r="L128" s="6" t="n">
        <v>0</v>
      </c>
      <c r="M128" s="8" t="n">
        <v>15</v>
      </c>
      <c r="N128" s="8" t="n">
        <f aca="false">L128 + K128   +  M128 - (G128 + H128 + I128 + J128)</f>
        <v>0</v>
      </c>
      <c r="O128" s="4" t="s">
        <v>19</v>
      </c>
      <c r="P128" s="4"/>
      <c r="Q128" s="4" t="s">
        <v>413</v>
      </c>
    </row>
    <row r="129" customFormat="false" ht="15" hidden="false" customHeight="true" outlineLevel="0" collapsed="false">
      <c r="A129" s="3" t="s">
        <v>414</v>
      </c>
      <c r="B129" s="4" t="s">
        <v>27</v>
      </c>
      <c r="C129" s="4" t="n">
        <v>1</v>
      </c>
      <c r="D129" s="5" t="s">
        <v>415</v>
      </c>
      <c r="E129" s="4" t="n">
        <v>0</v>
      </c>
      <c r="F129" s="4" t="n">
        <v>0</v>
      </c>
      <c r="G129" s="6" t="n">
        <v>0</v>
      </c>
      <c r="H129" s="6" t="n">
        <v>0</v>
      </c>
      <c r="I129" s="7" t="n">
        <v>15</v>
      </c>
      <c r="J129" s="6"/>
      <c r="K129" s="6" t="n">
        <v>0</v>
      </c>
      <c r="L129" s="6" t="n">
        <v>15</v>
      </c>
      <c r="M129" s="8" t="n">
        <v>0</v>
      </c>
      <c r="N129" s="8" t="n">
        <f aca="false">L129 + K129   +  M129 - (G129 + H129 + I129 + J129)</f>
        <v>0</v>
      </c>
      <c r="O129" s="4" t="s">
        <v>19</v>
      </c>
      <c r="P129" s="4"/>
      <c r="Q129" s="4" t="s">
        <v>416</v>
      </c>
    </row>
    <row r="130" customFormat="false" ht="15" hidden="false" customHeight="true" outlineLevel="0" collapsed="false">
      <c r="A130" s="3" t="s">
        <v>417</v>
      </c>
      <c r="B130" s="4" t="s">
        <v>22</v>
      </c>
      <c r="C130" s="4" t="n">
        <v>1</v>
      </c>
      <c r="D130" s="5" t="s">
        <v>418</v>
      </c>
      <c r="E130" s="4" t="n">
        <v>0</v>
      </c>
      <c r="F130" s="4" t="n">
        <v>0</v>
      </c>
      <c r="G130" s="6" t="n">
        <v>0</v>
      </c>
      <c r="H130" s="6" t="n">
        <v>0</v>
      </c>
      <c r="I130" s="7" t="n">
        <v>15</v>
      </c>
      <c r="J130" s="6" t="n">
        <v>25</v>
      </c>
      <c r="K130" s="6" t="n">
        <v>0</v>
      </c>
      <c r="L130" s="6" t="n">
        <f aca="false">40</f>
        <v>40</v>
      </c>
      <c r="M130" s="8" t="n">
        <v>0</v>
      </c>
      <c r="N130" s="8" t="n">
        <f aca="false">L130 + K130   +  M130 - (G130 + H130 + I130 + J130)</f>
        <v>0</v>
      </c>
      <c r="O130" s="4" t="s">
        <v>19</v>
      </c>
      <c r="P130" s="4"/>
      <c r="Q130" s="4" t="s">
        <v>419</v>
      </c>
      <c r="R130" s="9" t="s">
        <v>25</v>
      </c>
    </row>
    <row r="131" customFormat="false" ht="15" hidden="false" customHeight="true" outlineLevel="0" collapsed="false">
      <c r="A131" s="12" t="s">
        <v>420</v>
      </c>
      <c r="B131" s="4" t="s">
        <v>55</v>
      </c>
      <c r="C131" s="4" t="n">
        <v>1</v>
      </c>
      <c r="D131" s="5" t="s">
        <v>421</v>
      </c>
      <c r="E131" s="4" t="n">
        <v>0</v>
      </c>
      <c r="F131" s="4" t="n">
        <v>0</v>
      </c>
      <c r="G131" s="6" t="n">
        <v>0</v>
      </c>
      <c r="H131" s="6" t="n">
        <v>0</v>
      </c>
      <c r="I131" s="7" t="n">
        <v>0</v>
      </c>
      <c r="J131" s="6"/>
      <c r="K131" s="6" t="n">
        <v>0</v>
      </c>
      <c r="L131" s="6" t="n">
        <v>0</v>
      </c>
      <c r="M131" s="8" t="n">
        <v>0</v>
      </c>
      <c r="N131" s="8" t="n">
        <f aca="false">L131 + K131   +  M131 - (G131 + H131 + I131 + J131)</f>
        <v>0</v>
      </c>
      <c r="O131" s="4" t="s">
        <v>46</v>
      </c>
      <c r="P131" s="4"/>
      <c r="Q131" s="4" t="s">
        <v>422</v>
      </c>
    </row>
    <row r="132" customFormat="false" ht="15" hidden="false" customHeight="true" outlineLevel="0" collapsed="false">
      <c r="A132" s="3" t="s">
        <v>423</v>
      </c>
      <c r="B132" s="4" t="s">
        <v>17</v>
      </c>
      <c r="C132" s="4" t="n">
        <v>1</v>
      </c>
      <c r="D132" s="5" t="s">
        <v>424</v>
      </c>
      <c r="E132" s="4" t="n">
        <v>5</v>
      </c>
      <c r="F132" s="4" t="n">
        <v>0</v>
      </c>
      <c r="G132" s="6" t="n">
        <v>10</v>
      </c>
      <c r="H132" s="6" t="n">
        <v>0</v>
      </c>
      <c r="I132" s="7" t="n">
        <v>15</v>
      </c>
      <c r="J132" s="6"/>
      <c r="K132" s="6" t="n">
        <v>0</v>
      </c>
      <c r="L132" s="6" t="n">
        <v>47</v>
      </c>
      <c r="M132" s="8" t="n">
        <v>18</v>
      </c>
      <c r="N132" s="8" t="n">
        <f aca="false">L132 + K132   +  M132 - (G132 + H132 + I132 + J132)</f>
        <v>40</v>
      </c>
      <c r="O132" s="4" t="s">
        <v>19</v>
      </c>
      <c r="P132" s="11" t="s">
        <v>72</v>
      </c>
      <c r="Q132" s="4" t="s">
        <v>425</v>
      </c>
    </row>
    <row r="133" customFormat="false" ht="15" hidden="false" customHeight="true" outlineLevel="0" collapsed="false">
      <c r="A133" s="3" t="s">
        <v>426</v>
      </c>
      <c r="B133" s="4" t="s">
        <v>27</v>
      </c>
      <c r="C133" s="4" t="n">
        <v>1</v>
      </c>
      <c r="D133" s="5" t="s">
        <v>427</v>
      </c>
      <c r="E133" s="4" t="n">
        <v>0</v>
      </c>
      <c r="F133" s="4" t="n">
        <v>0</v>
      </c>
      <c r="G133" s="6" t="n">
        <v>0</v>
      </c>
      <c r="H133" s="6" t="n">
        <v>0</v>
      </c>
      <c r="I133" s="7" t="n">
        <v>15</v>
      </c>
      <c r="J133" s="6" t="n">
        <v>25</v>
      </c>
      <c r="K133" s="6" t="n">
        <v>0</v>
      </c>
      <c r="L133" s="6" t="n">
        <f aca="false">15+25</f>
        <v>40</v>
      </c>
      <c r="M133" s="8" t="n">
        <v>0</v>
      </c>
      <c r="N133" s="8" t="n">
        <f aca="false">L133 + K133   +  M133 - (G133 + H133 + I133 + J133)</f>
        <v>0</v>
      </c>
      <c r="O133" s="4" t="s">
        <v>19</v>
      </c>
      <c r="P133" s="4"/>
      <c r="Q133" s="4" t="s">
        <v>428</v>
      </c>
    </row>
    <row r="134" customFormat="false" ht="15" hidden="false" customHeight="true" outlineLevel="0" collapsed="false">
      <c r="A134" s="3" t="s">
        <v>429</v>
      </c>
      <c r="B134" s="4" t="s">
        <v>22</v>
      </c>
      <c r="C134" s="4" t="n">
        <v>1</v>
      </c>
      <c r="D134" s="5" t="s">
        <v>430</v>
      </c>
      <c r="E134" s="4" t="n">
        <v>0</v>
      </c>
      <c r="F134" s="4" t="n">
        <v>0</v>
      </c>
      <c r="G134" s="6" t="n">
        <v>0</v>
      </c>
      <c r="H134" s="6" t="n">
        <v>0</v>
      </c>
      <c r="I134" s="7" t="n">
        <v>15</v>
      </c>
      <c r="J134" s="6"/>
      <c r="K134" s="6" t="n">
        <v>0</v>
      </c>
      <c r="L134" s="6" t="n">
        <v>15</v>
      </c>
      <c r="M134" s="8" t="n">
        <v>0</v>
      </c>
      <c r="N134" s="8" t="n">
        <f aca="false">L134 + K134   +  M134 - (G134 + H134 + I134 + J134)</f>
        <v>0</v>
      </c>
      <c r="O134" s="4" t="s">
        <v>19</v>
      </c>
      <c r="P134" s="4"/>
      <c r="Q134" s="4" t="s">
        <v>431</v>
      </c>
    </row>
    <row r="135" customFormat="false" ht="15" hidden="false" customHeight="true" outlineLevel="0" collapsed="false">
      <c r="A135" s="3" t="s">
        <v>432</v>
      </c>
      <c r="B135" s="4" t="s">
        <v>51</v>
      </c>
      <c r="C135" s="4" t="n">
        <v>1</v>
      </c>
      <c r="D135" s="5" t="s">
        <v>433</v>
      </c>
      <c r="E135" s="4" t="n">
        <v>0</v>
      </c>
      <c r="F135" s="4" t="n">
        <v>0</v>
      </c>
      <c r="G135" s="6" t="n">
        <v>0</v>
      </c>
      <c r="H135" s="6" t="n">
        <v>0</v>
      </c>
      <c r="I135" s="7" t="n">
        <v>15</v>
      </c>
      <c r="J135" s="6"/>
      <c r="K135" s="6" t="n">
        <v>0</v>
      </c>
      <c r="L135" s="6" t="n">
        <f aca="false">32.5-10</f>
        <v>22.5</v>
      </c>
      <c r="M135" s="8" t="n">
        <v>0</v>
      </c>
      <c r="N135" s="8" t="n">
        <f aca="false">L135 + K135   +  M135 - (G135 + H135 + I135 + J135)</f>
        <v>7.5</v>
      </c>
      <c r="O135" s="4" t="s">
        <v>19</v>
      </c>
      <c r="P135" s="11" t="s">
        <v>37</v>
      </c>
      <c r="Q135" s="4" t="s">
        <v>434</v>
      </c>
      <c r="R135" s="9" t="s">
        <v>435</v>
      </c>
    </row>
    <row r="136" customFormat="false" ht="15" hidden="false" customHeight="true" outlineLevel="0" collapsed="false">
      <c r="A136" s="12" t="s">
        <v>436</v>
      </c>
      <c r="B136" s="4" t="s">
        <v>27</v>
      </c>
      <c r="C136" s="4" t="n">
        <v>1</v>
      </c>
      <c r="D136" s="5" t="s">
        <v>437</v>
      </c>
      <c r="E136" s="4" t="n">
        <v>0</v>
      </c>
      <c r="F136" s="4" t="n">
        <v>0</v>
      </c>
      <c r="G136" s="6" t="n">
        <v>0</v>
      </c>
      <c r="H136" s="6" t="n">
        <v>0</v>
      </c>
      <c r="I136" s="7" t="n">
        <v>0</v>
      </c>
      <c r="J136" s="6"/>
      <c r="K136" s="6" t="n">
        <v>0</v>
      </c>
      <c r="L136" s="6" t="n">
        <f aca="false">30-30</f>
        <v>0</v>
      </c>
      <c r="M136" s="8" t="n">
        <v>0</v>
      </c>
      <c r="N136" s="8" t="n">
        <f aca="false">L136 + K136   +  M136 - (G136 + H136 + I136 + J136)</f>
        <v>0</v>
      </c>
      <c r="O136" s="4" t="s">
        <v>46</v>
      </c>
      <c r="P136" s="4"/>
      <c r="Q136" s="4" t="s">
        <v>438</v>
      </c>
      <c r="R136" s="9" t="s">
        <v>124</v>
      </c>
    </row>
    <row r="137" customFormat="false" ht="15" hidden="false" customHeight="true" outlineLevel="0" collapsed="false">
      <c r="A137" s="12" t="s">
        <v>439</v>
      </c>
      <c r="B137" s="4" t="s">
        <v>27</v>
      </c>
      <c r="C137" s="4" t="n">
        <v>1</v>
      </c>
      <c r="D137" s="5" t="s">
        <v>440</v>
      </c>
      <c r="E137" s="4" t="n">
        <v>0</v>
      </c>
      <c r="F137" s="4" t="n">
        <v>0</v>
      </c>
      <c r="G137" s="6" t="n">
        <v>0</v>
      </c>
      <c r="H137" s="6" t="n">
        <v>0</v>
      </c>
      <c r="I137" s="7" t="n">
        <v>0</v>
      </c>
      <c r="J137" s="6"/>
      <c r="K137" s="6" t="n">
        <v>0</v>
      </c>
      <c r="L137" s="6" t="n">
        <v>0</v>
      </c>
      <c r="M137" s="8" t="n">
        <v>0</v>
      </c>
      <c r="N137" s="8" t="n">
        <f aca="false">L137 + K137   +  M137 - (G137 + H137 + I137 + J137)</f>
        <v>0</v>
      </c>
      <c r="O137" s="4" t="s">
        <v>46</v>
      </c>
      <c r="P137" s="4"/>
      <c r="Q137" s="4" t="s">
        <v>441</v>
      </c>
    </row>
    <row r="138" customFormat="false" ht="15" hidden="false" customHeight="true" outlineLevel="0" collapsed="false">
      <c r="A138" s="3" t="s">
        <v>442</v>
      </c>
      <c r="B138" s="4" t="s">
        <v>44</v>
      </c>
      <c r="C138" s="4" t="n">
        <v>1</v>
      </c>
      <c r="D138" s="5" t="s">
        <v>443</v>
      </c>
      <c r="E138" s="4" t="n">
        <v>0</v>
      </c>
      <c r="F138" s="4" t="n">
        <v>19</v>
      </c>
      <c r="G138" s="6" t="n">
        <v>30</v>
      </c>
      <c r="H138" s="6" t="n">
        <v>0</v>
      </c>
      <c r="I138" s="7" t="n">
        <v>15</v>
      </c>
      <c r="J138" s="6"/>
      <c r="K138" s="6" t="n">
        <v>0</v>
      </c>
      <c r="L138" s="6" t="n">
        <v>0</v>
      </c>
      <c r="M138" s="8" t="n">
        <v>45</v>
      </c>
      <c r="N138" s="8" t="n">
        <f aca="false">L138 + K138   +  M138 - (G138 + H138 + I138 + J138)</f>
        <v>0</v>
      </c>
      <c r="O138" s="4" t="s">
        <v>19</v>
      </c>
      <c r="P138" s="4"/>
      <c r="Q138" s="4" t="s">
        <v>444</v>
      </c>
    </row>
    <row r="139" customFormat="false" ht="15" hidden="false" customHeight="true" outlineLevel="0" collapsed="false">
      <c r="A139" s="3" t="s">
        <v>445</v>
      </c>
      <c r="B139" s="4" t="s">
        <v>31</v>
      </c>
      <c r="C139" s="4" t="n">
        <v>1</v>
      </c>
      <c r="D139" s="5" t="s">
        <v>446</v>
      </c>
      <c r="E139" s="4" t="n">
        <v>2</v>
      </c>
      <c r="F139" s="4" t="n">
        <v>7</v>
      </c>
      <c r="G139" s="6" t="n">
        <v>18</v>
      </c>
      <c r="H139" s="6" t="n">
        <v>0</v>
      </c>
      <c r="I139" s="7" t="n">
        <v>15</v>
      </c>
      <c r="J139" s="6"/>
      <c r="K139" s="6" t="n">
        <v>0</v>
      </c>
      <c r="L139" s="6" t="n">
        <f aca="false">73-8</f>
        <v>65</v>
      </c>
      <c r="M139" s="8" t="n">
        <v>0</v>
      </c>
      <c r="N139" s="8" t="n">
        <f aca="false">L139 + K139   +  M139 - (G139 + H139 + I139 + J139)</f>
        <v>32</v>
      </c>
      <c r="O139" s="4" t="s">
        <v>19</v>
      </c>
      <c r="P139" s="11" t="s">
        <v>72</v>
      </c>
      <c r="Q139" s="4" t="s">
        <v>447</v>
      </c>
    </row>
    <row r="140" customFormat="false" ht="15" hidden="false" customHeight="true" outlineLevel="0" collapsed="false">
      <c r="A140" s="3" t="s">
        <v>448</v>
      </c>
      <c r="B140" s="4" t="s">
        <v>27</v>
      </c>
      <c r="C140" s="4" t="n">
        <v>1</v>
      </c>
      <c r="D140" s="5" t="s">
        <v>449</v>
      </c>
      <c r="E140" s="4" t="n">
        <v>18</v>
      </c>
      <c r="F140" s="4" t="n">
        <v>0</v>
      </c>
      <c r="G140" s="6" t="n">
        <v>30</v>
      </c>
      <c r="H140" s="6" t="n">
        <v>0</v>
      </c>
      <c r="I140" s="7" t="n">
        <v>0</v>
      </c>
      <c r="J140" s="6"/>
      <c r="K140" s="6" t="n">
        <v>0</v>
      </c>
      <c r="L140" s="6" t="n">
        <f aca="false">34-4</f>
        <v>30</v>
      </c>
      <c r="M140" s="8" t="n">
        <v>0</v>
      </c>
      <c r="N140" s="8" t="n">
        <f aca="false">L140 + K140   +  M140 - (G140 + H140 + I140 + J140)</f>
        <v>0</v>
      </c>
      <c r="O140" s="4" t="s">
        <v>19</v>
      </c>
      <c r="P140" s="4"/>
      <c r="Q140" s="4" t="s">
        <v>340</v>
      </c>
      <c r="R140" s="9" t="s">
        <v>233</v>
      </c>
    </row>
    <row r="141" customFormat="false" ht="15" hidden="false" customHeight="true" outlineLevel="0" collapsed="false">
      <c r="A141" s="3" t="s">
        <v>450</v>
      </c>
      <c r="B141" s="4" t="s">
        <v>55</v>
      </c>
      <c r="C141" s="4" t="n">
        <v>1</v>
      </c>
      <c r="D141" s="5" t="s">
        <v>451</v>
      </c>
      <c r="E141" s="4" t="n">
        <v>19</v>
      </c>
      <c r="F141" s="4" t="n">
        <v>0</v>
      </c>
      <c r="G141" s="6" t="n">
        <v>30</v>
      </c>
      <c r="H141" s="6" t="n">
        <v>0</v>
      </c>
      <c r="I141" s="7" t="n">
        <v>0</v>
      </c>
      <c r="J141" s="6"/>
      <c r="K141" s="6" t="n">
        <v>0</v>
      </c>
      <c r="L141" s="6" t="n">
        <v>30</v>
      </c>
      <c r="M141" s="8" t="n">
        <v>0</v>
      </c>
      <c r="N141" s="8" t="n">
        <f aca="false">L141 + K141   +  M141 - (G141 + H141 + I141 + J141)</f>
        <v>0</v>
      </c>
      <c r="O141" s="4" t="s">
        <v>19</v>
      </c>
      <c r="P141" s="4"/>
      <c r="Q141" s="4" t="s">
        <v>258</v>
      </c>
    </row>
    <row r="142" customFormat="false" ht="15" hidden="false" customHeight="true" outlineLevel="0" collapsed="false">
      <c r="A142" s="16" t="s">
        <v>452</v>
      </c>
      <c r="B142" s="4" t="s">
        <v>44</v>
      </c>
      <c r="C142" s="4"/>
      <c r="D142" s="5" t="s">
        <v>453</v>
      </c>
      <c r="E142" s="4" t="n">
        <v>0</v>
      </c>
      <c r="F142" s="4" t="n">
        <v>0</v>
      </c>
      <c r="G142" s="6" t="n">
        <v>0</v>
      </c>
      <c r="H142" s="6" t="n">
        <v>0</v>
      </c>
      <c r="I142" s="7" t="n">
        <v>15</v>
      </c>
      <c r="J142" s="6"/>
      <c r="K142" s="6" t="n">
        <v>0</v>
      </c>
      <c r="L142" s="6" t="n">
        <v>0</v>
      </c>
      <c r="M142" s="8" t="n">
        <v>-22.5</v>
      </c>
      <c r="N142" s="8" t="n">
        <f aca="false">L142 + K142   +  M142 - (G142 + H142 + I142 + J142)</f>
        <v>-37.5</v>
      </c>
      <c r="P142" s="4"/>
      <c r="Q142" s="4" t="s">
        <v>250</v>
      </c>
    </row>
    <row r="143" customFormat="false" ht="15" hidden="false" customHeight="true" outlineLevel="0" collapsed="false">
      <c r="A143" s="3" t="s">
        <v>454</v>
      </c>
      <c r="B143" s="4" t="s">
        <v>17</v>
      </c>
      <c r="C143" s="4"/>
      <c r="D143" s="5" t="s">
        <v>455</v>
      </c>
      <c r="E143" s="4" t="n">
        <v>0</v>
      </c>
      <c r="F143" s="4" t="n">
        <v>0</v>
      </c>
      <c r="G143" s="6" t="n">
        <v>0</v>
      </c>
      <c r="H143" s="6" t="n">
        <v>0</v>
      </c>
      <c r="I143" s="7" t="n">
        <v>15</v>
      </c>
      <c r="J143" s="6"/>
      <c r="K143" s="6" t="n">
        <v>0</v>
      </c>
      <c r="L143" s="6" t="n">
        <v>15</v>
      </c>
      <c r="M143" s="8" t="n">
        <v>0</v>
      </c>
      <c r="N143" s="8" t="n">
        <f aca="false">L143 + K143   +  M143 - (G143 + H143 + I143 + J143)</f>
        <v>0</v>
      </c>
      <c r="O143" s="4" t="s">
        <v>19</v>
      </c>
      <c r="P143" s="4"/>
      <c r="Q143" s="4" t="s">
        <v>456</v>
      </c>
    </row>
    <row r="144" customFormat="false" ht="15" hidden="false" customHeight="true" outlineLevel="0" collapsed="false">
      <c r="A144" s="12" t="s">
        <v>457</v>
      </c>
      <c r="B144" s="4" t="s">
        <v>44</v>
      </c>
      <c r="C144" s="4"/>
      <c r="D144" s="5" t="s">
        <v>458</v>
      </c>
      <c r="E144" s="4" t="n">
        <v>0</v>
      </c>
      <c r="F144" s="4" t="n">
        <v>0</v>
      </c>
      <c r="G144" s="6" t="n">
        <v>0</v>
      </c>
      <c r="H144" s="6" t="n">
        <v>0</v>
      </c>
      <c r="I144" s="7" t="n">
        <v>0</v>
      </c>
      <c r="J144" s="6"/>
      <c r="K144" s="6" t="n">
        <v>0</v>
      </c>
      <c r="L144" s="6" t="n">
        <v>0</v>
      </c>
      <c r="M144" s="8" t="n">
        <v>0</v>
      </c>
      <c r="N144" s="8" t="n">
        <f aca="false">L144 + K144   +  M144 - (G144 + H144 + I144 + J144)</f>
        <v>0</v>
      </c>
      <c r="O144" s="4" t="s">
        <v>46</v>
      </c>
      <c r="P144" s="4"/>
      <c r="Q144" s="4" t="s">
        <v>459</v>
      </c>
    </row>
    <row r="145" customFormat="false" ht="15" hidden="false" customHeight="true" outlineLevel="0" collapsed="false">
      <c r="A145" s="12" t="s">
        <v>460</v>
      </c>
      <c r="B145" s="4" t="s">
        <v>17</v>
      </c>
      <c r="C145" s="4"/>
      <c r="D145" s="5" t="s">
        <v>461</v>
      </c>
      <c r="E145" s="4" t="n">
        <v>0</v>
      </c>
      <c r="F145" s="4" t="n">
        <v>0</v>
      </c>
      <c r="G145" s="6" t="n">
        <v>0</v>
      </c>
      <c r="H145" s="6" t="n">
        <v>0</v>
      </c>
      <c r="I145" s="7" t="n">
        <v>0</v>
      </c>
      <c r="J145" s="6"/>
      <c r="K145" s="6" t="n">
        <v>0</v>
      </c>
      <c r="L145" s="6" t="n">
        <v>0</v>
      </c>
      <c r="M145" s="8" t="n">
        <v>0</v>
      </c>
      <c r="N145" s="8" t="n">
        <f aca="false">L145 + K145   +  M145 - (G145 + H145 + I145 + J145)</f>
        <v>0</v>
      </c>
      <c r="O145" s="4" t="s">
        <v>46</v>
      </c>
      <c r="P145" s="4"/>
      <c r="Q145" s="4" t="s">
        <v>459</v>
      </c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M146" s="4"/>
      <c r="N146" s="4"/>
      <c r="P146" s="4"/>
      <c r="Q146" s="4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M147" s="4"/>
      <c r="N147" s="4"/>
      <c r="P147" s="4"/>
      <c r="Q147" s="4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M148" s="4"/>
      <c r="N148" s="4"/>
      <c r="P148" s="4"/>
      <c r="Q148" s="4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M149" s="4"/>
      <c r="N149" s="4"/>
      <c r="P149" s="4"/>
      <c r="Q149" s="4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M150" s="4"/>
      <c r="N150" s="4"/>
      <c r="P150" s="4"/>
      <c r="Q150" s="4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M151" s="4"/>
      <c r="N151" s="4"/>
      <c r="P151" s="4"/>
      <c r="Q151" s="4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M152" s="4"/>
      <c r="N152" s="4"/>
      <c r="P152" s="4"/>
      <c r="Q152" s="4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M153" s="4"/>
      <c r="N153" s="4"/>
      <c r="P153" s="4"/>
      <c r="Q153" s="4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M154" s="4"/>
      <c r="N154" s="4"/>
      <c r="P154" s="4"/>
      <c r="Q154" s="4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M155" s="4"/>
      <c r="N155" s="4"/>
      <c r="P155" s="4"/>
      <c r="Q155" s="4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M156" s="4"/>
      <c r="N156" s="4"/>
      <c r="P156" s="4"/>
      <c r="Q156" s="4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M157" s="4"/>
      <c r="N157" s="4"/>
      <c r="P157" s="4"/>
      <c r="Q157" s="4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M158" s="4"/>
      <c r="N158" s="4"/>
      <c r="P158" s="4"/>
      <c r="Q158" s="4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M159" s="4"/>
      <c r="N159" s="4"/>
      <c r="P159" s="4"/>
      <c r="Q159" s="4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M160" s="4"/>
      <c r="N160" s="4"/>
      <c r="P160" s="4"/>
      <c r="Q160" s="4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M161" s="4"/>
      <c r="N161" s="4"/>
      <c r="P161" s="4"/>
      <c r="Q161" s="4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M162" s="4"/>
      <c r="N162" s="4"/>
      <c r="P162" s="4"/>
      <c r="Q162" s="4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M163" s="4"/>
      <c r="N163" s="4"/>
      <c r="P163" s="4"/>
      <c r="Q163" s="4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M164" s="4"/>
      <c r="N164" s="4"/>
      <c r="P164" s="4"/>
      <c r="Q164" s="4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M165" s="4"/>
      <c r="N165" s="4"/>
      <c r="P165" s="4"/>
      <c r="Q165" s="4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M166" s="4"/>
      <c r="N166" s="4"/>
      <c r="P166" s="4"/>
      <c r="Q166" s="4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M167" s="4"/>
      <c r="N167" s="4"/>
      <c r="P167" s="4"/>
      <c r="Q167" s="4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M168" s="4"/>
      <c r="N168" s="4"/>
      <c r="P168" s="4"/>
      <c r="Q168" s="4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M169" s="4"/>
      <c r="N169" s="4"/>
      <c r="P169" s="4"/>
      <c r="Q169" s="4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M170" s="4"/>
      <c r="N170" s="4"/>
      <c r="P170" s="4"/>
      <c r="Q170" s="4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M171" s="4"/>
      <c r="N171" s="4"/>
      <c r="P171" s="4"/>
      <c r="Q171" s="4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M172" s="4"/>
      <c r="N172" s="4"/>
      <c r="P172" s="4"/>
      <c r="Q172" s="4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M173" s="4"/>
      <c r="N173" s="4"/>
      <c r="P173" s="4"/>
      <c r="Q173" s="4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M174" s="4"/>
      <c r="N174" s="4"/>
      <c r="P174" s="4"/>
      <c r="Q174" s="4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M175" s="4"/>
      <c r="N175" s="4"/>
      <c r="P175" s="4"/>
      <c r="Q175" s="4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M176" s="4"/>
      <c r="N176" s="4"/>
      <c r="P176" s="4"/>
      <c r="Q176" s="4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M177" s="4"/>
      <c r="N177" s="4"/>
      <c r="P177" s="4"/>
      <c r="Q177" s="4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M178" s="4"/>
      <c r="N178" s="4"/>
      <c r="P178" s="4"/>
      <c r="Q178" s="4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M179" s="4"/>
      <c r="N179" s="4"/>
      <c r="P179" s="4"/>
      <c r="Q179" s="4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M180" s="4"/>
      <c r="N180" s="4"/>
      <c r="P180" s="4"/>
      <c r="Q180" s="4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M181" s="4"/>
      <c r="N181" s="4"/>
      <c r="P181" s="4"/>
      <c r="Q181" s="4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M182" s="4"/>
      <c r="N182" s="4"/>
      <c r="P182" s="4"/>
      <c r="Q182" s="4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M183" s="4"/>
      <c r="N183" s="4"/>
      <c r="P183" s="4"/>
      <c r="Q183" s="4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M184" s="4"/>
      <c r="N184" s="4"/>
      <c r="P184" s="4"/>
      <c r="Q184" s="4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M185" s="4"/>
      <c r="N185" s="4"/>
      <c r="P185" s="4"/>
      <c r="Q185" s="4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M186" s="4"/>
      <c r="N186" s="4"/>
      <c r="P186" s="4"/>
      <c r="Q186" s="4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M187" s="4"/>
      <c r="N187" s="4"/>
      <c r="P187" s="4"/>
      <c r="Q187" s="4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M188" s="4"/>
      <c r="N188" s="4"/>
      <c r="P188" s="4"/>
      <c r="Q188" s="4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M189" s="4"/>
      <c r="N189" s="4"/>
      <c r="P189" s="4"/>
      <c r="Q189" s="4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M190" s="4"/>
      <c r="N190" s="4"/>
      <c r="P190" s="4"/>
      <c r="Q190" s="4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M191" s="4"/>
      <c r="N191" s="4"/>
      <c r="P191" s="4"/>
      <c r="Q191" s="4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M192" s="4"/>
      <c r="N192" s="4"/>
      <c r="P192" s="4"/>
      <c r="Q192" s="4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M193" s="4"/>
      <c r="N193" s="4"/>
      <c r="P193" s="4"/>
      <c r="Q193" s="4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M194" s="4"/>
      <c r="N194" s="4"/>
      <c r="P194" s="4"/>
      <c r="Q194" s="4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M195" s="4"/>
      <c r="N195" s="4"/>
      <c r="P195" s="4"/>
      <c r="Q195" s="4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M196" s="4"/>
      <c r="N196" s="4"/>
      <c r="P196" s="4"/>
      <c r="Q196" s="4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M197" s="4"/>
      <c r="N197" s="4"/>
      <c r="P197" s="4"/>
      <c r="Q197" s="4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M198" s="4"/>
      <c r="N198" s="4"/>
      <c r="P198" s="4"/>
      <c r="Q198" s="4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M199" s="4"/>
      <c r="N199" s="4"/>
      <c r="P199" s="4"/>
      <c r="Q199" s="4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M200" s="4"/>
      <c r="N200" s="4"/>
      <c r="P200" s="4"/>
      <c r="Q200" s="4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M201" s="4"/>
      <c r="N201" s="4"/>
      <c r="P201" s="4"/>
      <c r="Q201" s="4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M202" s="4"/>
      <c r="N202" s="4"/>
      <c r="P202" s="4"/>
      <c r="Q202" s="4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M203" s="4"/>
      <c r="N203" s="4"/>
      <c r="P203" s="4"/>
      <c r="Q203" s="4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M204" s="4"/>
      <c r="N204" s="4"/>
      <c r="P204" s="4"/>
      <c r="Q204" s="4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M205" s="4"/>
      <c r="N205" s="4"/>
      <c r="P205" s="4"/>
      <c r="Q205" s="4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M206" s="4"/>
      <c r="N206" s="4"/>
      <c r="P206" s="4"/>
      <c r="Q206" s="4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M207" s="4"/>
      <c r="N207" s="4"/>
      <c r="P207" s="4"/>
      <c r="Q207" s="4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M208" s="4"/>
      <c r="N208" s="4"/>
      <c r="P208" s="4"/>
      <c r="Q208" s="4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M209" s="4"/>
      <c r="N209" s="4"/>
      <c r="P209" s="4"/>
      <c r="Q209" s="4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M210" s="4"/>
      <c r="N210" s="4"/>
      <c r="P210" s="4"/>
      <c r="Q210" s="4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M211" s="4"/>
      <c r="N211" s="4"/>
      <c r="P211" s="4"/>
      <c r="Q211" s="4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M212" s="4"/>
      <c r="N212" s="4"/>
      <c r="P212" s="4"/>
      <c r="Q212" s="4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M213" s="4"/>
      <c r="N213" s="4"/>
      <c r="P213" s="4"/>
      <c r="Q213" s="4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M214" s="4"/>
      <c r="N214" s="4"/>
      <c r="P214" s="4"/>
      <c r="Q214" s="4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M215" s="4"/>
      <c r="N215" s="4"/>
      <c r="P215" s="4"/>
      <c r="Q215" s="4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M216" s="4"/>
      <c r="N216" s="4"/>
      <c r="P216" s="4"/>
      <c r="Q216" s="4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M217" s="4"/>
      <c r="N217" s="4"/>
      <c r="P217" s="4"/>
      <c r="Q217" s="4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M218" s="4"/>
      <c r="N218" s="4"/>
      <c r="P218" s="4"/>
      <c r="Q218" s="4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M219" s="4"/>
      <c r="N219" s="4"/>
      <c r="P219" s="4"/>
      <c r="Q219" s="4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M220" s="4"/>
      <c r="N220" s="4"/>
      <c r="P220" s="4"/>
      <c r="Q220" s="4"/>
    </row>
    <row r="221" customFormat="false" ht="15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M221" s="4"/>
      <c r="N221" s="4"/>
      <c r="P221" s="4"/>
      <c r="Q221" s="4"/>
    </row>
    <row r="222" customFormat="false" ht="15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M222" s="4"/>
      <c r="N222" s="4"/>
      <c r="P222" s="4"/>
      <c r="Q222" s="4"/>
    </row>
    <row r="223" customFormat="false" ht="15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M223" s="4"/>
      <c r="N223" s="4"/>
      <c r="P223" s="4"/>
      <c r="Q223" s="4"/>
    </row>
    <row r="224" customFormat="false" ht="15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M224" s="4"/>
      <c r="N224" s="4"/>
      <c r="P224" s="4"/>
      <c r="Q224" s="4"/>
    </row>
    <row r="225" customFormat="false" ht="15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M225" s="4"/>
      <c r="N225" s="4"/>
      <c r="P225" s="4"/>
      <c r="Q225" s="4"/>
    </row>
    <row r="226" customFormat="false" ht="15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M226" s="4"/>
      <c r="N226" s="4"/>
      <c r="P226" s="4"/>
      <c r="Q226" s="4"/>
    </row>
    <row r="227" customFormat="false" ht="15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M227" s="4"/>
      <c r="N227" s="4"/>
      <c r="P227" s="4"/>
      <c r="Q227" s="4"/>
    </row>
    <row r="228" customFormat="false" ht="15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M228" s="4"/>
      <c r="N228" s="4"/>
      <c r="P228" s="4"/>
      <c r="Q228" s="4"/>
    </row>
    <row r="229" customFormat="false" ht="15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M229" s="4"/>
      <c r="N229" s="4"/>
      <c r="P229" s="4"/>
      <c r="Q229" s="4"/>
    </row>
    <row r="230" customFormat="false" ht="15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M230" s="4"/>
      <c r="N230" s="4"/>
      <c r="P230" s="4"/>
      <c r="Q230" s="4"/>
    </row>
    <row r="231" customFormat="false" ht="15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M231" s="4"/>
      <c r="N231" s="4"/>
      <c r="P231" s="4"/>
      <c r="Q231" s="4"/>
    </row>
    <row r="232" customFormat="false" ht="15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M232" s="4"/>
      <c r="N232" s="4"/>
      <c r="P232" s="4"/>
      <c r="Q232" s="4"/>
    </row>
    <row r="233" customFormat="false" ht="15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M233" s="4"/>
      <c r="N233" s="4"/>
      <c r="P233" s="4"/>
      <c r="Q233" s="4"/>
    </row>
    <row r="234" customFormat="false" ht="15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M234" s="4"/>
      <c r="N234" s="4"/>
      <c r="P234" s="4"/>
      <c r="Q234" s="4"/>
    </row>
    <row r="235" customFormat="false" ht="15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M235" s="4"/>
      <c r="N235" s="4"/>
      <c r="P235" s="4"/>
      <c r="Q235" s="4"/>
    </row>
    <row r="236" customFormat="false" ht="15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M236" s="4"/>
      <c r="N236" s="4"/>
      <c r="P236" s="4"/>
      <c r="Q236" s="4"/>
    </row>
    <row r="237" customFormat="false" ht="15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M237" s="4"/>
      <c r="N237" s="4"/>
      <c r="P237" s="4"/>
      <c r="Q237" s="4"/>
    </row>
    <row r="238" customFormat="false" ht="15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M238" s="4"/>
      <c r="N238" s="4"/>
      <c r="P238" s="4"/>
      <c r="Q238" s="4"/>
    </row>
    <row r="239" customFormat="false" ht="15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M239" s="4"/>
      <c r="N239" s="4"/>
      <c r="P239" s="4"/>
      <c r="Q239" s="4"/>
    </row>
    <row r="240" customFormat="false" ht="15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M240" s="4"/>
      <c r="N240" s="4"/>
      <c r="P240" s="4"/>
      <c r="Q240" s="4"/>
    </row>
    <row r="241" customFormat="false" ht="15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M241" s="4"/>
      <c r="N241" s="4"/>
      <c r="P241" s="4"/>
      <c r="Q241" s="4"/>
    </row>
    <row r="242" customFormat="false" ht="15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M242" s="4"/>
      <c r="N242" s="4"/>
      <c r="P242" s="4"/>
      <c r="Q242" s="4"/>
    </row>
    <row r="243" customFormat="false" ht="15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M243" s="4"/>
      <c r="N243" s="4"/>
      <c r="P243" s="4"/>
      <c r="Q243" s="4"/>
    </row>
    <row r="244" customFormat="false" ht="15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M244" s="4"/>
      <c r="N244" s="4"/>
      <c r="P244" s="4"/>
      <c r="Q244" s="4"/>
    </row>
    <row r="245" customFormat="false" ht="15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M245" s="4"/>
      <c r="N245" s="4"/>
      <c r="P245" s="4"/>
      <c r="Q245" s="4"/>
    </row>
    <row r="246" customFormat="false" ht="15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M246" s="4"/>
      <c r="N246" s="4"/>
      <c r="P246" s="4"/>
      <c r="Q246" s="4"/>
    </row>
    <row r="247" customFormat="false" ht="15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M247" s="4"/>
      <c r="N247" s="4"/>
      <c r="P247" s="4"/>
      <c r="Q247" s="4"/>
    </row>
    <row r="248" customFormat="false" ht="15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M248" s="4"/>
      <c r="N248" s="4"/>
      <c r="P248" s="4"/>
      <c r="Q248" s="4"/>
    </row>
    <row r="249" customFormat="false" ht="15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M249" s="4"/>
      <c r="N249" s="4"/>
      <c r="P249" s="4"/>
      <c r="Q249" s="4"/>
    </row>
    <row r="250" customFormat="false" ht="15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M250" s="4"/>
      <c r="N250" s="4"/>
      <c r="P250" s="4"/>
      <c r="Q250" s="4"/>
    </row>
    <row r="251" customFormat="false" ht="15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M251" s="4"/>
      <c r="N251" s="4"/>
      <c r="P251" s="4"/>
      <c r="Q251" s="4"/>
    </row>
    <row r="252" customFormat="false" ht="15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M252" s="4"/>
      <c r="N252" s="4"/>
      <c r="P252" s="4"/>
      <c r="Q252" s="4"/>
    </row>
    <row r="253" customFormat="false" ht="15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M253" s="4"/>
      <c r="N253" s="4"/>
      <c r="P253" s="4"/>
      <c r="Q253" s="4"/>
    </row>
    <row r="254" customFormat="false" ht="15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M254" s="4"/>
      <c r="N254" s="4"/>
      <c r="P254" s="4"/>
      <c r="Q254" s="4"/>
    </row>
    <row r="255" customFormat="false" ht="15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M255" s="4"/>
      <c r="N255" s="4"/>
      <c r="P255" s="4"/>
      <c r="Q255" s="4"/>
    </row>
    <row r="256" customFormat="false" ht="15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M256" s="4"/>
      <c r="N256" s="4"/>
      <c r="P256" s="4"/>
      <c r="Q256" s="4"/>
    </row>
    <row r="257" customFormat="false" ht="15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M257" s="4"/>
      <c r="N257" s="4"/>
      <c r="P257" s="4"/>
      <c r="Q257" s="4"/>
    </row>
    <row r="258" customFormat="false" ht="15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M258" s="4"/>
      <c r="N258" s="4"/>
      <c r="P258" s="4"/>
      <c r="Q258" s="4"/>
    </row>
    <row r="259" customFormat="false" ht="15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M259" s="4"/>
      <c r="N259" s="4"/>
      <c r="P259" s="4"/>
      <c r="Q259" s="4"/>
    </row>
    <row r="260" customFormat="false" ht="15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M260" s="4"/>
      <c r="N260" s="4"/>
      <c r="P260" s="4"/>
      <c r="Q260" s="4"/>
    </row>
    <row r="261" customFormat="false" ht="15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M261" s="4"/>
      <c r="N261" s="4"/>
      <c r="P261" s="4"/>
      <c r="Q261" s="4"/>
    </row>
    <row r="262" customFormat="false" ht="15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M262" s="4"/>
      <c r="N262" s="4"/>
      <c r="P262" s="4"/>
      <c r="Q262" s="4"/>
    </row>
    <row r="263" customFormat="false" ht="15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M263" s="4"/>
      <c r="N263" s="4"/>
      <c r="P263" s="4"/>
      <c r="Q263" s="4"/>
    </row>
    <row r="264" customFormat="false" ht="15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M264" s="4"/>
      <c r="N264" s="4"/>
      <c r="P264" s="4"/>
      <c r="Q264" s="4"/>
    </row>
    <row r="265" customFormat="false" ht="15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M265" s="4"/>
      <c r="N265" s="4"/>
      <c r="P265" s="4"/>
      <c r="Q265" s="4"/>
    </row>
    <row r="266" customFormat="false" ht="15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M266" s="4"/>
      <c r="N266" s="4"/>
      <c r="P266" s="4"/>
      <c r="Q266" s="4"/>
    </row>
    <row r="267" customFormat="false" ht="15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M267" s="4"/>
      <c r="N267" s="4"/>
      <c r="P267" s="4"/>
      <c r="Q267" s="4"/>
    </row>
    <row r="268" customFormat="false" ht="15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M268" s="4"/>
      <c r="N268" s="4"/>
      <c r="P268" s="4"/>
      <c r="Q268" s="4"/>
    </row>
    <row r="269" customFormat="false" ht="15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M269" s="4"/>
      <c r="N269" s="4"/>
      <c r="P269" s="4"/>
      <c r="Q269" s="4"/>
    </row>
    <row r="270" customFormat="false" ht="15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M270" s="4"/>
      <c r="N270" s="4"/>
      <c r="P270" s="4"/>
      <c r="Q270" s="4"/>
    </row>
    <row r="271" customFormat="false" ht="15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M271" s="4"/>
      <c r="N271" s="4"/>
      <c r="P271" s="4"/>
      <c r="Q271" s="4"/>
    </row>
    <row r="272" customFormat="false" ht="15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M272" s="4"/>
      <c r="N272" s="4"/>
      <c r="P272" s="4"/>
      <c r="Q272" s="4"/>
    </row>
    <row r="273" customFormat="false" ht="15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M273" s="4"/>
      <c r="N273" s="4"/>
      <c r="P273" s="4"/>
      <c r="Q273" s="4"/>
    </row>
    <row r="274" customFormat="false" ht="15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M274" s="4"/>
      <c r="N274" s="4"/>
      <c r="P274" s="4"/>
      <c r="Q274" s="4"/>
    </row>
    <row r="275" customFormat="false" ht="15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M275" s="4"/>
      <c r="N275" s="4"/>
      <c r="P275" s="4"/>
      <c r="Q275" s="4"/>
    </row>
    <row r="276" customFormat="false" ht="15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M276" s="4"/>
      <c r="N276" s="4"/>
      <c r="P276" s="4"/>
      <c r="Q276" s="4"/>
    </row>
    <row r="277" customFormat="false" ht="15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M277" s="4"/>
      <c r="N277" s="4"/>
      <c r="P277" s="4"/>
      <c r="Q277" s="4"/>
    </row>
    <row r="278" customFormat="false" ht="15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M278" s="4"/>
      <c r="N278" s="4"/>
      <c r="P278" s="4"/>
      <c r="Q278" s="4"/>
    </row>
    <row r="279" customFormat="false" ht="15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M279" s="4"/>
      <c r="N279" s="4"/>
      <c r="P279" s="4"/>
      <c r="Q279" s="4"/>
    </row>
    <row r="280" customFormat="false" ht="15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M280" s="4"/>
      <c r="N280" s="4"/>
      <c r="P280" s="4"/>
      <c r="Q280" s="4"/>
    </row>
    <row r="281" customFormat="false" ht="15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M281" s="4"/>
      <c r="N281" s="4"/>
      <c r="P281" s="4"/>
      <c r="Q281" s="4"/>
    </row>
    <row r="282" customFormat="false" ht="15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M282" s="4"/>
      <c r="N282" s="4"/>
      <c r="P282" s="4"/>
      <c r="Q282" s="4"/>
    </row>
    <row r="283" customFormat="false" ht="15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M283" s="4"/>
      <c r="N283" s="4"/>
      <c r="P283" s="4"/>
      <c r="Q283" s="4"/>
    </row>
    <row r="284" customFormat="false" ht="15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M284" s="4"/>
      <c r="N284" s="4"/>
      <c r="P284" s="4"/>
      <c r="Q284" s="4"/>
    </row>
    <row r="285" customFormat="false" ht="15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M285" s="4"/>
      <c r="N285" s="4"/>
      <c r="P285" s="4"/>
      <c r="Q285" s="4"/>
    </row>
    <row r="286" customFormat="false" ht="15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M286" s="4"/>
      <c r="N286" s="4"/>
      <c r="P286" s="4"/>
      <c r="Q286" s="4"/>
    </row>
    <row r="287" customFormat="false" ht="15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M287" s="4"/>
      <c r="N287" s="4"/>
      <c r="P287" s="4"/>
      <c r="Q287" s="4"/>
    </row>
    <row r="288" customFormat="false" ht="15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M288" s="4"/>
      <c r="N288" s="4"/>
      <c r="P288" s="4"/>
      <c r="Q288" s="4"/>
    </row>
    <row r="289" customFormat="false" ht="15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M289" s="4"/>
      <c r="N289" s="4"/>
      <c r="P289" s="4"/>
      <c r="Q289" s="4"/>
    </row>
    <row r="290" customFormat="false" ht="15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M290" s="4"/>
      <c r="N290" s="4"/>
      <c r="P290" s="4"/>
      <c r="Q290" s="4"/>
    </row>
    <row r="291" customFormat="false" ht="15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M291" s="4"/>
      <c r="N291" s="4"/>
      <c r="P291" s="4"/>
      <c r="Q291" s="4"/>
    </row>
    <row r="292" customFormat="false" ht="15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M292" s="4"/>
      <c r="N292" s="4"/>
      <c r="P292" s="4"/>
      <c r="Q292" s="4"/>
    </row>
    <row r="293" customFormat="false" ht="15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M293" s="4"/>
      <c r="N293" s="4"/>
      <c r="P293" s="4"/>
      <c r="Q293" s="4"/>
    </row>
    <row r="294" customFormat="false" ht="15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M294" s="4"/>
      <c r="N294" s="4"/>
      <c r="P294" s="4"/>
      <c r="Q294" s="4"/>
    </row>
    <row r="295" customFormat="false" ht="15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M295" s="4"/>
      <c r="N295" s="4"/>
      <c r="P295" s="4"/>
      <c r="Q295" s="4"/>
    </row>
    <row r="296" customFormat="false" ht="15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M296" s="4"/>
      <c r="N296" s="4"/>
      <c r="P296" s="4"/>
      <c r="Q296" s="4"/>
    </row>
    <row r="297" customFormat="false" ht="15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M297" s="4"/>
      <c r="N297" s="4"/>
      <c r="P297" s="4"/>
      <c r="Q297" s="4"/>
    </row>
    <row r="298" customFormat="false" ht="15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M298" s="4"/>
      <c r="N298" s="4"/>
      <c r="P298" s="4"/>
      <c r="Q298" s="4"/>
    </row>
    <row r="299" customFormat="false" ht="15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M299" s="4"/>
      <c r="N299" s="4"/>
      <c r="P299" s="4"/>
      <c r="Q299" s="4"/>
    </row>
    <row r="300" customFormat="false" ht="15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M300" s="4"/>
      <c r="N300" s="4"/>
      <c r="P300" s="4"/>
      <c r="Q300" s="4"/>
    </row>
    <row r="301" customFormat="false" ht="15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M301" s="4"/>
      <c r="N301" s="4"/>
      <c r="P301" s="4"/>
      <c r="Q301" s="4"/>
    </row>
    <row r="302" customFormat="false" ht="15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M302" s="4"/>
      <c r="N302" s="4"/>
      <c r="P302" s="4"/>
      <c r="Q302" s="4"/>
    </row>
    <row r="303" customFormat="false" ht="15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M303" s="4"/>
      <c r="N303" s="4"/>
      <c r="P303" s="4"/>
      <c r="Q303" s="4"/>
    </row>
    <row r="304" customFormat="false" ht="15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M304" s="4"/>
      <c r="N304" s="4"/>
      <c r="P304" s="4"/>
      <c r="Q304" s="4"/>
    </row>
    <row r="305" customFormat="false" ht="15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M305" s="4"/>
      <c r="N305" s="4"/>
      <c r="P305" s="4"/>
      <c r="Q305" s="4"/>
    </row>
    <row r="306" customFormat="false" ht="15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M306" s="4"/>
      <c r="N306" s="4"/>
      <c r="P306" s="4"/>
      <c r="Q306" s="4"/>
    </row>
    <row r="307" customFormat="false" ht="15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M307" s="4"/>
      <c r="N307" s="4"/>
      <c r="P307" s="4"/>
      <c r="Q307" s="4"/>
    </row>
    <row r="308" customFormat="false" ht="15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M308" s="4"/>
      <c r="N308" s="4"/>
      <c r="P308" s="4"/>
      <c r="Q308" s="4"/>
    </row>
    <row r="309" customFormat="false" ht="15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M309" s="4"/>
      <c r="N309" s="4"/>
      <c r="P309" s="4"/>
      <c r="Q309" s="4"/>
    </row>
    <row r="310" customFormat="false" ht="15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M310" s="4"/>
      <c r="N310" s="4"/>
      <c r="P310" s="4"/>
      <c r="Q310" s="4"/>
    </row>
    <row r="311" customFormat="false" ht="15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M311" s="4"/>
      <c r="N311" s="4"/>
      <c r="P311" s="4"/>
      <c r="Q311" s="4"/>
    </row>
    <row r="312" customFormat="false" ht="15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M312" s="4"/>
      <c r="N312" s="4"/>
      <c r="P312" s="4"/>
      <c r="Q312" s="4"/>
    </row>
    <row r="313" customFormat="false" ht="15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M313" s="4"/>
      <c r="N313" s="4"/>
      <c r="P313" s="4"/>
      <c r="Q313" s="4"/>
    </row>
    <row r="314" customFormat="false" ht="15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M314" s="4"/>
      <c r="N314" s="4"/>
      <c r="P314" s="4"/>
      <c r="Q314" s="4"/>
    </row>
    <row r="315" customFormat="false" ht="15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M315" s="4"/>
      <c r="N315" s="4"/>
      <c r="P315" s="4"/>
      <c r="Q315" s="4"/>
    </row>
    <row r="316" customFormat="false" ht="15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M316" s="4"/>
      <c r="N316" s="4"/>
      <c r="P316" s="4"/>
      <c r="Q316" s="4"/>
    </row>
    <row r="317" customFormat="false" ht="15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M317" s="4"/>
      <c r="N317" s="4"/>
      <c r="P317" s="4"/>
      <c r="Q317" s="4"/>
    </row>
    <row r="318" customFormat="false" ht="15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M318" s="4"/>
      <c r="N318" s="4"/>
      <c r="P318" s="4"/>
      <c r="Q318" s="4"/>
    </row>
    <row r="319" customFormat="false" ht="15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M319" s="4"/>
      <c r="N319" s="4"/>
      <c r="P319" s="4"/>
      <c r="Q319" s="4"/>
    </row>
    <row r="320" customFormat="false" ht="15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M320" s="4"/>
      <c r="N320" s="4"/>
      <c r="P320" s="4"/>
      <c r="Q320" s="4"/>
    </row>
    <row r="321" customFormat="false" ht="15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M321" s="4"/>
      <c r="N321" s="4"/>
      <c r="P321" s="4"/>
      <c r="Q321" s="4"/>
    </row>
    <row r="322" customFormat="false" ht="15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M322" s="4"/>
      <c r="N322" s="4"/>
      <c r="P322" s="4"/>
      <c r="Q322" s="4"/>
    </row>
    <row r="323" customFormat="false" ht="15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M323" s="4"/>
      <c r="N323" s="4"/>
      <c r="P323" s="4"/>
      <c r="Q323" s="4"/>
    </row>
    <row r="324" customFormat="false" ht="15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M324" s="4"/>
      <c r="N324" s="4"/>
      <c r="P324" s="4"/>
      <c r="Q324" s="4"/>
    </row>
    <row r="325" customFormat="false" ht="15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M325" s="4"/>
      <c r="N325" s="4"/>
      <c r="P325" s="4"/>
      <c r="Q325" s="4"/>
    </row>
    <row r="326" customFormat="false" ht="15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M326" s="4"/>
      <c r="N326" s="4"/>
      <c r="P326" s="4"/>
      <c r="Q326" s="4"/>
    </row>
    <row r="327" customFormat="false" ht="15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M327" s="4"/>
      <c r="N327" s="4"/>
      <c r="P327" s="4"/>
      <c r="Q327" s="4"/>
    </row>
    <row r="328" customFormat="false" ht="15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M328" s="4"/>
      <c r="N328" s="4"/>
      <c r="P328" s="4"/>
      <c r="Q328" s="4"/>
    </row>
    <row r="329" customFormat="false" ht="15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M329" s="4"/>
      <c r="N329" s="4"/>
      <c r="P329" s="4"/>
      <c r="Q329" s="4"/>
    </row>
    <row r="330" customFormat="false" ht="15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M330" s="4"/>
      <c r="N330" s="4"/>
      <c r="P330" s="4"/>
      <c r="Q330" s="4"/>
    </row>
    <row r="331" customFormat="false" ht="15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M331" s="4"/>
      <c r="N331" s="4"/>
      <c r="P331" s="4"/>
      <c r="Q331" s="4"/>
    </row>
    <row r="332" customFormat="false" ht="15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M332" s="4"/>
      <c r="N332" s="4"/>
      <c r="P332" s="4"/>
      <c r="Q332" s="4"/>
    </row>
    <row r="333" customFormat="false" ht="15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M333" s="4"/>
      <c r="N333" s="4"/>
      <c r="P333" s="4"/>
      <c r="Q333" s="4"/>
    </row>
    <row r="334" customFormat="false" ht="15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M334" s="4"/>
      <c r="N334" s="4"/>
      <c r="P334" s="4"/>
      <c r="Q334" s="4"/>
    </row>
    <row r="335" customFormat="false" ht="15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M335" s="4"/>
      <c r="N335" s="4"/>
      <c r="P335" s="4"/>
      <c r="Q335" s="4"/>
    </row>
    <row r="336" customFormat="false" ht="15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M336" s="4"/>
      <c r="N336" s="4"/>
      <c r="P336" s="4"/>
      <c r="Q336" s="4"/>
    </row>
    <row r="337" customFormat="false" ht="15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M337" s="4"/>
      <c r="N337" s="4"/>
      <c r="P337" s="4"/>
      <c r="Q337" s="4"/>
    </row>
    <row r="338" customFormat="false" ht="15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M338" s="4"/>
      <c r="N338" s="4"/>
      <c r="P338" s="4"/>
      <c r="Q338" s="4"/>
    </row>
    <row r="339" customFormat="false" ht="15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M339" s="4"/>
      <c r="N339" s="4"/>
      <c r="P339" s="4"/>
      <c r="Q339" s="4"/>
    </row>
    <row r="340" customFormat="false" ht="15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M340" s="4"/>
      <c r="N340" s="4"/>
      <c r="P340" s="4"/>
      <c r="Q340" s="4"/>
    </row>
    <row r="341" customFormat="false" ht="15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M341" s="4"/>
      <c r="N341" s="4"/>
      <c r="P341" s="4"/>
      <c r="Q341" s="4"/>
    </row>
    <row r="342" customFormat="false" ht="15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M342" s="4"/>
      <c r="N342" s="4"/>
      <c r="P342" s="4"/>
      <c r="Q342" s="4"/>
    </row>
    <row r="343" customFormat="false" ht="15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M343" s="4"/>
      <c r="N343" s="4"/>
      <c r="P343" s="4"/>
      <c r="Q343" s="4"/>
    </row>
    <row r="344" customFormat="false" ht="15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M344" s="4"/>
      <c r="N344" s="4"/>
      <c r="P344" s="4"/>
      <c r="Q344" s="4"/>
    </row>
    <row r="345" customFormat="false" ht="15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M345" s="4"/>
      <c r="N345" s="4"/>
      <c r="P345" s="4"/>
      <c r="Q345" s="4"/>
    </row>
    <row r="346" customFormat="false" ht="15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M346" s="4"/>
      <c r="N346" s="4"/>
      <c r="P346" s="4"/>
      <c r="Q346" s="4"/>
    </row>
    <row r="347" customFormat="false" ht="15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M347" s="4"/>
      <c r="N347" s="4"/>
      <c r="P347" s="4"/>
      <c r="Q347" s="4"/>
    </row>
    <row r="348" customFormat="false" ht="15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M348" s="4"/>
      <c r="N348" s="4"/>
      <c r="P348" s="4"/>
      <c r="Q348" s="4"/>
    </row>
    <row r="349" customFormat="false" ht="15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M349" s="4"/>
      <c r="N349" s="4"/>
      <c r="P349" s="4"/>
      <c r="Q349" s="4"/>
    </row>
    <row r="350" customFormat="false" ht="15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M350" s="4"/>
      <c r="N350" s="4"/>
      <c r="P350" s="4"/>
      <c r="Q350" s="4"/>
    </row>
    <row r="351" customFormat="false" ht="15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M351" s="4"/>
      <c r="N351" s="4"/>
      <c r="P351" s="4"/>
      <c r="Q351" s="4"/>
    </row>
    <row r="352" customFormat="false" ht="15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M352" s="4"/>
      <c r="N352" s="4"/>
      <c r="P352" s="4"/>
      <c r="Q352" s="4"/>
    </row>
    <row r="353" customFormat="false" ht="15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M353" s="4"/>
      <c r="N353" s="4"/>
      <c r="P353" s="4"/>
      <c r="Q353" s="4"/>
    </row>
    <row r="354" customFormat="false" ht="15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M354" s="4"/>
      <c r="N354" s="4"/>
      <c r="P354" s="4"/>
      <c r="Q354" s="4"/>
    </row>
    <row r="355" customFormat="false" ht="15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M355" s="4"/>
      <c r="N355" s="4"/>
      <c r="P355" s="4"/>
      <c r="Q355" s="4"/>
    </row>
    <row r="356" customFormat="false" ht="15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M356" s="4"/>
      <c r="N356" s="4"/>
      <c r="P356" s="4"/>
      <c r="Q356" s="4"/>
    </row>
    <row r="357" customFormat="false" ht="15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M357" s="4"/>
      <c r="N357" s="4"/>
      <c r="P357" s="4"/>
      <c r="Q357" s="4"/>
    </row>
    <row r="358" customFormat="false" ht="15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M358" s="4"/>
      <c r="N358" s="4"/>
      <c r="P358" s="4"/>
      <c r="Q358" s="4"/>
    </row>
    <row r="359" customFormat="false" ht="15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M359" s="4"/>
      <c r="N359" s="4"/>
      <c r="P359" s="4"/>
      <c r="Q359" s="4"/>
    </row>
    <row r="360" customFormat="false" ht="15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M360" s="4"/>
      <c r="N360" s="4"/>
      <c r="P360" s="4"/>
      <c r="Q360" s="4"/>
    </row>
    <row r="361" customFormat="false" ht="15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M361" s="4"/>
      <c r="N361" s="4"/>
      <c r="P361" s="4"/>
      <c r="Q361" s="4"/>
    </row>
    <row r="362" customFormat="false" ht="15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M362" s="4"/>
      <c r="N362" s="4"/>
      <c r="P362" s="4"/>
      <c r="Q362" s="4"/>
    </row>
    <row r="363" customFormat="false" ht="15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M363" s="4"/>
      <c r="N363" s="4"/>
      <c r="P363" s="4"/>
      <c r="Q363" s="4"/>
    </row>
    <row r="364" customFormat="false" ht="15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M364" s="4"/>
      <c r="N364" s="4"/>
      <c r="P364" s="4"/>
      <c r="Q364" s="4"/>
    </row>
    <row r="365" customFormat="false" ht="15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M365" s="4"/>
      <c r="N365" s="4"/>
      <c r="P365" s="4"/>
      <c r="Q365" s="4"/>
    </row>
    <row r="366" customFormat="false" ht="15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M366" s="4"/>
      <c r="N366" s="4"/>
      <c r="P366" s="4"/>
      <c r="Q366" s="4"/>
    </row>
    <row r="367" customFormat="false" ht="15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M367" s="4"/>
      <c r="N367" s="4"/>
      <c r="P367" s="4"/>
      <c r="Q367" s="4"/>
    </row>
    <row r="368" customFormat="false" ht="15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M368" s="4"/>
      <c r="N368" s="4"/>
      <c r="P368" s="4"/>
      <c r="Q368" s="4"/>
    </row>
    <row r="369" customFormat="false" ht="15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M369" s="4"/>
      <c r="N369" s="4"/>
      <c r="P369" s="4"/>
      <c r="Q369" s="4"/>
    </row>
    <row r="370" customFormat="false" ht="15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M370" s="4"/>
      <c r="N370" s="4"/>
      <c r="P370" s="4"/>
      <c r="Q370" s="4"/>
    </row>
    <row r="371" customFormat="false" ht="15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M371" s="4"/>
      <c r="N371" s="4"/>
      <c r="P371" s="4"/>
      <c r="Q371" s="4"/>
    </row>
    <row r="372" customFormat="false" ht="15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M372" s="4"/>
      <c r="N372" s="4"/>
      <c r="P372" s="4"/>
      <c r="Q372" s="4"/>
    </row>
    <row r="373" customFormat="false" ht="15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M373" s="4"/>
      <c r="N373" s="4"/>
      <c r="P373" s="4"/>
      <c r="Q373" s="4"/>
    </row>
    <row r="374" customFormat="false" ht="15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M374" s="4"/>
      <c r="N374" s="4"/>
      <c r="P374" s="4"/>
      <c r="Q374" s="4"/>
    </row>
    <row r="375" customFormat="false" ht="15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M375" s="4"/>
      <c r="N375" s="4"/>
      <c r="P375" s="4"/>
      <c r="Q375" s="4"/>
    </row>
    <row r="376" customFormat="false" ht="15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M376" s="4"/>
      <c r="N376" s="4"/>
      <c r="P376" s="4"/>
      <c r="Q376" s="4"/>
    </row>
    <row r="377" customFormat="false" ht="15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M377" s="4"/>
      <c r="N377" s="4"/>
      <c r="P377" s="4"/>
      <c r="Q377" s="4"/>
    </row>
    <row r="378" customFormat="false" ht="15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M378" s="4"/>
      <c r="N378" s="4"/>
      <c r="P378" s="4"/>
      <c r="Q378" s="4"/>
    </row>
    <row r="379" customFormat="false" ht="15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M379" s="4"/>
      <c r="N379" s="4"/>
      <c r="P379" s="4"/>
      <c r="Q379" s="4"/>
    </row>
    <row r="380" customFormat="false" ht="15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M380" s="4"/>
      <c r="N380" s="4"/>
      <c r="P380" s="4"/>
      <c r="Q380" s="4"/>
    </row>
    <row r="381" customFormat="false" ht="15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M381" s="4"/>
      <c r="N381" s="4"/>
      <c r="P381" s="4"/>
      <c r="Q381" s="4"/>
    </row>
    <row r="382" customFormat="false" ht="15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M382" s="4"/>
      <c r="N382" s="4"/>
      <c r="P382" s="4"/>
      <c r="Q382" s="4"/>
    </row>
    <row r="383" customFormat="false" ht="15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M383" s="4"/>
      <c r="N383" s="4"/>
      <c r="P383" s="4"/>
      <c r="Q383" s="4"/>
    </row>
    <row r="384" customFormat="false" ht="15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M384" s="4"/>
      <c r="N384" s="4"/>
      <c r="P384" s="4"/>
      <c r="Q384" s="4"/>
    </row>
    <row r="385" customFormat="false" ht="15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M385" s="4"/>
      <c r="N385" s="4"/>
      <c r="P385" s="4"/>
      <c r="Q385" s="4"/>
    </row>
    <row r="386" customFormat="false" ht="15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M386" s="4"/>
      <c r="N386" s="4"/>
      <c r="P386" s="4"/>
      <c r="Q386" s="4"/>
    </row>
    <row r="387" customFormat="false" ht="15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M387" s="4"/>
      <c r="N387" s="4"/>
      <c r="P387" s="4"/>
      <c r="Q387" s="4"/>
    </row>
    <row r="388" customFormat="false" ht="15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M388" s="4"/>
      <c r="N388" s="4"/>
      <c r="P388" s="4"/>
      <c r="Q388" s="4"/>
    </row>
    <row r="389" customFormat="false" ht="15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M389" s="4"/>
      <c r="N389" s="4"/>
      <c r="P389" s="4"/>
      <c r="Q389" s="4"/>
    </row>
    <row r="390" customFormat="false" ht="15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M390" s="4"/>
      <c r="N390" s="4"/>
      <c r="P390" s="4"/>
      <c r="Q390" s="4"/>
    </row>
    <row r="391" customFormat="false" ht="15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M391" s="4"/>
      <c r="N391" s="4"/>
      <c r="P391" s="4"/>
      <c r="Q391" s="4"/>
    </row>
    <row r="392" customFormat="false" ht="15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M392" s="4"/>
      <c r="N392" s="4"/>
      <c r="P392" s="4"/>
      <c r="Q392" s="4"/>
    </row>
    <row r="393" customFormat="false" ht="15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M393" s="4"/>
      <c r="N393" s="4"/>
      <c r="P393" s="4"/>
      <c r="Q393" s="4"/>
    </row>
    <row r="394" customFormat="false" ht="15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M394" s="4"/>
      <c r="N394" s="4"/>
      <c r="P394" s="4"/>
      <c r="Q394" s="4"/>
    </row>
    <row r="395" customFormat="false" ht="15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M395" s="4"/>
      <c r="N395" s="4"/>
      <c r="P395" s="4"/>
      <c r="Q395" s="4"/>
    </row>
    <row r="396" customFormat="false" ht="15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M396" s="4"/>
      <c r="N396" s="4"/>
      <c r="P396" s="4"/>
      <c r="Q396" s="4"/>
    </row>
    <row r="397" customFormat="false" ht="15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M397" s="4"/>
      <c r="N397" s="4"/>
      <c r="P397" s="4"/>
      <c r="Q397" s="4"/>
    </row>
    <row r="398" customFormat="false" ht="15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M398" s="4"/>
      <c r="N398" s="4"/>
      <c r="P398" s="4"/>
      <c r="Q398" s="4"/>
    </row>
    <row r="399" customFormat="false" ht="15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M399" s="4"/>
      <c r="N399" s="4"/>
      <c r="P399" s="4"/>
      <c r="Q399" s="4"/>
    </row>
    <row r="400" customFormat="false" ht="15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M400" s="4"/>
      <c r="N400" s="4"/>
      <c r="P400" s="4"/>
      <c r="Q400" s="4"/>
    </row>
    <row r="401" customFormat="false" ht="15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M401" s="4"/>
      <c r="N401" s="4"/>
      <c r="P401" s="4"/>
      <c r="Q401" s="4"/>
    </row>
    <row r="402" customFormat="false" ht="15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M402" s="4"/>
      <c r="N402" s="4"/>
      <c r="P402" s="4"/>
      <c r="Q402" s="4"/>
    </row>
    <row r="403" customFormat="false" ht="15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M403" s="4"/>
      <c r="N403" s="4"/>
      <c r="P403" s="4"/>
      <c r="Q403" s="4"/>
    </row>
    <row r="404" customFormat="false" ht="15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M404" s="4"/>
      <c r="N404" s="4"/>
      <c r="P404" s="4"/>
      <c r="Q404" s="4"/>
    </row>
    <row r="405" customFormat="false" ht="15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M405" s="4"/>
      <c r="N405" s="4"/>
      <c r="P405" s="4"/>
      <c r="Q405" s="4"/>
    </row>
    <row r="406" customFormat="false" ht="15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M406" s="4"/>
      <c r="N406" s="4"/>
      <c r="P406" s="4"/>
      <c r="Q406" s="4"/>
    </row>
    <row r="407" customFormat="false" ht="15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M407" s="4"/>
      <c r="N407" s="4"/>
      <c r="P407" s="4"/>
      <c r="Q407" s="4"/>
    </row>
    <row r="408" customFormat="false" ht="15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M408" s="4"/>
      <c r="N408" s="4"/>
      <c r="P408" s="4"/>
      <c r="Q408" s="4"/>
    </row>
    <row r="409" customFormat="false" ht="15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M409" s="4"/>
      <c r="N409" s="4"/>
      <c r="P409" s="4"/>
      <c r="Q409" s="4"/>
    </row>
    <row r="410" customFormat="false" ht="15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M410" s="4"/>
      <c r="N410" s="4"/>
      <c r="P410" s="4"/>
      <c r="Q410" s="4"/>
    </row>
    <row r="411" customFormat="false" ht="15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M411" s="4"/>
      <c r="N411" s="4"/>
      <c r="P411" s="4"/>
      <c r="Q411" s="4"/>
    </row>
    <row r="412" customFormat="false" ht="15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M412" s="4"/>
      <c r="N412" s="4"/>
      <c r="P412" s="4"/>
      <c r="Q412" s="4"/>
    </row>
    <row r="413" customFormat="false" ht="15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M413" s="4"/>
      <c r="N413" s="4"/>
      <c r="P413" s="4"/>
      <c r="Q413" s="4"/>
    </row>
    <row r="414" customFormat="false" ht="15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M414" s="4"/>
      <c r="N414" s="4"/>
      <c r="P414" s="4"/>
      <c r="Q414" s="4"/>
    </row>
    <row r="415" customFormat="false" ht="15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M415" s="4"/>
      <c r="N415" s="4"/>
      <c r="P415" s="4"/>
      <c r="Q415" s="4"/>
    </row>
    <row r="416" customFormat="false" ht="15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M416" s="4"/>
      <c r="N416" s="4"/>
      <c r="P416" s="4"/>
      <c r="Q416" s="4"/>
    </row>
    <row r="417" customFormat="false" ht="15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M417" s="4"/>
      <c r="N417" s="4"/>
      <c r="P417" s="4"/>
      <c r="Q417" s="4"/>
    </row>
    <row r="418" customFormat="false" ht="15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M418" s="4"/>
      <c r="N418" s="4"/>
      <c r="P418" s="4"/>
      <c r="Q418" s="4"/>
    </row>
    <row r="419" customFormat="false" ht="15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M419" s="4"/>
      <c r="N419" s="4"/>
      <c r="P419" s="4"/>
      <c r="Q419" s="4"/>
    </row>
    <row r="420" customFormat="false" ht="15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M420" s="4"/>
      <c r="N420" s="4"/>
      <c r="P420" s="4"/>
      <c r="Q420" s="4"/>
    </row>
    <row r="421" customFormat="false" ht="15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M421" s="4"/>
      <c r="N421" s="4"/>
      <c r="P421" s="4"/>
      <c r="Q421" s="4"/>
    </row>
    <row r="422" customFormat="false" ht="15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M422" s="4"/>
      <c r="N422" s="4"/>
      <c r="P422" s="4"/>
      <c r="Q422" s="4"/>
    </row>
    <row r="423" customFormat="false" ht="15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M423" s="4"/>
      <c r="N423" s="4"/>
      <c r="P423" s="4"/>
      <c r="Q423" s="4"/>
    </row>
    <row r="424" customFormat="false" ht="15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M424" s="4"/>
      <c r="N424" s="4"/>
      <c r="P424" s="4"/>
      <c r="Q424" s="4"/>
    </row>
    <row r="425" customFormat="false" ht="15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M425" s="4"/>
      <c r="N425" s="4"/>
      <c r="P425" s="4"/>
      <c r="Q425" s="4"/>
    </row>
    <row r="426" customFormat="false" ht="15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M426" s="4"/>
      <c r="N426" s="4"/>
      <c r="P426" s="4"/>
      <c r="Q426" s="4"/>
    </row>
    <row r="427" customFormat="false" ht="15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M427" s="4"/>
      <c r="N427" s="4"/>
      <c r="P427" s="4"/>
      <c r="Q427" s="4"/>
    </row>
    <row r="428" customFormat="false" ht="15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M428" s="4"/>
      <c r="N428" s="4"/>
      <c r="P428" s="4"/>
      <c r="Q428" s="4"/>
    </row>
    <row r="429" customFormat="false" ht="15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M429" s="4"/>
      <c r="N429" s="4"/>
      <c r="P429" s="4"/>
      <c r="Q429" s="4"/>
    </row>
    <row r="430" customFormat="false" ht="15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M430" s="4"/>
      <c r="N430" s="4"/>
      <c r="P430" s="4"/>
      <c r="Q430" s="4"/>
    </row>
    <row r="431" customFormat="false" ht="15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M431" s="4"/>
      <c r="N431" s="4"/>
      <c r="P431" s="4"/>
      <c r="Q431" s="4"/>
    </row>
    <row r="432" customFormat="false" ht="15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M432" s="4"/>
      <c r="N432" s="4"/>
      <c r="P432" s="4"/>
      <c r="Q432" s="4"/>
    </row>
    <row r="433" customFormat="false" ht="15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M433" s="4"/>
      <c r="N433" s="4"/>
      <c r="P433" s="4"/>
      <c r="Q433" s="4"/>
    </row>
    <row r="434" customFormat="false" ht="15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M434" s="4"/>
      <c r="N434" s="4"/>
      <c r="P434" s="4"/>
      <c r="Q434" s="4"/>
    </row>
    <row r="435" customFormat="false" ht="15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M435" s="4"/>
      <c r="N435" s="4"/>
      <c r="P435" s="4"/>
      <c r="Q435" s="4"/>
    </row>
    <row r="436" customFormat="false" ht="15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M436" s="4"/>
      <c r="N436" s="4"/>
      <c r="P436" s="4"/>
      <c r="Q436" s="4"/>
    </row>
    <row r="437" customFormat="false" ht="15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M437" s="4"/>
      <c r="N437" s="4"/>
      <c r="P437" s="4"/>
      <c r="Q437" s="4"/>
    </row>
    <row r="438" customFormat="false" ht="15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M438" s="4"/>
      <c r="N438" s="4"/>
      <c r="P438" s="4"/>
      <c r="Q438" s="4"/>
    </row>
    <row r="439" customFormat="false" ht="15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M439" s="4"/>
      <c r="N439" s="4"/>
      <c r="P439" s="4"/>
      <c r="Q439" s="4"/>
    </row>
    <row r="440" customFormat="false" ht="15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M440" s="4"/>
      <c r="N440" s="4"/>
      <c r="P440" s="4"/>
      <c r="Q440" s="4"/>
    </row>
    <row r="441" customFormat="false" ht="15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M441" s="4"/>
      <c r="N441" s="4"/>
      <c r="P441" s="4"/>
      <c r="Q441" s="4"/>
    </row>
    <row r="442" customFormat="false" ht="15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M442" s="4"/>
      <c r="N442" s="4"/>
      <c r="P442" s="4"/>
      <c r="Q442" s="4"/>
    </row>
    <row r="443" customFormat="false" ht="15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M443" s="4"/>
      <c r="N443" s="4"/>
      <c r="P443" s="4"/>
      <c r="Q443" s="4"/>
    </row>
    <row r="444" customFormat="false" ht="15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M444" s="4"/>
      <c r="N444" s="4"/>
      <c r="P444" s="4"/>
      <c r="Q444" s="4"/>
    </row>
    <row r="445" customFormat="false" ht="15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M445" s="4"/>
      <c r="N445" s="4"/>
      <c r="P445" s="4"/>
      <c r="Q445" s="4"/>
    </row>
    <row r="446" customFormat="false" ht="15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M446" s="4"/>
      <c r="N446" s="4"/>
      <c r="P446" s="4"/>
      <c r="Q446" s="4"/>
    </row>
    <row r="447" customFormat="false" ht="15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M447" s="4"/>
      <c r="N447" s="4"/>
      <c r="P447" s="4"/>
      <c r="Q447" s="4"/>
    </row>
    <row r="448" customFormat="false" ht="15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M448" s="4"/>
      <c r="N448" s="4"/>
      <c r="P448" s="4"/>
      <c r="Q448" s="4"/>
    </row>
    <row r="449" customFormat="false" ht="15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M449" s="4"/>
      <c r="N449" s="4"/>
      <c r="P449" s="4"/>
      <c r="Q449" s="4"/>
    </row>
    <row r="450" customFormat="false" ht="15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M450" s="4"/>
      <c r="N450" s="4"/>
      <c r="P450" s="4"/>
      <c r="Q450" s="4"/>
    </row>
    <row r="451" customFormat="false" ht="15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M451" s="4"/>
      <c r="N451" s="4"/>
      <c r="P451" s="4"/>
      <c r="Q451" s="4"/>
    </row>
    <row r="452" customFormat="false" ht="15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M452" s="4"/>
      <c r="N452" s="4"/>
      <c r="P452" s="4"/>
      <c r="Q452" s="4"/>
    </row>
    <row r="453" customFormat="false" ht="15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M453" s="4"/>
      <c r="N453" s="4"/>
      <c r="P453" s="4"/>
      <c r="Q453" s="4"/>
    </row>
    <row r="454" customFormat="false" ht="15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M454" s="4"/>
      <c r="N454" s="4"/>
      <c r="P454" s="4"/>
      <c r="Q454" s="4"/>
    </row>
    <row r="455" customFormat="false" ht="15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M455" s="4"/>
      <c r="N455" s="4"/>
      <c r="P455" s="4"/>
      <c r="Q455" s="4"/>
    </row>
    <row r="456" customFormat="false" ht="15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M456" s="4"/>
      <c r="N456" s="4"/>
      <c r="P456" s="4"/>
      <c r="Q456" s="4"/>
    </row>
    <row r="457" customFormat="false" ht="15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M457" s="4"/>
      <c r="N457" s="4"/>
      <c r="P457" s="4"/>
      <c r="Q457" s="4"/>
    </row>
    <row r="458" customFormat="false" ht="15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M458" s="4"/>
      <c r="N458" s="4"/>
      <c r="P458" s="4"/>
      <c r="Q458" s="4"/>
    </row>
    <row r="459" customFormat="false" ht="15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M459" s="4"/>
      <c r="N459" s="4"/>
      <c r="P459" s="4"/>
      <c r="Q459" s="4"/>
    </row>
    <row r="460" customFormat="false" ht="15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M460" s="4"/>
      <c r="N460" s="4"/>
      <c r="P460" s="4"/>
      <c r="Q460" s="4"/>
    </row>
    <row r="461" customFormat="false" ht="15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M461" s="4"/>
      <c r="N461" s="4"/>
      <c r="P461" s="4"/>
      <c r="Q461" s="4"/>
    </row>
    <row r="462" customFormat="false" ht="15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M462" s="4"/>
      <c r="N462" s="4"/>
      <c r="P462" s="4"/>
      <c r="Q462" s="4"/>
    </row>
    <row r="463" customFormat="false" ht="15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M463" s="4"/>
      <c r="N463" s="4"/>
      <c r="P463" s="4"/>
      <c r="Q463" s="4"/>
    </row>
    <row r="464" customFormat="false" ht="15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M464" s="4"/>
      <c r="N464" s="4"/>
      <c r="P464" s="4"/>
      <c r="Q464" s="4"/>
    </row>
    <row r="465" customFormat="false" ht="15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M465" s="4"/>
      <c r="N465" s="4"/>
      <c r="P465" s="4"/>
      <c r="Q465" s="4"/>
    </row>
    <row r="466" customFormat="false" ht="15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M466" s="4"/>
      <c r="N466" s="4"/>
      <c r="P466" s="4"/>
      <c r="Q466" s="4"/>
    </row>
    <row r="467" customFormat="false" ht="15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M467" s="4"/>
      <c r="N467" s="4"/>
      <c r="P467" s="4"/>
      <c r="Q467" s="4"/>
    </row>
    <row r="468" customFormat="false" ht="15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M468" s="4"/>
      <c r="N468" s="4"/>
      <c r="P468" s="4"/>
      <c r="Q468" s="4"/>
    </row>
    <row r="469" customFormat="false" ht="15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M469" s="4"/>
      <c r="N469" s="4"/>
      <c r="P469" s="4"/>
      <c r="Q469" s="4"/>
    </row>
    <row r="470" customFormat="false" ht="15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M470" s="4"/>
      <c r="N470" s="4"/>
      <c r="P470" s="4"/>
      <c r="Q470" s="4"/>
    </row>
    <row r="471" customFormat="false" ht="15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M471" s="4"/>
      <c r="N471" s="4"/>
      <c r="P471" s="4"/>
      <c r="Q471" s="4"/>
    </row>
    <row r="472" customFormat="false" ht="15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M472" s="4"/>
      <c r="N472" s="4"/>
      <c r="P472" s="4"/>
      <c r="Q472" s="4"/>
    </row>
    <row r="473" customFormat="false" ht="15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M473" s="4"/>
      <c r="N473" s="4"/>
      <c r="P473" s="4"/>
      <c r="Q473" s="4"/>
    </row>
    <row r="474" customFormat="false" ht="15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M474" s="4"/>
      <c r="N474" s="4"/>
      <c r="P474" s="4"/>
      <c r="Q474" s="4"/>
    </row>
    <row r="475" customFormat="false" ht="15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M475" s="4"/>
      <c r="N475" s="4"/>
      <c r="P475" s="4"/>
      <c r="Q475" s="4"/>
    </row>
    <row r="476" customFormat="false" ht="15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M476" s="4"/>
      <c r="N476" s="4"/>
      <c r="P476" s="4"/>
      <c r="Q476" s="4"/>
    </row>
    <row r="477" customFormat="false" ht="15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M477" s="4"/>
      <c r="N477" s="4"/>
      <c r="P477" s="4"/>
      <c r="Q477" s="4"/>
    </row>
    <row r="478" customFormat="false" ht="15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M478" s="4"/>
      <c r="N478" s="4"/>
      <c r="P478" s="4"/>
      <c r="Q478" s="4"/>
    </row>
    <row r="479" customFormat="false" ht="15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M479" s="4"/>
      <c r="N479" s="4"/>
      <c r="P479" s="4"/>
      <c r="Q479" s="4"/>
    </row>
    <row r="480" customFormat="false" ht="15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M480" s="4"/>
      <c r="N480" s="4"/>
      <c r="P480" s="4"/>
      <c r="Q480" s="4"/>
    </row>
    <row r="481" customFormat="false" ht="15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M481" s="4"/>
      <c r="N481" s="4"/>
      <c r="P481" s="4"/>
      <c r="Q481" s="4"/>
    </row>
    <row r="482" customFormat="false" ht="15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M482" s="4"/>
      <c r="N482" s="4"/>
      <c r="P482" s="4"/>
      <c r="Q482" s="4"/>
    </row>
    <row r="483" customFormat="false" ht="15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M483" s="4"/>
      <c r="N483" s="4"/>
      <c r="P483" s="4"/>
      <c r="Q483" s="4"/>
    </row>
    <row r="484" customFormat="false" ht="15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M484" s="4"/>
      <c r="N484" s="4"/>
      <c r="P484" s="4"/>
      <c r="Q484" s="4"/>
    </row>
    <row r="485" customFormat="false" ht="15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M485" s="4"/>
      <c r="N485" s="4"/>
      <c r="P485" s="4"/>
      <c r="Q485" s="4"/>
    </row>
    <row r="486" customFormat="false" ht="15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M486" s="4"/>
      <c r="N486" s="4"/>
      <c r="P486" s="4"/>
      <c r="Q486" s="4"/>
    </row>
    <row r="487" customFormat="false" ht="15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M487" s="4"/>
      <c r="N487" s="4"/>
      <c r="P487" s="4"/>
      <c r="Q487" s="4"/>
    </row>
    <row r="488" customFormat="false" ht="15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M488" s="4"/>
      <c r="N488" s="4"/>
      <c r="P488" s="4"/>
      <c r="Q488" s="4"/>
    </row>
    <row r="489" customFormat="false" ht="15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M489" s="4"/>
      <c r="N489" s="4"/>
      <c r="P489" s="4"/>
      <c r="Q489" s="4"/>
    </row>
    <row r="490" customFormat="false" ht="15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M490" s="4"/>
      <c r="N490" s="4"/>
      <c r="P490" s="4"/>
      <c r="Q490" s="4"/>
    </row>
    <row r="491" customFormat="false" ht="15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M491" s="4"/>
      <c r="N491" s="4"/>
      <c r="P491" s="4"/>
      <c r="Q491" s="4"/>
    </row>
    <row r="492" customFormat="false" ht="15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M492" s="4"/>
      <c r="N492" s="4"/>
      <c r="P492" s="4"/>
      <c r="Q492" s="4"/>
    </row>
    <row r="493" customFormat="false" ht="15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M493" s="4"/>
      <c r="N493" s="4"/>
      <c r="P493" s="4"/>
      <c r="Q493" s="4"/>
    </row>
    <row r="494" customFormat="false" ht="15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M494" s="4"/>
      <c r="N494" s="4"/>
      <c r="P494" s="4"/>
      <c r="Q494" s="4"/>
    </row>
    <row r="495" customFormat="false" ht="15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M495" s="4"/>
      <c r="N495" s="4"/>
      <c r="P495" s="4"/>
      <c r="Q495" s="4"/>
    </row>
    <row r="496" customFormat="false" ht="15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M496" s="4"/>
      <c r="N496" s="4"/>
      <c r="P496" s="4"/>
      <c r="Q496" s="4"/>
    </row>
    <row r="497" customFormat="false" ht="15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M497" s="4"/>
      <c r="N497" s="4"/>
      <c r="P497" s="4"/>
      <c r="Q497" s="4"/>
    </row>
    <row r="498" customFormat="false" ht="15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M498" s="4"/>
      <c r="N498" s="4"/>
      <c r="P498" s="4"/>
      <c r="Q498" s="4"/>
    </row>
    <row r="499" customFormat="false" ht="15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M499" s="4"/>
      <c r="N499" s="4"/>
      <c r="P499" s="4"/>
      <c r="Q499" s="4"/>
    </row>
    <row r="500" customFormat="false" ht="15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M500" s="4"/>
      <c r="N500" s="4"/>
      <c r="P500" s="4"/>
      <c r="Q500" s="4"/>
    </row>
    <row r="501" customFormat="false" ht="15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M501" s="4"/>
      <c r="N501" s="4"/>
      <c r="P501" s="4"/>
      <c r="Q501" s="4"/>
    </row>
    <row r="502" customFormat="false" ht="15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M502" s="4"/>
      <c r="N502" s="4"/>
      <c r="P502" s="4"/>
      <c r="Q502" s="4"/>
    </row>
    <row r="503" customFormat="false" ht="15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M503" s="4"/>
      <c r="N503" s="4"/>
      <c r="P503" s="4"/>
      <c r="Q503" s="4"/>
    </row>
    <row r="504" customFormat="false" ht="15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M504" s="4"/>
      <c r="N504" s="4"/>
      <c r="P504" s="4"/>
      <c r="Q504" s="4"/>
    </row>
    <row r="505" customFormat="false" ht="15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M505" s="4"/>
      <c r="N505" s="4"/>
      <c r="P505" s="4"/>
      <c r="Q505" s="4"/>
    </row>
    <row r="506" customFormat="false" ht="15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M506" s="4"/>
      <c r="N506" s="4"/>
      <c r="P506" s="4"/>
      <c r="Q506" s="4"/>
    </row>
    <row r="507" customFormat="false" ht="15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M507" s="4"/>
      <c r="N507" s="4"/>
      <c r="P507" s="4"/>
      <c r="Q507" s="4"/>
    </row>
    <row r="508" customFormat="false" ht="15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M508" s="4"/>
      <c r="N508" s="4"/>
      <c r="P508" s="4"/>
      <c r="Q508" s="4"/>
    </row>
    <row r="509" customFormat="false" ht="15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M509" s="4"/>
      <c r="N509" s="4"/>
      <c r="P509" s="4"/>
      <c r="Q509" s="4"/>
    </row>
    <row r="510" customFormat="false" ht="15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M510" s="4"/>
      <c r="N510" s="4"/>
      <c r="P510" s="4"/>
      <c r="Q510" s="4"/>
    </row>
    <row r="511" customFormat="false" ht="15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M511" s="4"/>
      <c r="N511" s="4"/>
      <c r="P511" s="4"/>
      <c r="Q511" s="4"/>
    </row>
    <row r="512" customFormat="false" ht="15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M512" s="4"/>
      <c r="N512" s="4"/>
      <c r="P512" s="4"/>
      <c r="Q512" s="4"/>
    </row>
    <row r="513" customFormat="false" ht="15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M513" s="4"/>
      <c r="N513" s="4"/>
      <c r="P513" s="4"/>
      <c r="Q513" s="4"/>
    </row>
    <row r="514" customFormat="false" ht="15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M514" s="4"/>
      <c r="N514" s="4"/>
      <c r="P514" s="4"/>
      <c r="Q514" s="4"/>
    </row>
    <row r="515" customFormat="false" ht="15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M515" s="4"/>
      <c r="N515" s="4"/>
      <c r="P515" s="4"/>
      <c r="Q515" s="4"/>
    </row>
    <row r="516" customFormat="false" ht="15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M516" s="4"/>
      <c r="N516" s="4"/>
      <c r="P516" s="4"/>
      <c r="Q516" s="4"/>
    </row>
    <row r="517" customFormat="false" ht="15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M517" s="4"/>
      <c r="N517" s="4"/>
      <c r="P517" s="4"/>
      <c r="Q517" s="4"/>
    </row>
    <row r="518" customFormat="false" ht="15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M518" s="4"/>
      <c r="N518" s="4"/>
      <c r="P518" s="4"/>
      <c r="Q518" s="4"/>
    </row>
    <row r="519" customFormat="false" ht="15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M519" s="4"/>
      <c r="N519" s="4"/>
      <c r="P519" s="4"/>
      <c r="Q519" s="4"/>
    </row>
    <row r="520" customFormat="false" ht="15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M520" s="4"/>
      <c r="N520" s="4"/>
      <c r="P520" s="4"/>
      <c r="Q520" s="4"/>
    </row>
    <row r="521" customFormat="false" ht="15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M521" s="4"/>
      <c r="N521" s="4"/>
      <c r="P521" s="4"/>
      <c r="Q521" s="4"/>
    </row>
    <row r="522" customFormat="false" ht="15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M522" s="4"/>
      <c r="N522" s="4"/>
      <c r="P522" s="4"/>
      <c r="Q522" s="4"/>
    </row>
    <row r="523" customFormat="false" ht="15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M523" s="4"/>
      <c r="N523" s="4"/>
      <c r="P523" s="4"/>
      <c r="Q523" s="4"/>
    </row>
    <row r="524" customFormat="false" ht="15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M524" s="4"/>
      <c r="N524" s="4"/>
      <c r="P524" s="4"/>
      <c r="Q524" s="4"/>
    </row>
    <row r="525" customFormat="false" ht="15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M525" s="4"/>
      <c r="N525" s="4"/>
      <c r="P525" s="4"/>
      <c r="Q525" s="4"/>
    </row>
    <row r="526" customFormat="false" ht="15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M526" s="4"/>
      <c r="N526" s="4"/>
      <c r="P526" s="4"/>
      <c r="Q526" s="4"/>
    </row>
    <row r="527" customFormat="false" ht="15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M527" s="4"/>
      <c r="N527" s="4"/>
      <c r="P527" s="4"/>
      <c r="Q527" s="4"/>
    </row>
    <row r="528" customFormat="false" ht="15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M528" s="4"/>
      <c r="N528" s="4"/>
      <c r="P528" s="4"/>
      <c r="Q528" s="4"/>
    </row>
    <row r="529" customFormat="false" ht="15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M529" s="4"/>
      <c r="N529" s="4"/>
      <c r="P529" s="4"/>
      <c r="Q529" s="4"/>
    </row>
    <row r="530" customFormat="false" ht="15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M530" s="4"/>
      <c r="N530" s="4"/>
      <c r="P530" s="4"/>
      <c r="Q530" s="4"/>
    </row>
    <row r="531" customFormat="false" ht="15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M531" s="4"/>
      <c r="N531" s="4"/>
      <c r="P531" s="4"/>
      <c r="Q531" s="4"/>
    </row>
    <row r="532" customFormat="false" ht="15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M532" s="4"/>
      <c r="N532" s="4"/>
      <c r="P532" s="4"/>
      <c r="Q532" s="4"/>
    </row>
    <row r="533" customFormat="false" ht="15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M533" s="4"/>
      <c r="N533" s="4"/>
      <c r="P533" s="4"/>
      <c r="Q533" s="4"/>
    </row>
    <row r="534" customFormat="false" ht="15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M534" s="4"/>
      <c r="N534" s="4"/>
      <c r="P534" s="4"/>
      <c r="Q534" s="4"/>
    </row>
    <row r="535" customFormat="false" ht="15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M535" s="4"/>
      <c r="N535" s="4"/>
      <c r="P535" s="4"/>
      <c r="Q535" s="4"/>
    </row>
    <row r="536" customFormat="false" ht="15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M536" s="4"/>
      <c r="N536" s="4"/>
      <c r="P536" s="4"/>
      <c r="Q536" s="4"/>
    </row>
    <row r="537" customFormat="false" ht="15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M537" s="4"/>
      <c r="N537" s="4"/>
      <c r="P537" s="4"/>
      <c r="Q537" s="4"/>
    </row>
    <row r="538" customFormat="false" ht="15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M538" s="4"/>
      <c r="N538" s="4"/>
      <c r="P538" s="4"/>
      <c r="Q538" s="4"/>
    </row>
    <row r="539" customFormat="false" ht="15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M539" s="4"/>
      <c r="N539" s="4"/>
      <c r="P539" s="4"/>
      <c r="Q539" s="4"/>
    </row>
    <row r="540" customFormat="false" ht="15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M540" s="4"/>
      <c r="N540" s="4"/>
      <c r="P540" s="4"/>
      <c r="Q540" s="4"/>
    </row>
    <row r="541" customFormat="false" ht="15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M541" s="4"/>
      <c r="N541" s="4"/>
      <c r="P541" s="4"/>
      <c r="Q541" s="4"/>
    </row>
    <row r="542" customFormat="false" ht="15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M542" s="4"/>
      <c r="N542" s="4"/>
      <c r="P542" s="4"/>
      <c r="Q542" s="4"/>
    </row>
    <row r="543" customFormat="false" ht="15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M543" s="4"/>
      <c r="N543" s="4"/>
      <c r="P543" s="4"/>
      <c r="Q543" s="4"/>
    </row>
    <row r="544" customFormat="false" ht="15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M544" s="4"/>
      <c r="N544" s="4"/>
      <c r="P544" s="4"/>
      <c r="Q544" s="4"/>
    </row>
    <row r="545" customFormat="false" ht="15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M545" s="4"/>
      <c r="N545" s="4"/>
      <c r="P545" s="4"/>
      <c r="Q545" s="4"/>
    </row>
    <row r="546" customFormat="false" ht="15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M546" s="4"/>
      <c r="N546" s="4"/>
      <c r="P546" s="4"/>
      <c r="Q546" s="4"/>
    </row>
    <row r="547" customFormat="false" ht="15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M547" s="4"/>
      <c r="N547" s="4"/>
      <c r="P547" s="4"/>
      <c r="Q547" s="4"/>
    </row>
    <row r="548" customFormat="false" ht="15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M548" s="4"/>
      <c r="N548" s="4"/>
      <c r="P548" s="4"/>
      <c r="Q548" s="4"/>
    </row>
    <row r="549" customFormat="false" ht="15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M549" s="4"/>
      <c r="N549" s="4"/>
      <c r="P549" s="4"/>
      <c r="Q549" s="4"/>
    </row>
    <row r="550" customFormat="false" ht="15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M550" s="4"/>
      <c r="N550" s="4"/>
      <c r="P550" s="4"/>
      <c r="Q550" s="4"/>
    </row>
    <row r="551" customFormat="false" ht="15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M551" s="4"/>
      <c r="N551" s="4"/>
      <c r="P551" s="4"/>
      <c r="Q551" s="4"/>
    </row>
    <row r="552" customFormat="false" ht="15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M552" s="4"/>
      <c r="N552" s="4"/>
      <c r="P552" s="4"/>
      <c r="Q552" s="4"/>
    </row>
    <row r="553" customFormat="false" ht="15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M553" s="4"/>
      <c r="N553" s="4"/>
      <c r="P553" s="4"/>
      <c r="Q553" s="4"/>
    </row>
    <row r="554" customFormat="false" ht="15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M554" s="4"/>
      <c r="N554" s="4"/>
      <c r="P554" s="4"/>
      <c r="Q554" s="4"/>
    </row>
    <row r="555" customFormat="false" ht="15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M555" s="4"/>
      <c r="N555" s="4"/>
      <c r="P555" s="4"/>
      <c r="Q555" s="4"/>
    </row>
    <row r="556" customFormat="false" ht="15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M556" s="4"/>
      <c r="N556" s="4"/>
      <c r="P556" s="4"/>
      <c r="Q556" s="4"/>
    </row>
    <row r="557" customFormat="false" ht="15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M557" s="4"/>
      <c r="N557" s="4"/>
      <c r="P557" s="4"/>
      <c r="Q557" s="4"/>
    </row>
    <row r="558" customFormat="false" ht="15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M558" s="4"/>
      <c r="N558" s="4"/>
      <c r="P558" s="4"/>
      <c r="Q558" s="4"/>
    </row>
    <row r="559" customFormat="false" ht="15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M559" s="4"/>
      <c r="N559" s="4"/>
      <c r="P559" s="4"/>
      <c r="Q559" s="4"/>
    </row>
    <row r="560" customFormat="false" ht="15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M560" s="4"/>
      <c r="N560" s="4"/>
      <c r="P560" s="4"/>
      <c r="Q560" s="4"/>
    </row>
    <row r="561" customFormat="false" ht="15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M561" s="4"/>
      <c r="N561" s="4"/>
      <c r="P561" s="4"/>
      <c r="Q561" s="4"/>
    </row>
    <row r="562" customFormat="false" ht="15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M562" s="4"/>
      <c r="N562" s="4"/>
      <c r="P562" s="4"/>
      <c r="Q562" s="4"/>
    </row>
    <row r="563" customFormat="false" ht="15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M563" s="4"/>
      <c r="N563" s="4"/>
      <c r="P563" s="4"/>
      <c r="Q563" s="4"/>
    </row>
    <row r="564" customFormat="false" ht="15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M564" s="4"/>
      <c r="N564" s="4"/>
      <c r="P564" s="4"/>
      <c r="Q564" s="4"/>
    </row>
    <row r="565" customFormat="false" ht="15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M565" s="4"/>
      <c r="N565" s="4"/>
      <c r="P565" s="4"/>
      <c r="Q565" s="4"/>
    </row>
    <row r="566" customFormat="false" ht="15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M566" s="4"/>
      <c r="N566" s="4"/>
      <c r="P566" s="4"/>
      <c r="Q566" s="4"/>
    </row>
    <row r="567" customFormat="false" ht="15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M567" s="4"/>
      <c r="N567" s="4"/>
      <c r="P567" s="4"/>
      <c r="Q567" s="4"/>
    </row>
    <row r="568" customFormat="false" ht="15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M568" s="4"/>
      <c r="N568" s="4"/>
      <c r="P568" s="4"/>
      <c r="Q568" s="4"/>
    </row>
    <row r="569" customFormat="false" ht="15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M569" s="4"/>
      <c r="N569" s="4"/>
      <c r="P569" s="4"/>
      <c r="Q569" s="4"/>
    </row>
    <row r="570" customFormat="false" ht="15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M570" s="4"/>
      <c r="N570" s="4"/>
      <c r="P570" s="4"/>
      <c r="Q570" s="4"/>
    </row>
    <row r="571" customFormat="false" ht="15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M571" s="4"/>
      <c r="N571" s="4"/>
      <c r="P571" s="4"/>
      <c r="Q571" s="4"/>
    </row>
    <row r="572" customFormat="false" ht="15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M572" s="4"/>
      <c r="N572" s="4"/>
      <c r="P572" s="4"/>
      <c r="Q572" s="4"/>
    </row>
    <row r="573" customFormat="false" ht="15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M573" s="4"/>
      <c r="N573" s="4"/>
      <c r="P573" s="4"/>
      <c r="Q573" s="4"/>
    </row>
    <row r="574" customFormat="false" ht="15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M574" s="4"/>
      <c r="N574" s="4"/>
      <c r="P574" s="4"/>
      <c r="Q574" s="4"/>
    </row>
    <row r="575" customFormat="false" ht="15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M575" s="4"/>
      <c r="N575" s="4"/>
      <c r="P575" s="4"/>
      <c r="Q575" s="4"/>
    </row>
    <row r="576" customFormat="false" ht="15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M576" s="4"/>
      <c r="N576" s="4"/>
      <c r="P576" s="4"/>
      <c r="Q576" s="4"/>
    </row>
    <row r="577" customFormat="false" ht="15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M577" s="4"/>
      <c r="N577" s="4"/>
      <c r="P577" s="4"/>
      <c r="Q577" s="4"/>
    </row>
    <row r="578" customFormat="false" ht="15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M578" s="4"/>
      <c r="N578" s="4"/>
      <c r="P578" s="4"/>
      <c r="Q578" s="4"/>
    </row>
    <row r="579" customFormat="false" ht="15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M579" s="4"/>
      <c r="N579" s="4"/>
      <c r="P579" s="4"/>
      <c r="Q579" s="4"/>
    </row>
    <row r="580" customFormat="false" ht="15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M580" s="4"/>
      <c r="N580" s="4"/>
      <c r="P580" s="4"/>
      <c r="Q580" s="4"/>
    </row>
    <row r="581" customFormat="false" ht="15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M581" s="4"/>
      <c r="N581" s="4"/>
      <c r="P581" s="4"/>
      <c r="Q581" s="4"/>
    </row>
    <row r="582" customFormat="false" ht="15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M582" s="4"/>
      <c r="N582" s="4"/>
      <c r="P582" s="4"/>
      <c r="Q582" s="4"/>
    </row>
    <row r="583" customFormat="false" ht="15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M583" s="4"/>
      <c r="N583" s="4"/>
      <c r="P583" s="4"/>
      <c r="Q583" s="4"/>
    </row>
    <row r="584" customFormat="false" ht="15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M584" s="4"/>
      <c r="N584" s="4"/>
      <c r="P584" s="4"/>
      <c r="Q584" s="4"/>
    </row>
    <row r="585" customFormat="false" ht="15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M585" s="4"/>
      <c r="N585" s="4"/>
      <c r="P585" s="4"/>
      <c r="Q585" s="4"/>
    </row>
    <row r="586" customFormat="false" ht="15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M586" s="4"/>
      <c r="N586" s="4"/>
      <c r="P586" s="4"/>
      <c r="Q586" s="4"/>
    </row>
    <row r="587" customFormat="false" ht="15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M587" s="4"/>
      <c r="N587" s="4"/>
      <c r="P587" s="4"/>
      <c r="Q587" s="4"/>
    </row>
    <row r="588" customFormat="false" ht="15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M588" s="4"/>
      <c r="N588" s="4"/>
      <c r="P588" s="4"/>
      <c r="Q588" s="4"/>
    </row>
    <row r="589" customFormat="false" ht="15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M589" s="4"/>
      <c r="N589" s="4"/>
      <c r="P589" s="4"/>
      <c r="Q589" s="4"/>
    </row>
    <row r="590" customFormat="false" ht="15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M590" s="4"/>
      <c r="N590" s="4"/>
      <c r="P590" s="4"/>
      <c r="Q590" s="4"/>
    </row>
    <row r="591" customFormat="false" ht="15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M591" s="4"/>
      <c r="N591" s="4"/>
      <c r="P591" s="4"/>
      <c r="Q591" s="4"/>
    </row>
    <row r="592" customFormat="false" ht="15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M592" s="4"/>
      <c r="N592" s="4"/>
      <c r="P592" s="4"/>
      <c r="Q592" s="4"/>
    </row>
    <row r="593" customFormat="false" ht="15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M593" s="4"/>
      <c r="N593" s="4"/>
      <c r="P593" s="4"/>
      <c r="Q593" s="4"/>
    </row>
    <row r="594" customFormat="false" ht="15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M594" s="4"/>
      <c r="N594" s="4"/>
      <c r="P594" s="4"/>
      <c r="Q594" s="4"/>
    </row>
    <row r="595" customFormat="false" ht="15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M595" s="4"/>
      <c r="N595" s="4"/>
      <c r="P595" s="4"/>
      <c r="Q595" s="4"/>
    </row>
    <row r="596" customFormat="false" ht="15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M596" s="4"/>
      <c r="N596" s="4"/>
      <c r="P596" s="4"/>
      <c r="Q596" s="4"/>
    </row>
    <row r="597" customFormat="false" ht="15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M597" s="4"/>
      <c r="N597" s="4"/>
      <c r="P597" s="4"/>
      <c r="Q597" s="4"/>
    </row>
    <row r="598" customFormat="false" ht="15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M598" s="4"/>
      <c r="N598" s="4"/>
      <c r="P598" s="4"/>
      <c r="Q598" s="4"/>
    </row>
    <row r="599" customFormat="false" ht="15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M599" s="4"/>
      <c r="N599" s="4"/>
      <c r="P599" s="4"/>
      <c r="Q599" s="4"/>
    </row>
    <row r="600" customFormat="false" ht="15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M600" s="4"/>
      <c r="N600" s="4"/>
      <c r="P600" s="4"/>
      <c r="Q600" s="4"/>
    </row>
    <row r="601" customFormat="false" ht="15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M601" s="4"/>
      <c r="N601" s="4"/>
      <c r="P601" s="4"/>
      <c r="Q601" s="4"/>
    </row>
    <row r="602" customFormat="false" ht="15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M602" s="4"/>
      <c r="N602" s="4"/>
      <c r="P602" s="4"/>
      <c r="Q602" s="4"/>
    </row>
    <row r="603" customFormat="false" ht="15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M603" s="4"/>
      <c r="N603" s="4"/>
      <c r="P603" s="4"/>
      <c r="Q603" s="4"/>
    </row>
    <row r="604" customFormat="false" ht="15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M604" s="4"/>
      <c r="N604" s="4"/>
      <c r="P604" s="4"/>
      <c r="Q604" s="4"/>
    </row>
    <row r="605" customFormat="false" ht="15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M605" s="4"/>
      <c r="N605" s="4"/>
      <c r="P605" s="4"/>
      <c r="Q605" s="4"/>
    </row>
    <row r="606" customFormat="false" ht="15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M606" s="4"/>
      <c r="N606" s="4"/>
      <c r="P606" s="4"/>
      <c r="Q606" s="4"/>
    </row>
    <row r="607" customFormat="false" ht="15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M607" s="4"/>
      <c r="N607" s="4"/>
      <c r="P607" s="4"/>
      <c r="Q607" s="4"/>
    </row>
    <row r="608" customFormat="false" ht="15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M608" s="4"/>
      <c r="N608" s="4"/>
      <c r="P608" s="4"/>
      <c r="Q608" s="4"/>
    </row>
    <row r="609" customFormat="false" ht="15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M609" s="4"/>
      <c r="N609" s="4"/>
      <c r="P609" s="4"/>
      <c r="Q609" s="4"/>
    </row>
    <row r="610" customFormat="false" ht="15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M610" s="4"/>
      <c r="N610" s="4"/>
      <c r="P610" s="4"/>
      <c r="Q610" s="4"/>
    </row>
    <row r="611" customFormat="false" ht="15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M611" s="4"/>
      <c r="N611" s="4"/>
      <c r="P611" s="4"/>
      <c r="Q611" s="4"/>
    </row>
    <row r="612" customFormat="false" ht="15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M612" s="4"/>
      <c r="N612" s="4"/>
      <c r="P612" s="4"/>
      <c r="Q612" s="4"/>
    </row>
    <row r="613" customFormat="false" ht="15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M613" s="4"/>
      <c r="N613" s="4"/>
      <c r="P613" s="4"/>
      <c r="Q613" s="4"/>
    </row>
    <row r="614" customFormat="false" ht="15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M614" s="4"/>
      <c r="N614" s="4"/>
      <c r="P614" s="4"/>
      <c r="Q614" s="4"/>
    </row>
    <row r="615" customFormat="false" ht="15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M615" s="4"/>
      <c r="N615" s="4"/>
      <c r="P615" s="4"/>
      <c r="Q615" s="4"/>
    </row>
    <row r="616" customFormat="false" ht="15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M616" s="4"/>
      <c r="N616" s="4"/>
      <c r="P616" s="4"/>
      <c r="Q616" s="4"/>
    </row>
    <row r="617" customFormat="false" ht="15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M617" s="4"/>
      <c r="N617" s="4"/>
      <c r="P617" s="4"/>
      <c r="Q617" s="4"/>
    </row>
    <row r="618" customFormat="false" ht="15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M618" s="4"/>
      <c r="N618" s="4"/>
      <c r="P618" s="4"/>
      <c r="Q618" s="4"/>
    </row>
    <row r="619" customFormat="false" ht="15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M619" s="4"/>
      <c r="N619" s="4"/>
      <c r="P619" s="4"/>
      <c r="Q619" s="4"/>
    </row>
    <row r="620" customFormat="false" ht="15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M620" s="4"/>
      <c r="N620" s="4"/>
      <c r="P620" s="4"/>
      <c r="Q620" s="4"/>
    </row>
    <row r="621" customFormat="false" ht="15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M621" s="4"/>
      <c r="N621" s="4"/>
      <c r="P621" s="4"/>
      <c r="Q621" s="4"/>
    </row>
    <row r="622" customFormat="false" ht="15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M622" s="4"/>
      <c r="N622" s="4"/>
      <c r="P622" s="4"/>
      <c r="Q622" s="4"/>
    </row>
    <row r="623" customFormat="false" ht="15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M623" s="4"/>
      <c r="N623" s="4"/>
      <c r="P623" s="4"/>
      <c r="Q623" s="4"/>
    </row>
    <row r="624" customFormat="false" ht="15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M624" s="4"/>
      <c r="N624" s="4"/>
      <c r="P624" s="4"/>
      <c r="Q624" s="4"/>
    </row>
    <row r="625" customFormat="false" ht="15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M625" s="4"/>
      <c r="N625" s="4"/>
      <c r="P625" s="4"/>
      <c r="Q625" s="4"/>
    </row>
    <row r="626" customFormat="false" ht="15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M626" s="4"/>
      <c r="N626" s="4"/>
      <c r="P626" s="4"/>
      <c r="Q626" s="4"/>
    </row>
    <row r="627" customFormat="false" ht="15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M627" s="4"/>
      <c r="N627" s="4"/>
      <c r="P627" s="4"/>
      <c r="Q627" s="4"/>
    </row>
    <row r="628" customFormat="false" ht="15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M628" s="4"/>
      <c r="N628" s="4"/>
      <c r="P628" s="4"/>
      <c r="Q628" s="4"/>
    </row>
    <row r="629" customFormat="false" ht="15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M629" s="4"/>
      <c r="N629" s="4"/>
      <c r="P629" s="4"/>
      <c r="Q629" s="4"/>
    </row>
    <row r="630" customFormat="false" ht="15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M630" s="4"/>
      <c r="N630" s="4"/>
      <c r="P630" s="4"/>
      <c r="Q630" s="4"/>
    </row>
    <row r="631" customFormat="false" ht="15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M631" s="4"/>
      <c r="N631" s="4"/>
      <c r="P631" s="4"/>
      <c r="Q631" s="4"/>
    </row>
    <row r="632" customFormat="false" ht="15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M632" s="4"/>
      <c r="N632" s="4"/>
      <c r="P632" s="4"/>
      <c r="Q632" s="4"/>
    </row>
    <row r="633" customFormat="false" ht="15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M633" s="4"/>
      <c r="N633" s="4"/>
      <c r="P633" s="4"/>
      <c r="Q633" s="4"/>
    </row>
    <row r="634" customFormat="false" ht="15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M634" s="4"/>
      <c r="N634" s="4"/>
      <c r="P634" s="4"/>
      <c r="Q634" s="4"/>
    </row>
    <row r="635" customFormat="false" ht="15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M635" s="4"/>
      <c r="N635" s="4"/>
      <c r="P635" s="4"/>
      <c r="Q635" s="4"/>
    </row>
    <row r="636" customFormat="false" ht="15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M636" s="4"/>
      <c r="N636" s="4"/>
      <c r="P636" s="4"/>
      <c r="Q636" s="4"/>
    </row>
    <row r="637" customFormat="false" ht="15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M637" s="4"/>
      <c r="N637" s="4"/>
      <c r="P637" s="4"/>
      <c r="Q637" s="4"/>
    </row>
    <row r="638" customFormat="false" ht="15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M638" s="4"/>
      <c r="N638" s="4"/>
      <c r="P638" s="4"/>
      <c r="Q638" s="4"/>
    </row>
    <row r="639" customFormat="false" ht="15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M639" s="4"/>
      <c r="N639" s="4"/>
      <c r="P639" s="4"/>
      <c r="Q639" s="4"/>
    </row>
    <row r="640" customFormat="false" ht="15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M640" s="4"/>
      <c r="N640" s="4"/>
      <c r="P640" s="4"/>
      <c r="Q640" s="4"/>
    </row>
    <row r="641" customFormat="false" ht="15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M641" s="4"/>
      <c r="N641" s="4"/>
      <c r="P641" s="4"/>
      <c r="Q641" s="4"/>
    </row>
    <row r="642" customFormat="false" ht="15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M642" s="4"/>
      <c r="N642" s="4"/>
      <c r="P642" s="4"/>
      <c r="Q642" s="4"/>
    </row>
    <row r="643" customFormat="false" ht="15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M643" s="4"/>
      <c r="N643" s="4"/>
      <c r="P643" s="4"/>
      <c r="Q643" s="4"/>
    </row>
    <row r="644" customFormat="false" ht="15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M644" s="4"/>
      <c r="N644" s="4"/>
      <c r="P644" s="4"/>
      <c r="Q644" s="4"/>
    </row>
    <row r="645" customFormat="false" ht="15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M645" s="4"/>
      <c r="N645" s="4"/>
      <c r="P645" s="4"/>
      <c r="Q645" s="4"/>
    </row>
    <row r="646" customFormat="false" ht="15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M646" s="4"/>
      <c r="N646" s="4"/>
      <c r="P646" s="4"/>
      <c r="Q646" s="4"/>
    </row>
    <row r="647" customFormat="false" ht="15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M647" s="4"/>
      <c r="N647" s="4"/>
      <c r="P647" s="4"/>
      <c r="Q647" s="4"/>
    </row>
    <row r="648" customFormat="false" ht="15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M648" s="4"/>
      <c r="N648" s="4"/>
      <c r="P648" s="4"/>
      <c r="Q648" s="4"/>
    </row>
    <row r="649" customFormat="false" ht="15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M649" s="4"/>
      <c r="N649" s="4"/>
      <c r="P649" s="4"/>
      <c r="Q649" s="4"/>
    </row>
    <row r="650" customFormat="false" ht="15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M650" s="4"/>
      <c r="N650" s="4"/>
      <c r="P650" s="4"/>
      <c r="Q650" s="4"/>
    </row>
    <row r="651" customFormat="false" ht="15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M651" s="4"/>
      <c r="N651" s="4"/>
      <c r="P651" s="4"/>
      <c r="Q651" s="4"/>
    </row>
    <row r="652" customFormat="false" ht="15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M652" s="4"/>
      <c r="N652" s="4"/>
      <c r="P652" s="4"/>
      <c r="Q652" s="4"/>
    </row>
    <row r="653" customFormat="false" ht="15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M653" s="4"/>
      <c r="N653" s="4"/>
      <c r="P653" s="4"/>
      <c r="Q653" s="4"/>
    </row>
    <row r="654" customFormat="false" ht="15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M654" s="4"/>
      <c r="N654" s="4"/>
      <c r="P654" s="4"/>
      <c r="Q654" s="4"/>
    </row>
    <row r="655" customFormat="false" ht="15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M655" s="4"/>
      <c r="N655" s="4"/>
      <c r="P655" s="4"/>
      <c r="Q655" s="4"/>
    </row>
    <row r="656" customFormat="false" ht="15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M656" s="4"/>
      <c r="N656" s="4"/>
      <c r="P656" s="4"/>
      <c r="Q656" s="4"/>
    </row>
    <row r="657" customFormat="false" ht="15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M657" s="4"/>
      <c r="N657" s="4"/>
      <c r="P657" s="4"/>
      <c r="Q657" s="4"/>
    </row>
    <row r="658" customFormat="false" ht="15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M658" s="4"/>
      <c r="N658" s="4"/>
      <c r="P658" s="4"/>
      <c r="Q658" s="4"/>
    </row>
    <row r="659" customFormat="false" ht="15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M659" s="4"/>
      <c r="N659" s="4"/>
      <c r="P659" s="4"/>
      <c r="Q659" s="4"/>
    </row>
    <row r="660" customFormat="false" ht="15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M660" s="4"/>
      <c r="N660" s="4"/>
      <c r="P660" s="4"/>
      <c r="Q660" s="4"/>
    </row>
    <row r="661" customFormat="false" ht="15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M661" s="4"/>
      <c r="N661" s="4"/>
      <c r="P661" s="4"/>
      <c r="Q661" s="4"/>
    </row>
    <row r="662" customFormat="false" ht="15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M662" s="4"/>
      <c r="N662" s="4"/>
      <c r="P662" s="4"/>
      <c r="Q662" s="4"/>
    </row>
    <row r="663" customFormat="false" ht="15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M663" s="4"/>
      <c r="N663" s="4"/>
      <c r="P663" s="4"/>
      <c r="Q663" s="4"/>
    </row>
    <row r="664" customFormat="false" ht="15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M664" s="4"/>
      <c r="N664" s="4"/>
      <c r="P664" s="4"/>
      <c r="Q664" s="4"/>
    </row>
    <row r="665" customFormat="false" ht="15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M665" s="4"/>
      <c r="N665" s="4"/>
      <c r="P665" s="4"/>
      <c r="Q665" s="4"/>
    </row>
    <row r="666" customFormat="false" ht="15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M666" s="4"/>
      <c r="N666" s="4"/>
      <c r="P666" s="4"/>
      <c r="Q666" s="4"/>
    </row>
    <row r="667" customFormat="false" ht="15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M667" s="4"/>
      <c r="N667" s="4"/>
      <c r="P667" s="4"/>
      <c r="Q667" s="4"/>
    </row>
    <row r="668" customFormat="false" ht="15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M668" s="4"/>
      <c r="N668" s="4"/>
      <c r="P668" s="4"/>
      <c r="Q668" s="4"/>
    </row>
    <row r="669" customFormat="false" ht="15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M669" s="4"/>
      <c r="N669" s="4"/>
      <c r="P669" s="4"/>
      <c r="Q669" s="4"/>
    </row>
    <row r="670" customFormat="false" ht="15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M670" s="4"/>
      <c r="N670" s="4"/>
      <c r="P670" s="4"/>
      <c r="Q670" s="4"/>
    </row>
    <row r="671" customFormat="false" ht="15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M671" s="4"/>
      <c r="N671" s="4"/>
      <c r="P671" s="4"/>
      <c r="Q671" s="4"/>
    </row>
    <row r="672" customFormat="false" ht="15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M672" s="4"/>
      <c r="N672" s="4"/>
      <c r="P672" s="4"/>
      <c r="Q672" s="4"/>
    </row>
    <row r="673" customFormat="false" ht="15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M673" s="4"/>
      <c r="N673" s="4"/>
      <c r="P673" s="4"/>
      <c r="Q673" s="4"/>
    </row>
    <row r="674" customFormat="false" ht="15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M674" s="4"/>
      <c r="N674" s="4"/>
      <c r="P674" s="4"/>
      <c r="Q674" s="4"/>
    </row>
    <row r="675" customFormat="false" ht="15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M675" s="4"/>
      <c r="N675" s="4"/>
      <c r="P675" s="4"/>
      <c r="Q675" s="4"/>
    </row>
    <row r="676" customFormat="false" ht="15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M676" s="4"/>
      <c r="N676" s="4"/>
      <c r="P676" s="4"/>
      <c r="Q676" s="4"/>
    </row>
    <row r="677" customFormat="false" ht="15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M677" s="4"/>
      <c r="N677" s="4"/>
      <c r="P677" s="4"/>
      <c r="Q677" s="4"/>
    </row>
    <row r="678" customFormat="false" ht="15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M678" s="4"/>
      <c r="N678" s="4"/>
      <c r="P678" s="4"/>
      <c r="Q678" s="4"/>
    </row>
    <row r="679" customFormat="false" ht="15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M679" s="4"/>
      <c r="N679" s="4"/>
      <c r="P679" s="4"/>
      <c r="Q679" s="4"/>
    </row>
    <row r="680" customFormat="false" ht="15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M680" s="4"/>
      <c r="N680" s="4"/>
      <c r="P680" s="4"/>
      <c r="Q680" s="4"/>
    </row>
    <row r="681" customFormat="false" ht="15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M681" s="4"/>
      <c r="N681" s="4"/>
      <c r="P681" s="4"/>
      <c r="Q681" s="4"/>
    </row>
    <row r="682" customFormat="false" ht="15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M682" s="4"/>
      <c r="N682" s="4"/>
      <c r="P682" s="4"/>
      <c r="Q682" s="4"/>
    </row>
    <row r="683" customFormat="false" ht="15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M683" s="4"/>
      <c r="N683" s="4"/>
      <c r="P683" s="4"/>
      <c r="Q683" s="4"/>
    </row>
    <row r="684" customFormat="false" ht="15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M684" s="4"/>
      <c r="N684" s="4"/>
      <c r="P684" s="4"/>
      <c r="Q684" s="4"/>
    </row>
    <row r="685" customFormat="false" ht="15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M685" s="4"/>
      <c r="N685" s="4"/>
      <c r="P685" s="4"/>
      <c r="Q685" s="4"/>
    </row>
    <row r="686" customFormat="false" ht="15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M686" s="4"/>
      <c r="N686" s="4"/>
      <c r="P686" s="4"/>
      <c r="Q686" s="4"/>
    </row>
    <row r="687" customFormat="false" ht="15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M687" s="4"/>
      <c r="N687" s="4"/>
      <c r="P687" s="4"/>
      <c r="Q687" s="4"/>
    </row>
    <row r="688" customFormat="false" ht="15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M688" s="4"/>
      <c r="N688" s="4"/>
      <c r="P688" s="4"/>
      <c r="Q688" s="4"/>
    </row>
    <row r="689" customFormat="false" ht="15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M689" s="4"/>
      <c r="N689" s="4"/>
      <c r="P689" s="4"/>
      <c r="Q689" s="4"/>
    </row>
    <row r="690" customFormat="false" ht="15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M690" s="4"/>
      <c r="N690" s="4"/>
      <c r="P690" s="4"/>
      <c r="Q690" s="4"/>
    </row>
    <row r="691" customFormat="false" ht="15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M691" s="4"/>
      <c r="N691" s="4"/>
      <c r="P691" s="4"/>
      <c r="Q691" s="4"/>
    </row>
    <row r="692" customFormat="false" ht="15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M692" s="4"/>
      <c r="N692" s="4"/>
      <c r="P692" s="4"/>
      <c r="Q692" s="4"/>
    </row>
    <row r="693" customFormat="false" ht="15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M693" s="4"/>
      <c r="N693" s="4"/>
      <c r="P693" s="4"/>
      <c r="Q693" s="4"/>
    </row>
    <row r="694" customFormat="false" ht="15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M694" s="4"/>
      <c r="N694" s="4"/>
      <c r="P694" s="4"/>
      <c r="Q694" s="4"/>
    </row>
    <row r="695" customFormat="false" ht="15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M695" s="4"/>
      <c r="N695" s="4"/>
      <c r="P695" s="4"/>
      <c r="Q695" s="4"/>
    </row>
    <row r="696" customFormat="false" ht="15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M696" s="4"/>
      <c r="N696" s="4"/>
      <c r="P696" s="4"/>
      <c r="Q696" s="4"/>
    </row>
    <row r="697" customFormat="false" ht="15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M697" s="4"/>
      <c r="N697" s="4"/>
      <c r="P697" s="4"/>
      <c r="Q697" s="4"/>
    </row>
    <row r="698" customFormat="false" ht="15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M698" s="4"/>
      <c r="N698" s="4"/>
      <c r="P698" s="4"/>
      <c r="Q698" s="4"/>
    </row>
    <row r="699" customFormat="false" ht="15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M699" s="4"/>
      <c r="N699" s="4"/>
      <c r="P699" s="4"/>
      <c r="Q699" s="4"/>
    </row>
    <row r="700" customFormat="false" ht="15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M700" s="4"/>
      <c r="N700" s="4"/>
      <c r="P700" s="4"/>
      <c r="Q700" s="4"/>
    </row>
    <row r="701" customFormat="false" ht="15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M701" s="4"/>
      <c r="N701" s="4"/>
      <c r="P701" s="4"/>
      <c r="Q701" s="4"/>
    </row>
    <row r="702" customFormat="false" ht="15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M702" s="4"/>
      <c r="N702" s="4"/>
      <c r="P702" s="4"/>
      <c r="Q702" s="4"/>
    </row>
    <row r="703" customFormat="false" ht="15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M703" s="4"/>
      <c r="N703" s="4"/>
      <c r="P703" s="4"/>
      <c r="Q703" s="4"/>
    </row>
    <row r="704" customFormat="false" ht="15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M704" s="4"/>
      <c r="N704" s="4"/>
      <c r="P704" s="4"/>
      <c r="Q704" s="4"/>
    </row>
    <row r="705" customFormat="false" ht="15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M705" s="4"/>
      <c r="N705" s="4"/>
      <c r="P705" s="4"/>
      <c r="Q705" s="4"/>
    </row>
    <row r="706" customFormat="false" ht="15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M706" s="4"/>
      <c r="N706" s="4"/>
      <c r="P706" s="4"/>
      <c r="Q706" s="4"/>
    </row>
    <row r="707" customFormat="false" ht="15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M707" s="4"/>
      <c r="N707" s="4"/>
      <c r="P707" s="4"/>
      <c r="Q707" s="4"/>
    </row>
    <row r="708" customFormat="false" ht="15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M708" s="4"/>
      <c r="N708" s="4"/>
      <c r="P708" s="4"/>
      <c r="Q708" s="4"/>
    </row>
    <row r="709" customFormat="false" ht="15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M709" s="4"/>
      <c r="N709" s="4"/>
      <c r="P709" s="4"/>
      <c r="Q709" s="4"/>
    </row>
    <row r="710" customFormat="false" ht="15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M710" s="4"/>
      <c r="N710" s="4"/>
      <c r="P710" s="4"/>
      <c r="Q710" s="4"/>
    </row>
    <row r="711" customFormat="false" ht="15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M711" s="4"/>
      <c r="N711" s="4"/>
      <c r="P711" s="4"/>
      <c r="Q711" s="4"/>
    </row>
    <row r="712" customFormat="false" ht="15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M712" s="4"/>
      <c r="N712" s="4"/>
      <c r="P712" s="4"/>
      <c r="Q712" s="4"/>
    </row>
    <row r="713" customFormat="false" ht="15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M713" s="4"/>
      <c r="N713" s="4"/>
      <c r="P713" s="4"/>
      <c r="Q713" s="4"/>
    </row>
    <row r="714" customFormat="false" ht="15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M714" s="4"/>
      <c r="N714" s="4"/>
      <c r="P714" s="4"/>
      <c r="Q714" s="4"/>
    </row>
    <row r="715" customFormat="false" ht="15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M715" s="4"/>
      <c r="N715" s="4"/>
      <c r="P715" s="4"/>
      <c r="Q715" s="4"/>
    </row>
    <row r="716" customFormat="false" ht="15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M716" s="4"/>
      <c r="N716" s="4"/>
      <c r="P716" s="4"/>
      <c r="Q716" s="4"/>
    </row>
    <row r="717" customFormat="false" ht="15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M717" s="4"/>
      <c r="N717" s="4"/>
      <c r="P717" s="4"/>
      <c r="Q717" s="4"/>
    </row>
    <row r="718" customFormat="false" ht="15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M718" s="4"/>
      <c r="N718" s="4"/>
      <c r="P718" s="4"/>
      <c r="Q718" s="4"/>
    </row>
    <row r="719" customFormat="false" ht="15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M719" s="4"/>
      <c r="N719" s="4"/>
      <c r="P719" s="4"/>
      <c r="Q719" s="4"/>
    </row>
    <row r="720" customFormat="false" ht="15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M720" s="4"/>
      <c r="N720" s="4"/>
      <c r="P720" s="4"/>
      <c r="Q720" s="4"/>
    </row>
    <row r="721" customFormat="false" ht="15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M721" s="4"/>
      <c r="N721" s="4"/>
      <c r="P721" s="4"/>
      <c r="Q721" s="4"/>
    </row>
    <row r="722" customFormat="false" ht="15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M722" s="4"/>
      <c r="N722" s="4"/>
      <c r="P722" s="4"/>
      <c r="Q722" s="4"/>
    </row>
    <row r="723" customFormat="false" ht="15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M723" s="4"/>
      <c r="N723" s="4"/>
      <c r="P723" s="4"/>
      <c r="Q723" s="4"/>
    </row>
    <row r="724" customFormat="false" ht="15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M724" s="4"/>
      <c r="N724" s="4"/>
      <c r="P724" s="4"/>
      <c r="Q724" s="4"/>
    </row>
    <row r="725" customFormat="false" ht="15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M725" s="4"/>
      <c r="N725" s="4"/>
      <c r="P725" s="4"/>
      <c r="Q725" s="4"/>
    </row>
    <row r="726" customFormat="false" ht="15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M726" s="4"/>
      <c r="N726" s="4"/>
      <c r="P726" s="4"/>
      <c r="Q726" s="4"/>
    </row>
    <row r="727" customFormat="false" ht="15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M727" s="4"/>
      <c r="N727" s="4"/>
      <c r="P727" s="4"/>
      <c r="Q727" s="4"/>
    </row>
    <row r="728" customFormat="false" ht="15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M728" s="4"/>
      <c r="N728" s="4"/>
      <c r="P728" s="4"/>
      <c r="Q728" s="4"/>
    </row>
    <row r="729" customFormat="false" ht="15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M729" s="4"/>
      <c r="N729" s="4"/>
      <c r="P729" s="4"/>
      <c r="Q729" s="4"/>
    </row>
    <row r="730" customFormat="false" ht="15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M730" s="4"/>
      <c r="N730" s="4"/>
      <c r="P730" s="4"/>
      <c r="Q730" s="4"/>
    </row>
    <row r="731" customFormat="false" ht="15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M731" s="4"/>
      <c r="N731" s="4"/>
      <c r="P731" s="4"/>
      <c r="Q731" s="4"/>
    </row>
    <row r="732" customFormat="false" ht="15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M732" s="4"/>
      <c r="N732" s="4"/>
      <c r="P732" s="4"/>
      <c r="Q732" s="4"/>
    </row>
    <row r="733" customFormat="false" ht="15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M733" s="4"/>
      <c r="N733" s="4"/>
      <c r="P733" s="4"/>
      <c r="Q733" s="4"/>
    </row>
    <row r="734" customFormat="false" ht="15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M734" s="4"/>
      <c r="N734" s="4"/>
      <c r="P734" s="4"/>
      <c r="Q734" s="4"/>
    </row>
    <row r="735" customFormat="false" ht="15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M735" s="4"/>
      <c r="N735" s="4"/>
      <c r="P735" s="4"/>
      <c r="Q735" s="4"/>
    </row>
    <row r="736" customFormat="false" ht="15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M736" s="4"/>
      <c r="N736" s="4"/>
      <c r="P736" s="4"/>
      <c r="Q736" s="4"/>
    </row>
    <row r="737" customFormat="false" ht="15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M737" s="4"/>
      <c r="N737" s="4"/>
      <c r="P737" s="4"/>
      <c r="Q737" s="4"/>
    </row>
    <row r="738" customFormat="false" ht="15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M738" s="4"/>
      <c r="N738" s="4"/>
      <c r="P738" s="4"/>
      <c r="Q738" s="4"/>
    </row>
    <row r="739" customFormat="false" ht="15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M739" s="4"/>
      <c r="N739" s="4"/>
      <c r="P739" s="4"/>
      <c r="Q739" s="4"/>
    </row>
    <row r="740" customFormat="false" ht="15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M740" s="4"/>
      <c r="N740" s="4"/>
      <c r="P740" s="4"/>
      <c r="Q740" s="4"/>
    </row>
    <row r="741" customFormat="false" ht="15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M741" s="4"/>
      <c r="N741" s="4"/>
      <c r="P741" s="4"/>
      <c r="Q741" s="4"/>
    </row>
    <row r="742" customFormat="false" ht="15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M742" s="4"/>
      <c r="N742" s="4"/>
      <c r="P742" s="4"/>
      <c r="Q742" s="4"/>
    </row>
    <row r="743" customFormat="false" ht="15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M743" s="4"/>
      <c r="N743" s="4"/>
      <c r="P743" s="4"/>
      <c r="Q743" s="4"/>
    </row>
    <row r="744" customFormat="false" ht="15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M744" s="4"/>
      <c r="N744" s="4"/>
      <c r="P744" s="4"/>
      <c r="Q744" s="4"/>
    </row>
    <row r="745" customFormat="false" ht="15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M745" s="4"/>
      <c r="N745" s="4"/>
      <c r="P745" s="4"/>
      <c r="Q745" s="4"/>
    </row>
    <row r="746" customFormat="false" ht="15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M746" s="4"/>
      <c r="N746" s="4"/>
      <c r="P746" s="4"/>
      <c r="Q746" s="4"/>
    </row>
    <row r="747" customFormat="false" ht="15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M747" s="4"/>
      <c r="N747" s="4"/>
      <c r="P747" s="4"/>
      <c r="Q747" s="4"/>
    </row>
    <row r="748" customFormat="false" ht="15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M748" s="4"/>
      <c r="N748" s="4"/>
      <c r="P748" s="4"/>
      <c r="Q748" s="4"/>
    </row>
    <row r="749" customFormat="false" ht="15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M749" s="4"/>
      <c r="N749" s="4"/>
      <c r="P749" s="4"/>
      <c r="Q749" s="4"/>
    </row>
    <row r="750" customFormat="false" ht="15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M750" s="4"/>
      <c r="N750" s="4"/>
      <c r="P750" s="4"/>
      <c r="Q750" s="4"/>
    </row>
    <row r="751" customFormat="false" ht="15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M751" s="4"/>
      <c r="N751" s="4"/>
      <c r="P751" s="4"/>
      <c r="Q751" s="4"/>
    </row>
    <row r="752" customFormat="false" ht="15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M752" s="4"/>
      <c r="N752" s="4"/>
      <c r="P752" s="4"/>
      <c r="Q752" s="4"/>
    </row>
    <row r="753" customFormat="false" ht="15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M753" s="4"/>
      <c r="N753" s="4"/>
      <c r="P753" s="4"/>
      <c r="Q753" s="4"/>
    </row>
    <row r="754" customFormat="false" ht="15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M754" s="4"/>
      <c r="N754" s="4"/>
      <c r="P754" s="4"/>
      <c r="Q754" s="4"/>
    </row>
    <row r="755" customFormat="false" ht="15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M755" s="4"/>
      <c r="N755" s="4"/>
      <c r="P755" s="4"/>
      <c r="Q755" s="4"/>
    </row>
    <row r="756" customFormat="false" ht="15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M756" s="4"/>
      <c r="N756" s="4"/>
      <c r="P756" s="4"/>
      <c r="Q756" s="4"/>
    </row>
    <row r="757" customFormat="false" ht="15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M757" s="4"/>
      <c r="N757" s="4"/>
      <c r="P757" s="4"/>
      <c r="Q757" s="4"/>
    </row>
    <row r="758" customFormat="false" ht="15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M758" s="4"/>
      <c r="N758" s="4"/>
      <c r="P758" s="4"/>
      <c r="Q758" s="4"/>
    </row>
    <row r="759" customFormat="false" ht="15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M759" s="4"/>
      <c r="N759" s="4"/>
      <c r="P759" s="4"/>
      <c r="Q759" s="4"/>
    </row>
    <row r="760" customFormat="false" ht="15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M760" s="4"/>
      <c r="N760" s="4"/>
      <c r="P760" s="4"/>
      <c r="Q760" s="4"/>
    </row>
    <row r="761" customFormat="false" ht="15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M761" s="4"/>
      <c r="N761" s="4"/>
      <c r="P761" s="4"/>
      <c r="Q761" s="4"/>
    </row>
    <row r="762" customFormat="false" ht="15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M762" s="4"/>
      <c r="N762" s="4"/>
      <c r="P762" s="4"/>
      <c r="Q762" s="4"/>
    </row>
    <row r="763" customFormat="false" ht="15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M763" s="4"/>
      <c r="N763" s="4"/>
      <c r="P763" s="4"/>
      <c r="Q763" s="4"/>
    </row>
    <row r="764" customFormat="false" ht="15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M764" s="4"/>
      <c r="N764" s="4"/>
      <c r="P764" s="4"/>
      <c r="Q764" s="4"/>
    </row>
    <row r="765" customFormat="false" ht="15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M765" s="4"/>
      <c r="N765" s="4"/>
      <c r="P765" s="4"/>
      <c r="Q765" s="4"/>
    </row>
    <row r="766" customFormat="false" ht="15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M766" s="4"/>
      <c r="N766" s="4"/>
      <c r="P766" s="4"/>
      <c r="Q766" s="4"/>
    </row>
    <row r="767" customFormat="false" ht="15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M767" s="4"/>
      <c r="N767" s="4"/>
      <c r="P767" s="4"/>
      <c r="Q767" s="4"/>
    </row>
    <row r="768" customFormat="false" ht="15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M768" s="4"/>
      <c r="N768" s="4"/>
      <c r="P768" s="4"/>
      <c r="Q768" s="4"/>
    </row>
    <row r="769" customFormat="false" ht="15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M769" s="4"/>
      <c r="N769" s="4"/>
      <c r="P769" s="4"/>
      <c r="Q769" s="4"/>
    </row>
    <row r="770" customFormat="false" ht="15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M770" s="4"/>
      <c r="N770" s="4"/>
      <c r="P770" s="4"/>
      <c r="Q770" s="4"/>
    </row>
    <row r="771" customFormat="false" ht="15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M771" s="4"/>
      <c r="N771" s="4"/>
      <c r="P771" s="4"/>
      <c r="Q771" s="4"/>
    </row>
    <row r="772" customFormat="false" ht="15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M772" s="4"/>
      <c r="N772" s="4"/>
      <c r="P772" s="4"/>
      <c r="Q772" s="4"/>
    </row>
    <row r="773" customFormat="false" ht="15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M773" s="4"/>
      <c r="N773" s="4"/>
      <c r="P773" s="4"/>
      <c r="Q773" s="4"/>
    </row>
    <row r="774" customFormat="false" ht="15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M774" s="4"/>
      <c r="N774" s="4"/>
      <c r="P774" s="4"/>
      <c r="Q774" s="4"/>
    </row>
    <row r="775" customFormat="false" ht="15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M775" s="4"/>
      <c r="N775" s="4"/>
      <c r="P775" s="4"/>
      <c r="Q775" s="4"/>
    </row>
    <row r="776" customFormat="false" ht="15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M776" s="4"/>
      <c r="N776" s="4"/>
      <c r="P776" s="4"/>
      <c r="Q776" s="4"/>
    </row>
    <row r="777" customFormat="false" ht="15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M777" s="4"/>
      <c r="N777" s="4"/>
      <c r="P777" s="4"/>
      <c r="Q777" s="4"/>
    </row>
    <row r="778" customFormat="false" ht="15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M778" s="4"/>
      <c r="N778" s="4"/>
      <c r="P778" s="4"/>
      <c r="Q778" s="4"/>
    </row>
    <row r="779" customFormat="false" ht="15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M779" s="4"/>
      <c r="N779" s="4"/>
      <c r="P779" s="4"/>
      <c r="Q779" s="4"/>
    </row>
    <row r="780" customFormat="false" ht="15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M780" s="4"/>
      <c r="N780" s="4"/>
      <c r="P780" s="4"/>
      <c r="Q780" s="4"/>
    </row>
    <row r="781" customFormat="false" ht="15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M781" s="4"/>
      <c r="N781" s="4"/>
      <c r="P781" s="4"/>
      <c r="Q781" s="4"/>
    </row>
    <row r="782" customFormat="false" ht="15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M782" s="4"/>
      <c r="N782" s="4"/>
      <c r="P782" s="4"/>
      <c r="Q782" s="4"/>
    </row>
    <row r="783" customFormat="false" ht="15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M783" s="4"/>
      <c r="N783" s="4"/>
      <c r="P783" s="4"/>
      <c r="Q783" s="4"/>
    </row>
    <row r="784" customFormat="false" ht="15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M784" s="4"/>
      <c r="N784" s="4"/>
      <c r="P784" s="4"/>
      <c r="Q784" s="4"/>
    </row>
    <row r="785" customFormat="false" ht="15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M785" s="4"/>
      <c r="N785" s="4"/>
      <c r="P785" s="4"/>
      <c r="Q785" s="4"/>
    </row>
    <row r="786" customFormat="false" ht="15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M786" s="4"/>
      <c r="N786" s="4"/>
      <c r="P786" s="4"/>
      <c r="Q786" s="4"/>
    </row>
    <row r="787" customFormat="false" ht="15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M787" s="4"/>
      <c r="N787" s="4"/>
      <c r="P787" s="4"/>
      <c r="Q787" s="4"/>
    </row>
    <row r="788" customFormat="false" ht="15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M788" s="4"/>
      <c r="N788" s="4"/>
      <c r="P788" s="4"/>
      <c r="Q788" s="4"/>
    </row>
    <row r="789" customFormat="false" ht="15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M789" s="4"/>
      <c r="N789" s="4"/>
      <c r="P789" s="4"/>
      <c r="Q789" s="4"/>
    </row>
    <row r="790" customFormat="false" ht="15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M790" s="4"/>
      <c r="N790" s="4"/>
      <c r="P790" s="4"/>
      <c r="Q790" s="4"/>
    </row>
    <row r="791" customFormat="false" ht="15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M791" s="4"/>
      <c r="N791" s="4"/>
      <c r="P791" s="4"/>
      <c r="Q791" s="4"/>
    </row>
    <row r="792" customFormat="false" ht="15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M792" s="4"/>
      <c r="N792" s="4"/>
      <c r="P792" s="4"/>
      <c r="Q792" s="4"/>
    </row>
    <row r="793" customFormat="false" ht="15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M793" s="4"/>
      <c r="N793" s="4"/>
      <c r="P793" s="4"/>
      <c r="Q793" s="4"/>
    </row>
    <row r="794" customFormat="false" ht="15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M794" s="4"/>
      <c r="N794" s="4"/>
      <c r="P794" s="4"/>
      <c r="Q794" s="4"/>
    </row>
    <row r="795" customFormat="false" ht="15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M795" s="4"/>
      <c r="N795" s="4"/>
      <c r="P795" s="4"/>
      <c r="Q795" s="4"/>
    </row>
    <row r="796" customFormat="false" ht="15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M796" s="4"/>
      <c r="N796" s="4"/>
      <c r="P796" s="4"/>
      <c r="Q796" s="4"/>
    </row>
    <row r="797" customFormat="false" ht="15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M797" s="4"/>
      <c r="N797" s="4"/>
      <c r="P797" s="4"/>
      <c r="Q797" s="4"/>
    </row>
    <row r="798" customFormat="false" ht="15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M798" s="4"/>
      <c r="N798" s="4"/>
      <c r="P798" s="4"/>
      <c r="Q798" s="4"/>
    </row>
    <row r="799" customFormat="false" ht="15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M799" s="4"/>
      <c r="N799" s="4"/>
      <c r="P799" s="4"/>
      <c r="Q799" s="4"/>
    </row>
    <row r="800" customFormat="false" ht="15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M800" s="4"/>
      <c r="N800" s="4"/>
      <c r="P800" s="4"/>
      <c r="Q800" s="4"/>
    </row>
    <row r="801" customFormat="false" ht="15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M801" s="4"/>
      <c r="N801" s="4"/>
      <c r="P801" s="4"/>
      <c r="Q801" s="4"/>
    </row>
    <row r="802" customFormat="false" ht="15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M802" s="4"/>
      <c r="N802" s="4"/>
      <c r="P802" s="4"/>
      <c r="Q802" s="4"/>
    </row>
    <row r="803" customFormat="false" ht="15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M803" s="4"/>
      <c r="N803" s="4"/>
      <c r="P803" s="4"/>
      <c r="Q803" s="4"/>
    </row>
    <row r="804" customFormat="false" ht="15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M804" s="4"/>
      <c r="N804" s="4"/>
      <c r="P804" s="4"/>
      <c r="Q804" s="4"/>
    </row>
    <row r="805" customFormat="false" ht="15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M805" s="4"/>
      <c r="N805" s="4"/>
      <c r="P805" s="4"/>
      <c r="Q805" s="4"/>
    </row>
    <row r="806" customFormat="false" ht="15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M806" s="4"/>
      <c r="N806" s="4"/>
      <c r="P806" s="4"/>
      <c r="Q806" s="4"/>
    </row>
    <row r="807" customFormat="false" ht="15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M807" s="4"/>
      <c r="N807" s="4"/>
      <c r="P807" s="4"/>
      <c r="Q807" s="4"/>
    </row>
    <row r="808" customFormat="false" ht="15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M808" s="4"/>
      <c r="N808" s="4"/>
      <c r="P808" s="4"/>
      <c r="Q808" s="4"/>
    </row>
    <row r="809" customFormat="false" ht="15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M809" s="4"/>
      <c r="N809" s="4"/>
      <c r="P809" s="4"/>
      <c r="Q809" s="4"/>
    </row>
    <row r="810" customFormat="false" ht="15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M810" s="4"/>
      <c r="N810" s="4"/>
      <c r="P810" s="4"/>
      <c r="Q810" s="4"/>
    </row>
    <row r="811" customFormat="false" ht="15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M811" s="4"/>
      <c r="N811" s="4"/>
      <c r="P811" s="4"/>
      <c r="Q811" s="4"/>
    </row>
    <row r="812" customFormat="false" ht="15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M812" s="4"/>
      <c r="N812" s="4"/>
      <c r="P812" s="4"/>
      <c r="Q812" s="4"/>
    </row>
    <row r="813" customFormat="false" ht="15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M813" s="4"/>
      <c r="N813" s="4"/>
      <c r="P813" s="4"/>
      <c r="Q813" s="4"/>
    </row>
    <row r="814" customFormat="false" ht="15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M814" s="4"/>
      <c r="N814" s="4"/>
      <c r="P814" s="4"/>
      <c r="Q814" s="4"/>
    </row>
    <row r="815" customFormat="false" ht="15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M815" s="4"/>
      <c r="N815" s="4"/>
      <c r="P815" s="4"/>
      <c r="Q815" s="4"/>
    </row>
    <row r="816" customFormat="false" ht="15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M816" s="4"/>
      <c r="N816" s="4"/>
      <c r="P816" s="4"/>
      <c r="Q816" s="4"/>
    </row>
    <row r="817" customFormat="false" ht="15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M817" s="4"/>
      <c r="N817" s="4"/>
      <c r="P817" s="4"/>
      <c r="Q817" s="4"/>
    </row>
    <row r="818" customFormat="false" ht="15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M818" s="4"/>
      <c r="N818" s="4"/>
      <c r="P818" s="4"/>
      <c r="Q818" s="4"/>
    </row>
    <row r="819" customFormat="false" ht="15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M819" s="4"/>
      <c r="N819" s="4"/>
      <c r="P819" s="4"/>
      <c r="Q819" s="4"/>
    </row>
    <row r="820" customFormat="false" ht="15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M820" s="4"/>
      <c r="N820" s="4"/>
      <c r="P820" s="4"/>
      <c r="Q820" s="4"/>
    </row>
    <row r="821" customFormat="false" ht="15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M821" s="4"/>
      <c r="N821" s="4"/>
      <c r="P821" s="4"/>
      <c r="Q821" s="4"/>
    </row>
    <row r="822" customFormat="false" ht="15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M822" s="4"/>
      <c r="N822" s="4"/>
      <c r="P822" s="4"/>
      <c r="Q822" s="4"/>
    </row>
    <row r="823" customFormat="false" ht="15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M823" s="4"/>
      <c r="N823" s="4"/>
      <c r="P823" s="4"/>
      <c r="Q823" s="4"/>
    </row>
    <row r="824" customFormat="false" ht="15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M824" s="4"/>
      <c r="N824" s="4"/>
      <c r="P824" s="4"/>
      <c r="Q824" s="4"/>
    </row>
    <row r="825" customFormat="false" ht="15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M825" s="4"/>
      <c r="N825" s="4"/>
      <c r="P825" s="4"/>
      <c r="Q825" s="4"/>
    </row>
    <row r="826" customFormat="false" ht="15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M826" s="4"/>
      <c r="N826" s="4"/>
      <c r="P826" s="4"/>
      <c r="Q826" s="4"/>
    </row>
    <row r="827" customFormat="false" ht="15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M827" s="4"/>
      <c r="N827" s="4"/>
      <c r="P827" s="4"/>
      <c r="Q827" s="4"/>
    </row>
    <row r="828" customFormat="false" ht="15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M828" s="4"/>
      <c r="N828" s="4"/>
      <c r="P828" s="4"/>
      <c r="Q828" s="4"/>
    </row>
    <row r="829" customFormat="false" ht="15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M829" s="4"/>
      <c r="N829" s="4"/>
      <c r="P829" s="4"/>
      <c r="Q829" s="4"/>
    </row>
    <row r="830" customFormat="false" ht="15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M830" s="4"/>
      <c r="N830" s="4"/>
      <c r="P830" s="4"/>
      <c r="Q830" s="4"/>
    </row>
    <row r="831" customFormat="false" ht="15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M831" s="4"/>
      <c r="N831" s="4"/>
      <c r="P831" s="4"/>
      <c r="Q831" s="4"/>
    </row>
    <row r="832" customFormat="false" ht="15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M832" s="4"/>
      <c r="N832" s="4"/>
      <c r="P832" s="4"/>
      <c r="Q832" s="4"/>
    </row>
    <row r="833" customFormat="false" ht="15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M833" s="4"/>
      <c r="N833" s="4"/>
      <c r="P833" s="4"/>
      <c r="Q833" s="4"/>
    </row>
    <row r="834" customFormat="false" ht="15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M834" s="4"/>
      <c r="N834" s="4"/>
      <c r="P834" s="4"/>
      <c r="Q834" s="4"/>
    </row>
    <row r="835" customFormat="false" ht="15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M835" s="4"/>
      <c r="N835" s="4"/>
      <c r="P835" s="4"/>
      <c r="Q835" s="4"/>
    </row>
    <row r="836" customFormat="false" ht="15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M836" s="4"/>
      <c r="N836" s="4"/>
      <c r="P836" s="4"/>
      <c r="Q836" s="4"/>
    </row>
    <row r="837" customFormat="false" ht="15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M837" s="4"/>
      <c r="N837" s="4"/>
      <c r="P837" s="4"/>
      <c r="Q837" s="4"/>
    </row>
    <row r="838" customFormat="false" ht="15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M838" s="4"/>
      <c r="N838" s="4"/>
      <c r="P838" s="4"/>
      <c r="Q838" s="4"/>
    </row>
    <row r="839" customFormat="false" ht="15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M839" s="4"/>
      <c r="N839" s="4"/>
      <c r="P839" s="4"/>
      <c r="Q839" s="4"/>
    </row>
    <row r="840" customFormat="false" ht="15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M840" s="4"/>
      <c r="N840" s="4"/>
      <c r="P840" s="4"/>
      <c r="Q840" s="4"/>
    </row>
    <row r="841" customFormat="false" ht="15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M841" s="4"/>
      <c r="N841" s="4"/>
      <c r="P841" s="4"/>
      <c r="Q841" s="4"/>
    </row>
    <row r="842" customFormat="false" ht="15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M842" s="4"/>
      <c r="N842" s="4"/>
      <c r="P842" s="4"/>
      <c r="Q842" s="4"/>
    </row>
    <row r="843" customFormat="false" ht="15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M843" s="4"/>
      <c r="N843" s="4"/>
      <c r="P843" s="4"/>
      <c r="Q843" s="4"/>
    </row>
    <row r="844" customFormat="false" ht="15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M844" s="4"/>
      <c r="N844" s="4"/>
      <c r="P844" s="4"/>
      <c r="Q844" s="4"/>
    </row>
    <row r="845" customFormat="false" ht="15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M845" s="4"/>
      <c r="N845" s="4"/>
      <c r="P845" s="4"/>
      <c r="Q845" s="4"/>
    </row>
    <row r="846" customFormat="false" ht="15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M846" s="4"/>
      <c r="N846" s="4"/>
      <c r="P846" s="4"/>
      <c r="Q846" s="4"/>
    </row>
    <row r="847" customFormat="false" ht="15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M847" s="4"/>
      <c r="N847" s="4"/>
      <c r="P847" s="4"/>
      <c r="Q847" s="4"/>
    </row>
    <row r="848" customFormat="false" ht="15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M848" s="4"/>
      <c r="N848" s="4"/>
      <c r="P848" s="4"/>
      <c r="Q848" s="4"/>
    </row>
    <row r="849" customFormat="false" ht="15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M849" s="4"/>
      <c r="N849" s="4"/>
      <c r="P849" s="4"/>
      <c r="Q849" s="4"/>
    </row>
    <row r="850" customFormat="false" ht="15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M850" s="4"/>
      <c r="N850" s="4"/>
      <c r="P850" s="4"/>
      <c r="Q850" s="4"/>
    </row>
    <row r="851" customFormat="false" ht="15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M851" s="4"/>
      <c r="N851" s="4"/>
      <c r="P851" s="4"/>
      <c r="Q851" s="4"/>
    </row>
    <row r="852" customFormat="false" ht="15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M852" s="4"/>
      <c r="N852" s="4"/>
      <c r="P852" s="4"/>
      <c r="Q852" s="4"/>
    </row>
    <row r="853" customFormat="false" ht="15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M853" s="4"/>
      <c r="N853" s="4"/>
      <c r="P853" s="4"/>
      <c r="Q853" s="4"/>
    </row>
    <row r="854" customFormat="false" ht="15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M854" s="4"/>
      <c r="N854" s="4"/>
      <c r="P854" s="4"/>
      <c r="Q854" s="4"/>
    </row>
    <row r="855" customFormat="false" ht="15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M855" s="4"/>
      <c r="N855" s="4"/>
      <c r="P855" s="4"/>
      <c r="Q855" s="4"/>
    </row>
    <row r="856" customFormat="false" ht="15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M856" s="4"/>
      <c r="N856" s="4"/>
      <c r="P856" s="4"/>
      <c r="Q856" s="4"/>
    </row>
    <row r="857" customFormat="false" ht="15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M857" s="4"/>
      <c r="N857" s="4"/>
      <c r="P857" s="4"/>
      <c r="Q857" s="4"/>
    </row>
    <row r="858" customFormat="false" ht="15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M858" s="4"/>
      <c r="N858" s="4"/>
      <c r="P858" s="4"/>
      <c r="Q858" s="4"/>
    </row>
    <row r="859" customFormat="false" ht="15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M859" s="4"/>
      <c r="N859" s="4"/>
      <c r="P859" s="4"/>
      <c r="Q859" s="4"/>
    </row>
    <row r="860" customFormat="false" ht="15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M860" s="4"/>
      <c r="N860" s="4"/>
      <c r="P860" s="4"/>
      <c r="Q860" s="4"/>
    </row>
    <row r="861" customFormat="false" ht="15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M861" s="4"/>
      <c r="N861" s="4"/>
      <c r="P861" s="4"/>
      <c r="Q861" s="4"/>
    </row>
    <row r="862" customFormat="false" ht="15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M862" s="4"/>
      <c r="N862" s="4"/>
      <c r="P862" s="4"/>
      <c r="Q862" s="4"/>
    </row>
    <row r="863" customFormat="false" ht="15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M863" s="4"/>
      <c r="N863" s="4"/>
      <c r="P863" s="4"/>
      <c r="Q863" s="4"/>
    </row>
    <row r="864" customFormat="false" ht="15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M864" s="4"/>
      <c r="N864" s="4"/>
      <c r="P864" s="4"/>
      <c r="Q864" s="4"/>
    </row>
    <row r="865" customFormat="false" ht="15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M865" s="4"/>
      <c r="N865" s="4"/>
      <c r="P865" s="4"/>
      <c r="Q865" s="4"/>
    </row>
    <row r="866" customFormat="false" ht="15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M866" s="4"/>
      <c r="N866" s="4"/>
      <c r="P866" s="4"/>
      <c r="Q866" s="4"/>
    </row>
    <row r="867" customFormat="false" ht="15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M867" s="4"/>
      <c r="N867" s="4"/>
      <c r="P867" s="4"/>
      <c r="Q867" s="4"/>
    </row>
    <row r="868" customFormat="false" ht="15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M868" s="4"/>
      <c r="N868" s="4"/>
      <c r="P868" s="4"/>
      <c r="Q868" s="4"/>
    </row>
    <row r="869" customFormat="false" ht="15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M869" s="4"/>
      <c r="N869" s="4"/>
      <c r="P869" s="4"/>
      <c r="Q869" s="4"/>
    </row>
    <row r="870" customFormat="false" ht="15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M870" s="4"/>
      <c r="N870" s="4"/>
      <c r="P870" s="4"/>
      <c r="Q870" s="4"/>
    </row>
    <row r="871" customFormat="false" ht="15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M871" s="4"/>
      <c r="N871" s="4"/>
      <c r="P871" s="4"/>
      <c r="Q871" s="4"/>
    </row>
    <row r="872" customFormat="false" ht="15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M872" s="4"/>
      <c r="N872" s="4"/>
      <c r="P872" s="4"/>
      <c r="Q872" s="4"/>
    </row>
    <row r="873" customFormat="false" ht="15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M873" s="4"/>
      <c r="N873" s="4"/>
      <c r="P873" s="4"/>
      <c r="Q873" s="4"/>
    </row>
    <row r="874" customFormat="false" ht="15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M874" s="4"/>
      <c r="N874" s="4"/>
      <c r="P874" s="4"/>
      <c r="Q874" s="4"/>
    </row>
    <row r="875" customFormat="false" ht="15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M875" s="4"/>
      <c r="N875" s="4"/>
      <c r="P875" s="4"/>
      <c r="Q875" s="4"/>
    </row>
    <row r="876" customFormat="false" ht="15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M876" s="4"/>
      <c r="N876" s="4"/>
      <c r="P876" s="4"/>
      <c r="Q876" s="4"/>
    </row>
    <row r="877" customFormat="false" ht="15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M877" s="4"/>
      <c r="N877" s="4"/>
      <c r="P877" s="4"/>
      <c r="Q877" s="4"/>
    </row>
    <row r="878" customFormat="false" ht="15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M878" s="4"/>
      <c r="N878" s="4"/>
      <c r="P878" s="4"/>
      <c r="Q878" s="4"/>
    </row>
    <row r="879" customFormat="false" ht="15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M879" s="4"/>
      <c r="N879" s="4"/>
      <c r="P879" s="4"/>
      <c r="Q879" s="4"/>
    </row>
    <row r="880" customFormat="false" ht="15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M880" s="4"/>
      <c r="N880" s="4"/>
      <c r="P880" s="4"/>
      <c r="Q880" s="4"/>
    </row>
    <row r="881" customFormat="false" ht="15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M881" s="4"/>
      <c r="N881" s="4"/>
      <c r="P881" s="4"/>
      <c r="Q881" s="4"/>
    </row>
    <row r="882" customFormat="false" ht="15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M882" s="4"/>
      <c r="N882" s="4"/>
      <c r="P882" s="4"/>
      <c r="Q882" s="4"/>
    </row>
    <row r="883" customFormat="false" ht="15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M883" s="4"/>
      <c r="N883" s="4"/>
      <c r="P883" s="4"/>
      <c r="Q883" s="4"/>
    </row>
    <row r="884" customFormat="false" ht="15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M884" s="4"/>
      <c r="N884" s="4"/>
      <c r="P884" s="4"/>
      <c r="Q884" s="4"/>
    </row>
    <row r="885" customFormat="false" ht="15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M885" s="4"/>
      <c r="N885" s="4"/>
      <c r="P885" s="4"/>
      <c r="Q885" s="4"/>
    </row>
    <row r="886" customFormat="false" ht="15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M886" s="4"/>
      <c r="N886" s="4"/>
      <c r="P886" s="4"/>
      <c r="Q886" s="4"/>
    </row>
    <row r="887" customFormat="false" ht="15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M887" s="4"/>
      <c r="N887" s="4"/>
      <c r="P887" s="4"/>
      <c r="Q887" s="4"/>
    </row>
    <row r="888" customFormat="false" ht="15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M888" s="4"/>
      <c r="N888" s="4"/>
      <c r="P888" s="4"/>
      <c r="Q888" s="4"/>
    </row>
    <row r="889" customFormat="false" ht="15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M889" s="4"/>
      <c r="N889" s="4"/>
      <c r="P889" s="4"/>
      <c r="Q889" s="4"/>
    </row>
    <row r="890" customFormat="false" ht="15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M890" s="4"/>
      <c r="N890" s="4"/>
      <c r="P890" s="4"/>
      <c r="Q890" s="4"/>
    </row>
    <row r="891" customFormat="false" ht="15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M891" s="4"/>
      <c r="N891" s="4"/>
      <c r="P891" s="4"/>
      <c r="Q891" s="4"/>
    </row>
    <row r="892" customFormat="false" ht="15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M892" s="4"/>
      <c r="N892" s="4"/>
      <c r="P892" s="4"/>
      <c r="Q892" s="4"/>
    </row>
    <row r="893" customFormat="false" ht="15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M893" s="4"/>
      <c r="N893" s="4"/>
      <c r="P893" s="4"/>
      <c r="Q893" s="4"/>
    </row>
    <row r="894" customFormat="false" ht="15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M894" s="4"/>
      <c r="N894" s="4"/>
      <c r="P894" s="4"/>
      <c r="Q894" s="4"/>
    </row>
    <row r="895" customFormat="false" ht="15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M895" s="4"/>
      <c r="N895" s="4"/>
      <c r="P895" s="4"/>
      <c r="Q895" s="4"/>
    </row>
    <row r="896" customFormat="false" ht="15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M896" s="4"/>
      <c r="N896" s="4"/>
      <c r="P896" s="4"/>
      <c r="Q896" s="4"/>
    </row>
    <row r="897" customFormat="false" ht="15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M897" s="4"/>
      <c r="N897" s="4"/>
      <c r="P897" s="4"/>
      <c r="Q897" s="4"/>
    </row>
    <row r="898" customFormat="false" ht="15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M898" s="4"/>
      <c r="N898" s="4"/>
      <c r="P898" s="4"/>
      <c r="Q898" s="4"/>
    </row>
    <row r="899" customFormat="false" ht="15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M899" s="4"/>
      <c r="N899" s="4"/>
      <c r="P899" s="4"/>
      <c r="Q899" s="4"/>
    </row>
    <row r="900" customFormat="false" ht="15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M900" s="4"/>
      <c r="N900" s="4"/>
      <c r="P900" s="4"/>
      <c r="Q900" s="4"/>
    </row>
    <row r="901" customFormat="false" ht="15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M901" s="4"/>
      <c r="N901" s="4"/>
      <c r="P901" s="4"/>
      <c r="Q901" s="4"/>
    </row>
    <row r="902" customFormat="false" ht="15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M902" s="4"/>
      <c r="N902" s="4"/>
      <c r="P902" s="4"/>
      <c r="Q902" s="4"/>
    </row>
    <row r="903" customFormat="false" ht="15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M903" s="4"/>
      <c r="N903" s="4"/>
      <c r="P903" s="4"/>
      <c r="Q903" s="4"/>
    </row>
    <row r="904" customFormat="false" ht="15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M904" s="4"/>
      <c r="N904" s="4"/>
      <c r="P904" s="4"/>
      <c r="Q904" s="4"/>
    </row>
    <row r="905" customFormat="false" ht="15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M905" s="4"/>
      <c r="N905" s="4"/>
      <c r="P905" s="4"/>
      <c r="Q905" s="4"/>
    </row>
    <row r="906" customFormat="false" ht="15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M906" s="4"/>
      <c r="N906" s="4"/>
      <c r="P906" s="4"/>
      <c r="Q906" s="4"/>
    </row>
    <row r="907" customFormat="false" ht="15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M907" s="4"/>
      <c r="N907" s="4"/>
      <c r="P907" s="4"/>
      <c r="Q907" s="4"/>
    </row>
    <row r="908" customFormat="false" ht="15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M908" s="4"/>
      <c r="N908" s="4"/>
      <c r="P908" s="4"/>
      <c r="Q908" s="4"/>
    </row>
    <row r="909" customFormat="false" ht="15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M909" s="4"/>
      <c r="N909" s="4"/>
      <c r="P909" s="4"/>
      <c r="Q909" s="4"/>
    </row>
    <row r="910" customFormat="false" ht="15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M910" s="4"/>
      <c r="N910" s="4"/>
      <c r="P910" s="4"/>
      <c r="Q910" s="4"/>
    </row>
    <row r="911" customFormat="false" ht="15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M911" s="4"/>
      <c r="N911" s="4"/>
      <c r="P911" s="4"/>
      <c r="Q911" s="4"/>
    </row>
    <row r="912" customFormat="false" ht="15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M912" s="4"/>
      <c r="N912" s="4"/>
      <c r="P912" s="4"/>
      <c r="Q912" s="4"/>
    </row>
    <row r="913" customFormat="false" ht="15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M913" s="4"/>
      <c r="N913" s="4"/>
      <c r="P913" s="4"/>
      <c r="Q913" s="4"/>
    </row>
    <row r="914" customFormat="false" ht="15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M914" s="4"/>
      <c r="N914" s="4"/>
      <c r="P914" s="4"/>
      <c r="Q914" s="4"/>
    </row>
    <row r="915" customFormat="false" ht="15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M915" s="4"/>
      <c r="N915" s="4"/>
      <c r="P915" s="4"/>
      <c r="Q915" s="4"/>
    </row>
    <row r="916" customFormat="false" ht="15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M916" s="4"/>
      <c r="N916" s="4"/>
      <c r="P916" s="4"/>
      <c r="Q916" s="4"/>
    </row>
    <row r="917" customFormat="false" ht="15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M917" s="4"/>
      <c r="N917" s="4"/>
      <c r="P917" s="4"/>
      <c r="Q917" s="4"/>
    </row>
    <row r="918" customFormat="false" ht="15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M918" s="4"/>
      <c r="N918" s="4"/>
      <c r="P918" s="4"/>
      <c r="Q918" s="4"/>
    </row>
    <row r="919" customFormat="false" ht="15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M919" s="4"/>
      <c r="N919" s="4"/>
      <c r="P919" s="4"/>
      <c r="Q919" s="4"/>
    </row>
    <row r="920" customFormat="false" ht="15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M920" s="4"/>
      <c r="N920" s="4"/>
      <c r="P920" s="4"/>
      <c r="Q920" s="4"/>
    </row>
    <row r="921" customFormat="false" ht="15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M921" s="4"/>
      <c r="N921" s="4"/>
      <c r="P921" s="4"/>
      <c r="Q921" s="4"/>
    </row>
    <row r="922" customFormat="false" ht="15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M922" s="4"/>
      <c r="N922" s="4"/>
      <c r="P922" s="4"/>
      <c r="Q922" s="4"/>
    </row>
    <row r="923" customFormat="false" ht="15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M923" s="4"/>
      <c r="N923" s="4"/>
      <c r="P923" s="4"/>
      <c r="Q923" s="4"/>
    </row>
    <row r="924" customFormat="false" ht="15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M924" s="4"/>
      <c r="N924" s="4"/>
      <c r="P924" s="4"/>
      <c r="Q924" s="4"/>
    </row>
    <row r="925" customFormat="false" ht="15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M925" s="4"/>
      <c r="N925" s="4"/>
      <c r="P925" s="4"/>
      <c r="Q925" s="4"/>
    </row>
    <row r="926" customFormat="false" ht="15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M926" s="4"/>
      <c r="N926" s="4"/>
      <c r="P926" s="4"/>
      <c r="Q926" s="4"/>
    </row>
    <row r="927" customFormat="false" ht="15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M927" s="4"/>
      <c r="N927" s="4"/>
      <c r="P927" s="4"/>
      <c r="Q927" s="4"/>
    </row>
    <row r="928" customFormat="false" ht="15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M928" s="4"/>
      <c r="N928" s="4"/>
      <c r="P928" s="4"/>
      <c r="Q928" s="4"/>
    </row>
    <row r="929" customFormat="false" ht="15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M929" s="4"/>
      <c r="N929" s="4"/>
      <c r="P929" s="4"/>
      <c r="Q929" s="4"/>
    </row>
    <row r="930" customFormat="false" ht="15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M930" s="4"/>
      <c r="N930" s="4"/>
      <c r="P930" s="4"/>
      <c r="Q930" s="4"/>
    </row>
    <row r="931" customFormat="false" ht="15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M931" s="4"/>
      <c r="N931" s="4"/>
      <c r="P931" s="4"/>
      <c r="Q931" s="4"/>
    </row>
    <row r="932" customFormat="false" ht="15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M932" s="4"/>
      <c r="N932" s="4"/>
      <c r="P932" s="4"/>
      <c r="Q932" s="4"/>
    </row>
    <row r="933" customFormat="false" ht="15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M933" s="4"/>
      <c r="N933" s="4"/>
      <c r="P933" s="4"/>
      <c r="Q933" s="4"/>
    </row>
    <row r="934" customFormat="false" ht="15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M934" s="4"/>
      <c r="N934" s="4"/>
      <c r="P934" s="4"/>
      <c r="Q934" s="4"/>
    </row>
    <row r="935" customFormat="false" ht="15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M935" s="4"/>
      <c r="N935" s="4"/>
      <c r="P935" s="4"/>
      <c r="Q935" s="4"/>
    </row>
    <row r="936" customFormat="false" ht="15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M936" s="4"/>
      <c r="N936" s="4"/>
      <c r="P936" s="4"/>
      <c r="Q936" s="4"/>
    </row>
    <row r="937" customFormat="false" ht="15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M937" s="4"/>
      <c r="N937" s="4"/>
      <c r="P937" s="4"/>
      <c r="Q937" s="4"/>
    </row>
    <row r="938" customFormat="false" ht="15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M938" s="4"/>
      <c r="N938" s="4"/>
      <c r="P938" s="4"/>
      <c r="Q938" s="4"/>
    </row>
    <row r="939" customFormat="false" ht="15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M939" s="4"/>
      <c r="N939" s="4"/>
      <c r="P939" s="4"/>
      <c r="Q939" s="4"/>
    </row>
    <row r="940" customFormat="false" ht="15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M940" s="4"/>
      <c r="N940" s="4"/>
      <c r="P940" s="4"/>
      <c r="Q940" s="4"/>
    </row>
    <row r="941" customFormat="false" ht="15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M941" s="4"/>
      <c r="N941" s="4"/>
      <c r="P941" s="4"/>
      <c r="Q941" s="4"/>
    </row>
    <row r="942" customFormat="false" ht="15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M942" s="4"/>
      <c r="N942" s="4"/>
      <c r="P942" s="4"/>
      <c r="Q942" s="4"/>
    </row>
    <row r="943" customFormat="false" ht="15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M943" s="4"/>
      <c r="N943" s="4"/>
      <c r="P943" s="4"/>
      <c r="Q943" s="4"/>
    </row>
    <row r="944" customFormat="false" ht="15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M944" s="4"/>
      <c r="N944" s="4"/>
      <c r="P944" s="4"/>
      <c r="Q944" s="4"/>
    </row>
    <row r="945" customFormat="false" ht="15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M945" s="4"/>
      <c r="N945" s="4"/>
      <c r="P945" s="4"/>
      <c r="Q945" s="4"/>
    </row>
    <row r="946" customFormat="false" ht="15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M946" s="4"/>
      <c r="N946" s="4"/>
      <c r="P946" s="4"/>
      <c r="Q946" s="4"/>
    </row>
    <row r="947" customFormat="false" ht="15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M947" s="4"/>
      <c r="N947" s="4"/>
      <c r="P947" s="4"/>
      <c r="Q947" s="4"/>
    </row>
    <row r="948" customFormat="false" ht="15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M948" s="4"/>
      <c r="N948" s="4"/>
      <c r="P948" s="4"/>
      <c r="Q948" s="4"/>
    </row>
    <row r="949" customFormat="false" ht="15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M949" s="4"/>
      <c r="N949" s="4"/>
      <c r="P949" s="4"/>
      <c r="Q949" s="4"/>
    </row>
    <row r="950" customFormat="false" ht="15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M950" s="4"/>
      <c r="N950" s="4"/>
      <c r="P950" s="4"/>
      <c r="Q950" s="4"/>
    </row>
    <row r="951" customFormat="false" ht="15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M951" s="4"/>
      <c r="N951" s="4"/>
      <c r="P951" s="4"/>
      <c r="Q951" s="4"/>
    </row>
    <row r="952" customFormat="false" ht="15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M952" s="4"/>
      <c r="N952" s="4"/>
      <c r="P952" s="4"/>
      <c r="Q952" s="4"/>
    </row>
    <row r="953" customFormat="false" ht="15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M953" s="4"/>
      <c r="N953" s="4"/>
      <c r="P953" s="4"/>
      <c r="Q953" s="4"/>
    </row>
    <row r="954" customFormat="false" ht="15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M954" s="4"/>
      <c r="N954" s="4"/>
      <c r="P954" s="4"/>
      <c r="Q954" s="4"/>
    </row>
    <row r="955" customFormat="false" ht="15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M955" s="4"/>
      <c r="N955" s="4"/>
      <c r="P955" s="4"/>
      <c r="Q955" s="4"/>
    </row>
    <row r="956" customFormat="false" ht="15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M956" s="4"/>
      <c r="N956" s="4"/>
      <c r="P956" s="4"/>
      <c r="Q956" s="4"/>
    </row>
    <row r="957" customFormat="false" ht="15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M957" s="4"/>
      <c r="N957" s="4"/>
      <c r="P957" s="4"/>
      <c r="Q957" s="4"/>
    </row>
    <row r="958" customFormat="false" ht="15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M958" s="4"/>
      <c r="N958" s="4"/>
      <c r="P958" s="4"/>
      <c r="Q958" s="4"/>
    </row>
    <row r="959" customFormat="false" ht="15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M959" s="4"/>
      <c r="N959" s="4"/>
      <c r="P959" s="4"/>
      <c r="Q959" s="4"/>
    </row>
    <row r="960" customFormat="false" ht="15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M960" s="4"/>
      <c r="N960" s="4"/>
      <c r="P960" s="4"/>
      <c r="Q960" s="4"/>
    </row>
    <row r="961" customFormat="false" ht="15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M961" s="4"/>
      <c r="N961" s="4"/>
      <c r="P961" s="4"/>
      <c r="Q961" s="4"/>
    </row>
    <row r="962" customFormat="false" ht="15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M962" s="4"/>
      <c r="N962" s="4"/>
      <c r="P962" s="4"/>
      <c r="Q962" s="4"/>
    </row>
    <row r="963" customFormat="false" ht="15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M963" s="4"/>
      <c r="N963" s="4"/>
      <c r="P963" s="4"/>
      <c r="Q963" s="4"/>
    </row>
    <row r="964" customFormat="false" ht="15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M964" s="4"/>
      <c r="N964" s="4"/>
      <c r="P964" s="4"/>
      <c r="Q964" s="4"/>
    </row>
    <row r="965" customFormat="false" ht="15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M965" s="4"/>
      <c r="N965" s="4"/>
      <c r="P965" s="4"/>
      <c r="Q965" s="4"/>
    </row>
    <row r="966" customFormat="false" ht="15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M966" s="4"/>
      <c r="N966" s="4"/>
      <c r="P966" s="4"/>
      <c r="Q966" s="4"/>
    </row>
    <row r="967" customFormat="false" ht="15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M967" s="4"/>
      <c r="N967" s="4"/>
      <c r="P967" s="4"/>
      <c r="Q967" s="4"/>
    </row>
    <row r="968" customFormat="false" ht="15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M968" s="4"/>
      <c r="N968" s="4"/>
      <c r="P968" s="4"/>
      <c r="Q968" s="4"/>
    </row>
    <row r="969" customFormat="false" ht="15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M969" s="4"/>
      <c r="N969" s="4"/>
      <c r="P969" s="4"/>
      <c r="Q969" s="4"/>
    </row>
    <row r="970" customFormat="false" ht="15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M970" s="4"/>
      <c r="N970" s="4"/>
      <c r="P970" s="4"/>
      <c r="Q970" s="4"/>
    </row>
    <row r="971" customFormat="false" ht="15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M971" s="4"/>
      <c r="N971" s="4"/>
      <c r="P971" s="4"/>
      <c r="Q971" s="4"/>
    </row>
    <row r="972" customFormat="false" ht="15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M972" s="4"/>
      <c r="N972" s="4"/>
      <c r="P972" s="4"/>
      <c r="Q972" s="4"/>
    </row>
    <row r="973" customFormat="false" ht="15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M973" s="4"/>
      <c r="N973" s="4"/>
      <c r="P973" s="4"/>
      <c r="Q973" s="4"/>
    </row>
    <row r="974" customFormat="false" ht="15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M974" s="4"/>
      <c r="N974" s="4"/>
      <c r="P974" s="4"/>
      <c r="Q974" s="4"/>
    </row>
    <row r="975" customFormat="false" ht="15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M975" s="4"/>
      <c r="N975" s="4"/>
      <c r="P975" s="4"/>
      <c r="Q975" s="4"/>
    </row>
    <row r="976" customFormat="false" ht="15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M976" s="4"/>
      <c r="N976" s="4"/>
      <c r="P976" s="4"/>
      <c r="Q976" s="4"/>
    </row>
    <row r="977" customFormat="false" ht="15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M977" s="4"/>
      <c r="N977" s="4"/>
      <c r="P977" s="4"/>
      <c r="Q977" s="4"/>
    </row>
    <row r="978" customFormat="false" ht="15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M978" s="4"/>
      <c r="N978" s="4"/>
      <c r="P978" s="4"/>
      <c r="Q978" s="4"/>
    </row>
    <row r="979" customFormat="false" ht="15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M979" s="4"/>
      <c r="N979" s="4"/>
      <c r="P979" s="4"/>
      <c r="Q979" s="4"/>
    </row>
    <row r="980" customFormat="false" ht="15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M980" s="4"/>
      <c r="N980" s="4"/>
      <c r="P980" s="4"/>
      <c r="Q980" s="4"/>
    </row>
    <row r="981" customFormat="false" ht="15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M981" s="4"/>
      <c r="N981" s="4"/>
      <c r="P981" s="4"/>
      <c r="Q981" s="4"/>
    </row>
    <row r="982" customFormat="false" ht="15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M982" s="4"/>
      <c r="N982" s="4"/>
      <c r="P982" s="4"/>
      <c r="Q982" s="4"/>
    </row>
    <row r="983" customFormat="false" ht="15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M983" s="4"/>
      <c r="N983" s="4"/>
      <c r="P983" s="4"/>
      <c r="Q983" s="4"/>
    </row>
    <row r="984" customFormat="false" ht="15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M984" s="4"/>
      <c r="N984" s="4"/>
      <c r="P984" s="4"/>
      <c r="Q984" s="4"/>
    </row>
    <row r="985" customFormat="false" ht="15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M985" s="4"/>
      <c r="N985" s="4"/>
      <c r="P985" s="4"/>
      <c r="Q985" s="4"/>
    </row>
    <row r="986" customFormat="false" ht="15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M986" s="4"/>
      <c r="N986" s="4"/>
      <c r="P986" s="4"/>
      <c r="Q986" s="4"/>
    </row>
    <row r="987" customFormat="false" ht="15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M987" s="4"/>
      <c r="N987" s="4"/>
      <c r="P987" s="4"/>
      <c r="Q987" s="4"/>
    </row>
    <row r="988" customFormat="false" ht="15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M988" s="4"/>
      <c r="N988" s="4"/>
      <c r="P988" s="4"/>
      <c r="Q988" s="4"/>
    </row>
    <row r="989" customFormat="false" ht="15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M989" s="4"/>
      <c r="N989" s="4"/>
      <c r="P989" s="4"/>
      <c r="Q989" s="4"/>
    </row>
    <row r="990" customFormat="false" ht="15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M990" s="4"/>
      <c r="N990" s="4"/>
      <c r="P990" s="4"/>
      <c r="Q990" s="4"/>
    </row>
    <row r="991" customFormat="false" ht="15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M991" s="4"/>
      <c r="N991" s="4"/>
      <c r="P991" s="4"/>
      <c r="Q991" s="4"/>
    </row>
    <row r="992" customFormat="false" ht="15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M992" s="4"/>
      <c r="N992" s="4"/>
      <c r="P992" s="4"/>
      <c r="Q992" s="4"/>
    </row>
    <row r="993" customFormat="false" ht="15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M993" s="4"/>
      <c r="N993" s="4"/>
      <c r="P993" s="4"/>
      <c r="Q993" s="4"/>
    </row>
    <row r="994" customFormat="false" ht="15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M994" s="4"/>
      <c r="N994" s="4"/>
      <c r="P994" s="4"/>
      <c r="Q994" s="4"/>
    </row>
    <row r="995" customFormat="false" ht="15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M995" s="4"/>
      <c r="N995" s="4"/>
      <c r="P995" s="4"/>
      <c r="Q995" s="4"/>
    </row>
    <row r="996" customFormat="false" ht="15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M996" s="4"/>
      <c r="N996" s="4"/>
      <c r="P996" s="4"/>
      <c r="Q996" s="4"/>
    </row>
    <row r="997" customFormat="false" ht="15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M997" s="4"/>
      <c r="N997" s="4"/>
      <c r="P997" s="4"/>
      <c r="Q997" s="4"/>
    </row>
    <row r="998" customFormat="false" ht="15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M998" s="4"/>
      <c r="N998" s="4"/>
      <c r="P998" s="4"/>
      <c r="Q998" s="4"/>
    </row>
    <row r="999" customFormat="false" ht="15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M999" s="4"/>
      <c r="N999" s="4"/>
      <c r="P999" s="4"/>
      <c r="Q999" s="4"/>
    </row>
    <row r="1000" customFormat="false" ht="15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M1000" s="4"/>
      <c r="N1000" s="4"/>
      <c r="P1000" s="4"/>
      <c r="Q1000" s="4"/>
    </row>
  </sheetData>
  <autoFilter ref="A1:R145"/>
  <conditionalFormatting sqref="N2:N145">
    <cfRule type="cellIs" priority="2" operator="lessThan" aboveAverage="0" equalAverage="0" bottom="0" percent="0" rank="0" text="" dxfId="12">
      <formula>0</formula>
    </cfRule>
  </conditionalFormatting>
  <conditionalFormatting sqref="M2">
    <cfRule type="cellIs" priority="3" operator="lessThan" aboveAverage="0" equalAverage="0" bottom="0" percent="0" rank="0" text="" dxfId="12">
      <formula>0</formula>
    </cfRule>
  </conditionalFormatting>
  <conditionalFormatting sqref="M3">
    <cfRule type="cellIs" priority="4" operator="lessThan" aboveAverage="0" equalAverage="0" bottom="0" percent="0" rank="0" text="" dxfId="12">
      <formula>0</formula>
    </cfRule>
  </conditionalFormatting>
  <conditionalFormatting sqref="M4">
    <cfRule type="cellIs" priority="5" operator="lessThan" aboveAverage="0" equalAverage="0" bottom="0" percent="0" rank="0" text="" dxfId="12">
      <formula>0</formula>
    </cfRule>
  </conditionalFormatting>
  <conditionalFormatting sqref="M5">
    <cfRule type="cellIs" priority="6" operator="lessThan" aboveAverage="0" equalAverage="0" bottom="0" percent="0" rank="0" text="" dxfId="12">
      <formula>0</formula>
    </cfRule>
  </conditionalFormatting>
  <conditionalFormatting sqref="M6">
    <cfRule type="cellIs" priority="7" operator="lessThan" aboveAverage="0" equalAverage="0" bottom="0" percent="0" rank="0" text="" dxfId="12">
      <formula>0</formula>
    </cfRule>
  </conditionalFormatting>
  <conditionalFormatting sqref="M7">
    <cfRule type="cellIs" priority="8" operator="lessThan" aboveAverage="0" equalAverage="0" bottom="0" percent="0" rank="0" text="" dxfId="12">
      <formula>0</formula>
    </cfRule>
  </conditionalFormatting>
  <conditionalFormatting sqref="M8">
    <cfRule type="cellIs" priority="9" operator="lessThan" aboveAverage="0" equalAverage="0" bottom="0" percent="0" rank="0" text="" dxfId="12">
      <formula>0</formula>
    </cfRule>
  </conditionalFormatting>
  <conditionalFormatting sqref="M9">
    <cfRule type="cellIs" priority="10" operator="lessThan" aboveAverage="0" equalAverage="0" bottom="0" percent="0" rank="0" text="" dxfId="12">
      <formula>0</formula>
    </cfRule>
  </conditionalFormatting>
  <conditionalFormatting sqref="M10">
    <cfRule type="cellIs" priority="11" operator="lessThan" aboveAverage="0" equalAverage="0" bottom="0" percent="0" rank="0" text="" dxfId="12">
      <formula>0</formula>
    </cfRule>
  </conditionalFormatting>
  <conditionalFormatting sqref="M11">
    <cfRule type="cellIs" priority="12" operator="lessThan" aboveAverage="0" equalAverage="0" bottom="0" percent="0" rank="0" text="" dxfId="12">
      <formula>0</formula>
    </cfRule>
  </conditionalFormatting>
  <conditionalFormatting sqref="M12">
    <cfRule type="cellIs" priority="13" operator="lessThan" aboveAverage="0" equalAverage="0" bottom="0" percent="0" rank="0" text="" dxfId="12">
      <formula>0</formula>
    </cfRule>
  </conditionalFormatting>
  <conditionalFormatting sqref="M13">
    <cfRule type="cellIs" priority="14" operator="lessThan" aboveAverage="0" equalAverage="0" bottom="0" percent="0" rank="0" text="" dxfId="12">
      <formula>0</formula>
    </cfRule>
  </conditionalFormatting>
  <conditionalFormatting sqref="M14">
    <cfRule type="cellIs" priority="15" operator="lessThan" aboveAverage="0" equalAverage="0" bottom="0" percent="0" rank="0" text="" dxfId="12">
      <formula>0</formula>
    </cfRule>
  </conditionalFormatting>
  <conditionalFormatting sqref="M15">
    <cfRule type="cellIs" priority="16" operator="lessThan" aboveAverage="0" equalAverage="0" bottom="0" percent="0" rank="0" text="" dxfId="12">
      <formula>0</formula>
    </cfRule>
  </conditionalFormatting>
  <conditionalFormatting sqref="M16">
    <cfRule type="cellIs" priority="17" operator="lessThan" aboveAverage="0" equalAverage="0" bottom="0" percent="0" rank="0" text="" dxfId="12">
      <formula>0</formula>
    </cfRule>
  </conditionalFormatting>
  <conditionalFormatting sqref="M17">
    <cfRule type="cellIs" priority="18" operator="lessThan" aboveAverage="0" equalAverage="0" bottom="0" percent="0" rank="0" text="" dxfId="12">
      <formula>0</formula>
    </cfRule>
  </conditionalFormatting>
  <conditionalFormatting sqref="M18">
    <cfRule type="cellIs" priority="19" operator="lessThan" aboveAverage="0" equalAverage="0" bottom="0" percent="0" rank="0" text="" dxfId="12">
      <formula>0</formula>
    </cfRule>
  </conditionalFormatting>
  <conditionalFormatting sqref="M19">
    <cfRule type="cellIs" priority="20" operator="lessThan" aboveAverage="0" equalAverage="0" bottom="0" percent="0" rank="0" text="" dxfId="12">
      <formula>0</formula>
    </cfRule>
  </conditionalFormatting>
  <conditionalFormatting sqref="M20">
    <cfRule type="cellIs" priority="21" operator="lessThan" aboveAverage="0" equalAverage="0" bottom="0" percent="0" rank="0" text="" dxfId="12">
      <formula>0</formula>
    </cfRule>
  </conditionalFormatting>
  <conditionalFormatting sqref="M21">
    <cfRule type="cellIs" priority="22" operator="lessThan" aboveAverage="0" equalAverage="0" bottom="0" percent="0" rank="0" text="" dxfId="12">
      <formula>0</formula>
    </cfRule>
  </conditionalFormatting>
  <conditionalFormatting sqref="M22">
    <cfRule type="cellIs" priority="23" operator="lessThan" aboveAverage="0" equalAverage="0" bottom="0" percent="0" rank="0" text="" dxfId="12">
      <formula>0</formula>
    </cfRule>
  </conditionalFormatting>
  <conditionalFormatting sqref="M23">
    <cfRule type="cellIs" priority="24" operator="lessThan" aboveAverage="0" equalAverage="0" bottom="0" percent="0" rank="0" text="" dxfId="12">
      <formula>0</formula>
    </cfRule>
  </conditionalFormatting>
  <conditionalFormatting sqref="M24">
    <cfRule type="cellIs" priority="25" operator="lessThan" aboveAverage="0" equalAverage="0" bottom="0" percent="0" rank="0" text="" dxfId="12">
      <formula>0</formula>
    </cfRule>
  </conditionalFormatting>
  <conditionalFormatting sqref="M25">
    <cfRule type="cellIs" priority="26" operator="lessThan" aboveAverage="0" equalAverage="0" bottom="0" percent="0" rank="0" text="" dxfId="12">
      <formula>0</formula>
    </cfRule>
  </conditionalFormatting>
  <conditionalFormatting sqref="M26">
    <cfRule type="cellIs" priority="27" operator="lessThan" aboveAverage="0" equalAverage="0" bottom="0" percent="0" rank="0" text="" dxfId="12">
      <formula>0</formula>
    </cfRule>
  </conditionalFormatting>
  <conditionalFormatting sqref="M27">
    <cfRule type="cellIs" priority="28" operator="lessThan" aboveAverage="0" equalAverage="0" bottom="0" percent="0" rank="0" text="" dxfId="12">
      <formula>0</formula>
    </cfRule>
  </conditionalFormatting>
  <conditionalFormatting sqref="M28">
    <cfRule type="cellIs" priority="29" operator="lessThan" aboveAverage="0" equalAverage="0" bottom="0" percent="0" rank="0" text="" dxfId="12">
      <formula>0</formula>
    </cfRule>
  </conditionalFormatting>
  <conditionalFormatting sqref="M29">
    <cfRule type="cellIs" priority="30" operator="lessThan" aboveAverage="0" equalAverage="0" bottom="0" percent="0" rank="0" text="" dxfId="12">
      <formula>0</formula>
    </cfRule>
  </conditionalFormatting>
  <conditionalFormatting sqref="M30">
    <cfRule type="cellIs" priority="31" operator="lessThan" aboveAverage="0" equalAverage="0" bottom="0" percent="0" rank="0" text="" dxfId="12">
      <formula>0</formula>
    </cfRule>
  </conditionalFormatting>
  <conditionalFormatting sqref="M31">
    <cfRule type="cellIs" priority="32" operator="lessThan" aboveAverage="0" equalAverage="0" bottom="0" percent="0" rank="0" text="" dxfId="12">
      <formula>0</formula>
    </cfRule>
  </conditionalFormatting>
  <conditionalFormatting sqref="M32">
    <cfRule type="cellIs" priority="33" operator="lessThan" aboveAverage="0" equalAverage="0" bottom="0" percent="0" rank="0" text="" dxfId="12">
      <formula>0</formula>
    </cfRule>
  </conditionalFormatting>
  <conditionalFormatting sqref="M33">
    <cfRule type="cellIs" priority="34" operator="lessThan" aboveAverage="0" equalAverage="0" bottom="0" percent="0" rank="0" text="" dxfId="12">
      <formula>0</formula>
    </cfRule>
  </conditionalFormatting>
  <conditionalFormatting sqref="M34">
    <cfRule type="cellIs" priority="35" operator="lessThan" aboveAverage="0" equalAverage="0" bottom="0" percent="0" rank="0" text="" dxfId="12">
      <formula>0</formula>
    </cfRule>
  </conditionalFormatting>
  <conditionalFormatting sqref="M35">
    <cfRule type="cellIs" priority="36" operator="lessThan" aboveAverage="0" equalAverage="0" bottom="0" percent="0" rank="0" text="" dxfId="12">
      <formula>0</formula>
    </cfRule>
  </conditionalFormatting>
  <conditionalFormatting sqref="M36">
    <cfRule type="cellIs" priority="37" operator="lessThan" aboveAverage="0" equalAverage="0" bottom="0" percent="0" rank="0" text="" dxfId="12">
      <formula>0</formula>
    </cfRule>
  </conditionalFormatting>
  <conditionalFormatting sqref="M37">
    <cfRule type="cellIs" priority="38" operator="lessThan" aboveAverage="0" equalAverage="0" bottom="0" percent="0" rank="0" text="" dxfId="12">
      <formula>0</formula>
    </cfRule>
  </conditionalFormatting>
  <conditionalFormatting sqref="M38">
    <cfRule type="cellIs" priority="39" operator="lessThan" aboveAverage="0" equalAverage="0" bottom="0" percent="0" rank="0" text="" dxfId="12">
      <formula>0</formula>
    </cfRule>
  </conditionalFormatting>
  <conditionalFormatting sqref="M39">
    <cfRule type="cellIs" priority="40" operator="lessThan" aboveAverage="0" equalAverage="0" bottom="0" percent="0" rank="0" text="" dxfId="12">
      <formula>0</formula>
    </cfRule>
  </conditionalFormatting>
  <conditionalFormatting sqref="M40">
    <cfRule type="cellIs" priority="41" operator="lessThan" aboveAverage="0" equalAverage="0" bottom="0" percent="0" rank="0" text="" dxfId="12">
      <formula>0</formula>
    </cfRule>
  </conditionalFormatting>
  <conditionalFormatting sqref="M41">
    <cfRule type="cellIs" priority="42" operator="lessThan" aboveAverage="0" equalAverage="0" bottom="0" percent="0" rank="0" text="" dxfId="12">
      <formula>0</formula>
    </cfRule>
  </conditionalFormatting>
  <conditionalFormatting sqref="M42">
    <cfRule type="cellIs" priority="43" operator="lessThan" aboveAverage="0" equalAverage="0" bottom="0" percent="0" rank="0" text="" dxfId="12">
      <formula>0</formula>
    </cfRule>
  </conditionalFormatting>
  <conditionalFormatting sqref="M43">
    <cfRule type="cellIs" priority="44" operator="lessThan" aboveAverage="0" equalAverage="0" bottom="0" percent="0" rank="0" text="" dxfId="12">
      <formula>0</formula>
    </cfRule>
  </conditionalFormatting>
  <conditionalFormatting sqref="M44">
    <cfRule type="cellIs" priority="45" operator="lessThan" aboveAverage="0" equalAverage="0" bottom="0" percent="0" rank="0" text="" dxfId="12">
      <formula>0</formula>
    </cfRule>
  </conditionalFormatting>
  <conditionalFormatting sqref="M45">
    <cfRule type="cellIs" priority="46" operator="lessThan" aboveAverage="0" equalAverage="0" bottom="0" percent="0" rank="0" text="" dxfId="12">
      <formula>0</formula>
    </cfRule>
  </conditionalFormatting>
  <conditionalFormatting sqref="M46">
    <cfRule type="cellIs" priority="47" operator="lessThan" aboveAverage="0" equalAverage="0" bottom="0" percent="0" rank="0" text="" dxfId="12">
      <formula>0</formula>
    </cfRule>
  </conditionalFormatting>
  <conditionalFormatting sqref="M47">
    <cfRule type="cellIs" priority="48" operator="lessThan" aboveAverage="0" equalAverage="0" bottom="0" percent="0" rank="0" text="" dxfId="12">
      <formula>0</formula>
    </cfRule>
  </conditionalFormatting>
  <conditionalFormatting sqref="M48">
    <cfRule type="cellIs" priority="49" operator="lessThan" aboveAverage="0" equalAverage="0" bottom="0" percent="0" rank="0" text="" dxfId="12">
      <formula>0</formula>
    </cfRule>
  </conditionalFormatting>
  <conditionalFormatting sqref="M49">
    <cfRule type="cellIs" priority="50" operator="lessThan" aboveAverage="0" equalAverage="0" bottom="0" percent="0" rank="0" text="" dxfId="12">
      <formula>0</formula>
    </cfRule>
  </conditionalFormatting>
  <conditionalFormatting sqref="M50">
    <cfRule type="cellIs" priority="51" operator="lessThan" aboveAverage="0" equalAverage="0" bottom="0" percent="0" rank="0" text="" dxfId="12">
      <formula>0</formula>
    </cfRule>
  </conditionalFormatting>
  <conditionalFormatting sqref="M51">
    <cfRule type="cellIs" priority="52" operator="lessThan" aboveAverage="0" equalAverage="0" bottom="0" percent="0" rank="0" text="" dxfId="12">
      <formula>0</formula>
    </cfRule>
  </conditionalFormatting>
  <conditionalFormatting sqref="M52">
    <cfRule type="cellIs" priority="53" operator="lessThan" aboveAverage="0" equalAverage="0" bottom="0" percent="0" rank="0" text="" dxfId="12">
      <formula>0</formula>
    </cfRule>
  </conditionalFormatting>
  <conditionalFormatting sqref="M53">
    <cfRule type="cellIs" priority="54" operator="lessThan" aboveAverage="0" equalAverage="0" bottom="0" percent="0" rank="0" text="" dxfId="12">
      <formula>0</formula>
    </cfRule>
  </conditionalFormatting>
  <conditionalFormatting sqref="M54">
    <cfRule type="cellIs" priority="55" operator="lessThan" aboveAverage="0" equalAverage="0" bottom="0" percent="0" rank="0" text="" dxfId="12">
      <formula>0</formula>
    </cfRule>
  </conditionalFormatting>
  <conditionalFormatting sqref="M55">
    <cfRule type="cellIs" priority="56" operator="lessThan" aboveAverage="0" equalAverage="0" bottom="0" percent="0" rank="0" text="" dxfId="12">
      <formula>0</formula>
    </cfRule>
  </conditionalFormatting>
  <conditionalFormatting sqref="M56">
    <cfRule type="cellIs" priority="57" operator="lessThan" aboveAverage="0" equalAverage="0" bottom="0" percent="0" rank="0" text="" dxfId="12">
      <formula>0</formula>
    </cfRule>
  </conditionalFormatting>
  <conditionalFormatting sqref="M57">
    <cfRule type="cellIs" priority="58" operator="lessThan" aboveAverage="0" equalAverage="0" bottom="0" percent="0" rank="0" text="" dxfId="12">
      <formula>0</formula>
    </cfRule>
  </conditionalFormatting>
  <conditionalFormatting sqref="M58">
    <cfRule type="cellIs" priority="59" operator="lessThan" aboveAverage="0" equalAverage="0" bottom="0" percent="0" rank="0" text="" dxfId="12">
      <formula>0</formula>
    </cfRule>
  </conditionalFormatting>
  <conditionalFormatting sqref="M59">
    <cfRule type="cellIs" priority="60" operator="lessThan" aboveAverage="0" equalAverage="0" bottom="0" percent="0" rank="0" text="" dxfId="12">
      <formula>0</formula>
    </cfRule>
  </conditionalFormatting>
  <conditionalFormatting sqref="M60">
    <cfRule type="cellIs" priority="61" operator="lessThan" aboveAverage="0" equalAverage="0" bottom="0" percent="0" rank="0" text="" dxfId="12">
      <formula>0</formula>
    </cfRule>
  </conditionalFormatting>
  <conditionalFormatting sqref="M61">
    <cfRule type="cellIs" priority="62" operator="lessThan" aboveAverage="0" equalAverage="0" bottom="0" percent="0" rank="0" text="" dxfId="12">
      <formula>0</formula>
    </cfRule>
  </conditionalFormatting>
  <conditionalFormatting sqref="M62">
    <cfRule type="cellIs" priority="63" operator="lessThan" aboveAverage="0" equalAverage="0" bottom="0" percent="0" rank="0" text="" dxfId="12">
      <formula>0</formula>
    </cfRule>
  </conditionalFormatting>
  <conditionalFormatting sqref="M63">
    <cfRule type="cellIs" priority="64" operator="lessThan" aboveAverage="0" equalAverage="0" bottom="0" percent="0" rank="0" text="" dxfId="12">
      <formula>0</formula>
    </cfRule>
  </conditionalFormatting>
  <conditionalFormatting sqref="M64">
    <cfRule type="cellIs" priority="65" operator="lessThan" aboveAverage="0" equalAverage="0" bottom="0" percent="0" rank="0" text="" dxfId="12">
      <formula>0</formula>
    </cfRule>
  </conditionalFormatting>
  <conditionalFormatting sqref="M65">
    <cfRule type="cellIs" priority="66" operator="lessThan" aboveAverage="0" equalAverage="0" bottom="0" percent="0" rank="0" text="" dxfId="12">
      <formula>0</formula>
    </cfRule>
  </conditionalFormatting>
  <conditionalFormatting sqref="M66">
    <cfRule type="cellIs" priority="67" operator="lessThan" aboveAverage="0" equalAverage="0" bottom="0" percent="0" rank="0" text="" dxfId="12">
      <formula>0</formula>
    </cfRule>
  </conditionalFormatting>
  <conditionalFormatting sqref="M67">
    <cfRule type="cellIs" priority="68" operator="lessThan" aboveAverage="0" equalAverage="0" bottom="0" percent="0" rank="0" text="" dxfId="12">
      <formula>0</formula>
    </cfRule>
  </conditionalFormatting>
  <conditionalFormatting sqref="M68">
    <cfRule type="cellIs" priority="69" operator="lessThan" aboveAverage="0" equalAverage="0" bottom="0" percent="0" rank="0" text="" dxfId="12">
      <formula>0</formula>
    </cfRule>
  </conditionalFormatting>
  <conditionalFormatting sqref="M69">
    <cfRule type="cellIs" priority="70" operator="lessThan" aboveAverage="0" equalAverage="0" bottom="0" percent="0" rank="0" text="" dxfId="12">
      <formula>0</formula>
    </cfRule>
  </conditionalFormatting>
  <conditionalFormatting sqref="M70">
    <cfRule type="cellIs" priority="71" operator="lessThan" aboveAverage="0" equalAverage="0" bottom="0" percent="0" rank="0" text="" dxfId="12">
      <formula>0</formula>
    </cfRule>
  </conditionalFormatting>
  <conditionalFormatting sqref="M71">
    <cfRule type="cellIs" priority="72" operator="lessThan" aboveAverage="0" equalAverage="0" bottom="0" percent="0" rank="0" text="" dxfId="12">
      <formula>0</formula>
    </cfRule>
  </conditionalFormatting>
  <conditionalFormatting sqref="M72">
    <cfRule type="cellIs" priority="73" operator="lessThan" aboveAverage="0" equalAverage="0" bottom="0" percent="0" rank="0" text="" dxfId="12">
      <formula>0</formula>
    </cfRule>
  </conditionalFormatting>
  <conditionalFormatting sqref="M73">
    <cfRule type="cellIs" priority="74" operator="lessThan" aboveAverage="0" equalAverage="0" bottom="0" percent="0" rank="0" text="" dxfId="12">
      <formula>0</formula>
    </cfRule>
  </conditionalFormatting>
  <conditionalFormatting sqref="M74">
    <cfRule type="cellIs" priority="75" operator="lessThan" aboveAverage="0" equalAverage="0" bottom="0" percent="0" rank="0" text="" dxfId="12">
      <formula>0</formula>
    </cfRule>
  </conditionalFormatting>
  <conditionalFormatting sqref="M75">
    <cfRule type="cellIs" priority="76" operator="lessThan" aboveAverage="0" equalAverage="0" bottom="0" percent="0" rank="0" text="" dxfId="12">
      <formula>0</formula>
    </cfRule>
  </conditionalFormatting>
  <conditionalFormatting sqref="M76">
    <cfRule type="cellIs" priority="77" operator="lessThan" aboveAverage="0" equalAverage="0" bottom="0" percent="0" rank="0" text="" dxfId="12">
      <formula>0</formula>
    </cfRule>
  </conditionalFormatting>
  <conditionalFormatting sqref="M77">
    <cfRule type="cellIs" priority="78" operator="lessThan" aboveAverage="0" equalAverage="0" bottom="0" percent="0" rank="0" text="" dxfId="12">
      <formula>0</formula>
    </cfRule>
  </conditionalFormatting>
  <conditionalFormatting sqref="M78">
    <cfRule type="cellIs" priority="79" operator="lessThan" aboveAverage="0" equalAverage="0" bottom="0" percent="0" rank="0" text="" dxfId="12">
      <formula>0</formula>
    </cfRule>
  </conditionalFormatting>
  <conditionalFormatting sqref="M79">
    <cfRule type="cellIs" priority="80" operator="lessThan" aboveAverage="0" equalAverage="0" bottom="0" percent="0" rank="0" text="" dxfId="12">
      <formula>0</formula>
    </cfRule>
  </conditionalFormatting>
  <conditionalFormatting sqref="M80">
    <cfRule type="cellIs" priority="81" operator="lessThan" aboveAverage="0" equalAverage="0" bottom="0" percent="0" rank="0" text="" dxfId="12">
      <formula>0</formula>
    </cfRule>
  </conditionalFormatting>
  <conditionalFormatting sqref="M81">
    <cfRule type="cellIs" priority="82" operator="lessThan" aboveAverage="0" equalAverage="0" bottom="0" percent="0" rank="0" text="" dxfId="12">
      <formula>0</formula>
    </cfRule>
  </conditionalFormatting>
  <conditionalFormatting sqref="M82">
    <cfRule type="cellIs" priority="83" operator="lessThan" aboveAverage="0" equalAverage="0" bottom="0" percent="0" rank="0" text="" dxfId="12">
      <formula>0</formula>
    </cfRule>
  </conditionalFormatting>
  <conditionalFormatting sqref="M83">
    <cfRule type="cellIs" priority="84" operator="lessThan" aboveAverage="0" equalAverage="0" bottom="0" percent="0" rank="0" text="" dxfId="12">
      <formula>0</formula>
    </cfRule>
  </conditionalFormatting>
  <conditionalFormatting sqref="M84">
    <cfRule type="cellIs" priority="85" operator="lessThan" aboveAverage="0" equalAverage="0" bottom="0" percent="0" rank="0" text="" dxfId="12">
      <formula>0</formula>
    </cfRule>
  </conditionalFormatting>
  <conditionalFormatting sqref="M85">
    <cfRule type="cellIs" priority="86" operator="lessThan" aboveAverage="0" equalAverage="0" bottom="0" percent="0" rank="0" text="" dxfId="12">
      <formula>0</formula>
    </cfRule>
  </conditionalFormatting>
  <conditionalFormatting sqref="M86">
    <cfRule type="cellIs" priority="87" operator="lessThan" aboveAverage="0" equalAverage="0" bottom="0" percent="0" rank="0" text="" dxfId="12">
      <formula>0</formula>
    </cfRule>
  </conditionalFormatting>
  <conditionalFormatting sqref="M87">
    <cfRule type="cellIs" priority="88" operator="lessThan" aboveAverage="0" equalAverage="0" bottom="0" percent="0" rank="0" text="" dxfId="12">
      <formula>0</formula>
    </cfRule>
  </conditionalFormatting>
  <conditionalFormatting sqref="M88">
    <cfRule type="cellIs" priority="89" operator="lessThan" aboveAverage="0" equalAverage="0" bottom="0" percent="0" rank="0" text="" dxfId="12">
      <formula>0</formula>
    </cfRule>
  </conditionalFormatting>
  <conditionalFormatting sqref="M89">
    <cfRule type="cellIs" priority="90" operator="lessThan" aboveAverage="0" equalAverage="0" bottom="0" percent="0" rank="0" text="" dxfId="12">
      <formula>0</formula>
    </cfRule>
  </conditionalFormatting>
  <conditionalFormatting sqref="M90">
    <cfRule type="cellIs" priority="91" operator="lessThan" aboveAverage="0" equalAverage="0" bottom="0" percent="0" rank="0" text="" dxfId="12">
      <formula>0</formula>
    </cfRule>
  </conditionalFormatting>
  <conditionalFormatting sqref="M91">
    <cfRule type="cellIs" priority="92" operator="lessThan" aboveAverage="0" equalAverage="0" bottom="0" percent="0" rank="0" text="" dxfId="12">
      <formula>0</formula>
    </cfRule>
  </conditionalFormatting>
  <conditionalFormatting sqref="M92">
    <cfRule type="cellIs" priority="93" operator="lessThan" aboveAverage="0" equalAverage="0" bottom="0" percent="0" rank="0" text="" dxfId="12">
      <formula>0</formula>
    </cfRule>
  </conditionalFormatting>
  <conditionalFormatting sqref="M93">
    <cfRule type="cellIs" priority="94" operator="lessThan" aboveAverage="0" equalAverage="0" bottom="0" percent="0" rank="0" text="" dxfId="12">
      <formula>0</formula>
    </cfRule>
  </conditionalFormatting>
  <conditionalFormatting sqref="M94">
    <cfRule type="cellIs" priority="95" operator="lessThan" aboveAverage="0" equalAverage="0" bottom="0" percent="0" rank="0" text="" dxfId="12">
      <formula>0</formula>
    </cfRule>
  </conditionalFormatting>
  <conditionalFormatting sqref="M95">
    <cfRule type="cellIs" priority="96" operator="lessThan" aboveAverage="0" equalAverage="0" bottom="0" percent="0" rank="0" text="" dxfId="12">
      <formula>0</formula>
    </cfRule>
  </conditionalFormatting>
  <conditionalFormatting sqref="M96">
    <cfRule type="cellIs" priority="97" operator="lessThan" aboveAverage="0" equalAverage="0" bottom="0" percent="0" rank="0" text="" dxfId="12">
      <formula>0</formula>
    </cfRule>
  </conditionalFormatting>
  <conditionalFormatting sqref="M97">
    <cfRule type="cellIs" priority="98" operator="lessThan" aboveAverage="0" equalAverage="0" bottom="0" percent="0" rank="0" text="" dxfId="12">
      <formula>0</formula>
    </cfRule>
  </conditionalFormatting>
  <conditionalFormatting sqref="M98">
    <cfRule type="cellIs" priority="99" operator="lessThan" aboveAverage="0" equalAverage="0" bottom="0" percent="0" rank="0" text="" dxfId="12">
      <formula>0</formula>
    </cfRule>
  </conditionalFormatting>
  <conditionalFormatting sqref="M99">
    <cfRule type="cellIs" priority="100" operator="lessThan" aboveAverage="0" equalAverage="0" bottom="0" percent="0" rank="0" text="" dxfId="12">
      <formula>0</formula>
    </cfRule>
  </conditionalFormatting>
  <conditionalFormatting sqref="M100">
    <cfRule type="cellIs" priority="101" operator="lessThan" aboveAverage="0" equalAverage="0" bottom="0" percent="0" rank="0" text="" dxfId="12">
      <formula>0</formula>
    </cfRule>
  </conditionalFormatting>
  <conditionalFormatting sqref="M101">
    <cfRule type="cellIs" priority="102" operator="lessThan" aboveAverage="0" equalAverage="0" bottom="0" percent="0" rank="0" text="" dxfId="12">
      <formula>0</formula>
    </cfRule>
  </conditionalFormatting>
  <conditionalFormatting sqref="M102">
    <cfRule type="cellIs" priority="103" operator="lessThan" aboveAverage="0" equalAverage="0" bottom="0" percent="0" rank="0" text="" dxfId="12">
      <formula>0</formula>
    </cfRule>
  </conditionalFormatting>
  <conditionalFormatting sqref="M103">
    <cfRule type="cellIs" priority="104" operator="lessThan" aboveAverage="0" equalAverage="0" bottom="0" percent="0" rank="0" text="" dxfId="12">
      <formula>0</formula>
    </cfRule>
  </conditionalFormatting>
  <conditionalFormatting sqref="M104">
    <cfRule type="cellIs" priority="105" operator="lessThan" aboveAverage="0" equalAverage="0" bottom="0" percent="0" rank="0" text="" dxfId="12">
      <formula>0</formula>
    </cfRule>
  </conditionalFormatting>
  <conditionalFormatting sqref="M105">
    <cfRule type="cellIs" priority="106" operator="lessThan" aboveAverage="0" equalAverage="0" bottom="0" percent="0" rank="0" text="" dxfId="12">
      <formula>0</formula>
    </cfRule>
  </conditionalFormatting>
  <conditionalFormatting sqref="M106">
    <cfRule type="cellIs" priority="107" operator="lessThan" aboveAverage="0" equalAverage="0" bottom="0" percent="0" rank="0" text="" dxfId="12">
      <formula>0</formula>
    </cfRule>
  </conditionalFormatting>
  <conditionalFormatting sqref="M107">
    <cfRule type="cellIs" priority="108" operator="lessThan" aboveAverage="0" equalAverage="0" bottom="0" percent="0" rank="0" text="" dxfId="12">
      <formula>0</formula>
    </cfRule>
  </conditionalFormatting>
  <conditionalFormatting sqref="M108">
    <cfRule type="cellIs" priority="109" operator="lessThan" aboveAverage="0" equalAverage="0" bottom="0" percent="0" rank="0" text="" dxfId="12">
      <formula>0</formula>
    </cfRule>
  </conditionalFormatting>
  <conditionalFormatting sqref="M109">
    <cfRule type="cellIs" priority="110" operator="lessThan" aboveAverage="0" equalAverage="0" bottom="0" percent="0" rank="0" text="" dxfId="12">
      <formula>0</formula>
    </cfRule>
  </conditionalFormatting>
  <conditionalFormatting sqref="M110">
    <cfRule type="cellIs" priority="111" operator="lessThan" aboveAverage="0" equalAverage="0" bottom="0" percent="0" rank="0" text="" dxfId="12">
      <formula>0</formula>
    </cfRule>
  </conditionalFormatting>
  <conditionalFormatting sqref="M111">
    <cfRule type="cellIs" priority="112" operator="lessThan" aboveAverage="0" equalAverage="0" bottom="0" percent="0" rank="0" text="" dxfId="12">
      <formula>0</formula>
    </cfRule>
  </conditionalFormatting>
  <conditionalFormatting sqref="M112">
    <cfRule type="cellIs" priority="113" operator="lessThan" aboveAverage="0" equalAverage="0" bottom="0" percent="0" rank="0" text="" dxfId="12">
      <formula>0</formula>
    </cfRule>
  </conditionalFormatting>
  <conditionalFormatting sqref="M113">
    <cfRule type="cellIs" priority="114" operator="lessThan" aboveAverage="0" equalAverage="0" bottom="0" percent="0" rank="0" text="" dxfId="12">
      <formula>0</formula>
    </cfRule>
  </conditionalFormatting>
  <conditionalFormatting sqref="M114">
    <cfRule type="cellIs" priority="115" operator="lessThan" aboveAverage="0" equalAverage="0" bottom="0" percent="0" rank="0" text="" dxfId="12">
      <formula>0</formula>
    </cfRule>
  </conditionalFormatting>
  <conditionalFormatting sqref="M115">
    <cfRule type="cellIs" priority="116" operator="lessThan" aboveAverage="0" equalAverage="0" bottom="0" percent="0" rank="0" text="" dxfId="12">
      <formula>0</formula>
    </cfRule>
  </conditionalFormatting>
  <conditionalFormatting sqref="M116">
    <cfRule type="cellIs" priority="117" operator="lessThan" aboveAverage="0" equalAverage="0" bottom="0" percent="0" rank="0" text="" dxfId="12">
      <formula>0</formula>
    </cfRule>
  </conditionalFormatting>
  <conditionalFormatting sqref="M117">
    <cfRule type="cellIs" priority="118" operator="lessThan" aboveAverage="0" equalAverage="0" bottom="0" percent="0" rank="0" text="" dxfId="12">
      <formula>0</formula>
    </cfRule>
  </conditionalFormatting>
  <conditionalFormatting sqref="M118">
    <cfRule type="cellIs" priority="119" operator="lessThan" aboveAverage="0" equalAverage="0" bottom="0" percent="0" rank="0" text="" dxfId="12">
      <formula>0</formula>
    </cfRule>
  </conditionalFormatting>
  <conditionalFormatting sqref="M119">
    <cfRule type="cellIs" priority="120" operator="lessThan" aboveAverage="0" equalAverage="0" bottom="0" percent="0" rank="0" text="" dxfId="12">
      <formula>0</formula>
    </cfRule>
  </conditionalFormatting>
  <conditionalFormatting sqref="M120">
    <cfRule type="cellIs" priority="121" operator="lessThan" aboveAverage="0" equalAverage="0" bottom="0" percent="0" rank="0" text="" dxfId="12">
      <formula>0</formula>
    </cfRule>
  </conditionalFormatting>
  <conditionalFormatting sqref="M121">
    <cfRule type="cellIs" priority="122" operator="lessThan" aboveAverage="0" equalAverage="0" bottom="0" percent="0" rank="0" text="" dxfId="12">
      <formula>0</formula>
    </cfRule>
  </conditionalFormatting>
  <conditionalFormatting sqref="M122">
    <cfRule type="cellIs" priority="123" operator="lessThan" aboveAverage="0" equalAverage="0" bottom="0" percent="0" rank="0" text="" dxfId="12">
      <formula>0</formula>
    </cfRule>
  </conditionalFormatting>
  <conditionalFormatting sqref="M123">
    <cfRule type="cellIs" priority="124" operator="lessThan" aboveAverage="0" equalAverage="0" bottom="0" percent="0" rank="0" text="" dxfId="12">
      <formula>0</formula>
    </cfRule>
  </conditionalFormatting>
  <conditionalFormatting sqref="M124">
    <cfRule type="cellIs" priority="125" operator="lessThan" aboveAverage="0" equalAverage="0" bottom="0" percent="0" rank="0" text="" dxfId="12">
      <formula>0</formula>
    </cfRule>
  </conditionalFormatting>
  <conditionalFormatting sqref="M125">
    <cfRule type="cellIs" priority="126" operator="lessThan" aboveAverage="0" equalAverage="0" bottom="0" percent="0" rank="0" text="" dxfId="12">
      <formula>0</formula>
    </cfRule>
  </conditionalFormatting>
  <conditionalFormatting sqref="M126">
    <cfRule type="cellIs" priority="127" operator="lessThan" aboveAverage="0" equalAverage="0" bottom="0" percent="0" rank="0" text="" dxfId="12">
      <formula>0</formula>
    </cfRule>
  </conditionalFormatting>
  <conditionalFormatting sqref="M127">
    <cfRule type="cellIs" priority="128" operator="lessThan" aboveAverage="0" equalAverage="0" bottom="0" percent="0" rank="0" text="" dxfId="12">
      <formula>0</formula>
    </cfRule>
  </conditionalFormatting>
  <conditionalFormatting sqref="M128">
    <cfRule type="cellIs" priority="129" operator="lessThan" aboveAverage="0" equalAverage="0" bottom="0" percent="0" rank="0" text="" dxfId="12">
      <formula>0</formula>
    </cfRule>
  </conditionalFormatting>
  <conditionalFormatting sqref="M129">
    <cfRule type="cellIs" priority="130" operator="lessThan" aboveAverage="0" equalAverage="0" bottom="0" percent="0" rank="0" text="" dxfId="12">
      <formula>0</formula>
    </cfRule>
  </conditionalFormatting>
  <conditionalFormatting sqref="M130">
    <cfRule type="cellIs" priority="131" operator="lessThan" aboveAverage="0" equalAverage="0" bottom="0" percent="0" rank="0" text="" dxfId="12">
      <formula>0</formula>
    </cfRule>
  </conditionalFormatting>
  <conditionalFormatting sqref="M131">
    <cfRule type="cellIs" priority="132" operator="lessThan" aboveAverage="0" equalAverage="0" bottom="0" percent="0" rank="0" text="" dxfId="12">
      <formula>0</formula>
    </cfRule>
  </conditionalFormatting>
  <conditionalFormatting sqref="M132">
    <cfRule type="cellIs" priority="133" operator="lessThan" aboveAverage="0" equalAverage="0" bottom="0" percent="0" rank="0" text="" dxfId="12">
      <formula>0</formula>
    </cfRule>
  </conditionalFormatting>
  <conditionalFormatting sqref="M133">
    <cfRule type="cellIs" priority="134" operator="lessThan" aboveAverage="0" equalAverage="0" bottom="0" percent="0" rank="0" text="" dxfId="12">
      <formula>0</formula>
    </cfRule>
  </conditionalFormatting>
  <conditionalFormatting sqref="M134">
    <cfRule type="cellIs" priority="135" operator="lessThan" aboveAverage="0" equalAverage="0" bottom="0" percent="0" rank="0" text="" dxfId="12">
      <formula>0</formula>
    </cfRule>
  </conditionalFormatting>
  <conditionalFormatting sqref="M135">
    <cfRule type="cellIs" priority="136" operator="lessThan" aboveAverage="0" equalAverage="0" bottom="0" percent="0" rank="0" text="" dxfId="12">
      <formula>0</formula>
    </cfRule>
  </conditionalFormatting>
  <conditionalFormatting sqref="M136">
    <cfRule type="cellIs" priority="137" operator="lessThan" aboveAverage="0" equalAverage="0" bottom="0" percent="0" rank="0" text="" dxfId="12">
      <formula>0</formula>
    </cfRule>
  </conditionalFormatting>
  <conditionalFormatting sqref="M137">
    <cfRule type="cellIs" priority="138" operator="lessThan" aboveAverage="0" equalAverage="0" bottom="0" percent="0" rank="0" text="" dxfId="12">
      <formula>0</formula>
    </cfRule>
  </conditionalFormatting>
  <conditionalFormatting sqref="M138">
    <cfRule type="cellIs" priority="139" operator="lessThan" aboveAverage="0" equalAverage="0" bottom="0" percent="0" rank="0" text="" dxfId="12">
      <formula>0</formula>
    </cfRule>
  </conditionalFormatting>
  <conditionalFormatting sqref="M139">
    <cfRule type="cellIs" priority="140" operator="lessThan" aboveAverage="0" equalAverage="0" bottom="0" percent="0" rank="0" text="" dxfId="12">
      <formula>0</formula>
    </cfRule>
  </conditionalFormatting>
  <conditionalFormatting sqref="M140">
    <cfRule type="cellIs" priority="141" operator="lessThan" aboveAverage="0" equalAverage="0" bottom="0" percent="0" rank="0" text="" dxfId="12">
      <formula>0</formula>
    </cfRule>
  </conditionalFormatting>
  <conditionalFormatting sqref="M141">
    <cfRule type="cellIs" priority="142" operator="lessThan" aboveAverage="0" equalAverage="0" bottom="0" percent="0" rank="0" text="" dxfId="12">
      <formula>0</formula>
    </cfRule>
  </conditionalFormatting>
  <conditionalFormatting sqref="M142">
    <cfRule type="cellIs" priority="143" operator="lessThan" aboveAverage="0" equalAverage="0" bottom="0" percent="0" rank="0" text="" dxfId="12">
      <formula>0</formula>
    </cfRule>
  </conditionalFormatting>
  <conditionalFormatting sqref="M143">
    <cfRule type="cellIs" priority="144" operator="lessThan" aboveAverage="0" equalAverage="0" bottom="0" percent="0" rank="0" text="" dxfId="12">
      <formula>0</formula>
    </cfRule>
  </conditionalFormatting>
  <conditionalFormatting sqref="M144">
    <cfRule type="cellIs" priority="145" operator="lessThan" aboveAverage="0" equalAverage="0" bottom="0" percent="0" rank="0" text="" dxfId="12">
      <formula>0</formula>
    </cfRule>
  </conditionalFormatting>
  <conditionalFormatting sqref="M145">
    <cfRule type="cellIs" priority="146" operator="lessThan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2025-01-06T21:52:20Z</dcterms:created>
  <dc:creator>openpyxl</dc:creator>
  <dc:description/>
  <dc:language>pt-PT</dc:language>
  <cp:lastModifiedBy/>
  <dcterms:modified xsi:type="dcterms:W3CDTF">2025-03-18T21:47:17Z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