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9b5661b6c851ed/Documents/Projizzles/csv/"/>
    </mc:Choice>
  </mc:AlternateContent>
  <xr:revisionPtr revIDLastSave="1" documentId="13_ncr:1_{8568FC7B-05AB-47D3-9AEE-E44B3F9AFABB}" xr6:coauthVersionLast="47" xr6:coauthVersionMax="47" xr10:uidLastSave="{4B0D5B0A-1DFC-47CF-8785-F8DFA1C5DD1C}"/>
  <bookViews>
    <workbookView xWindow="-120" yWindow="-120" windowWidth="29040" windowHeight="15720" xr2:uid="{00000000-000D-0000-FFFF-FFFF00000000}"/>
  </bookViews>
  <sheets>
    <sheet name="Timetables r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" i="1" l="1"/>
  <c r="X34" i="1"/>
  <c r="X35" i="1"/>
  <c r="X11" i="1"/>
  <c r="X37" i="1"/>
  <c r="X4" i="1"/>
  <c r="X10" i="1"/>
  <c r="X31" i="1"/>
  <c r="X3" i="1"/>
  <c r="X2" i="1"/>
  <c r="X33" i="1"/>
  <c r="X59" i="1"/>
  <c r="X60" i="1"/>
  <c r="X57" i="1"/>
  <c r="X23" i="1"/>
  <c r="X43" i="1"/>
  <c r="X51" i="1"/>
  <c r="X22" i="1"/>
  <c r="X45" i="1"/>
  <c r="X52" i="1"/>
  <c r="X5" i="1"/>
  <c r="X6" i="1"/>
  <c r="X7" i="1"/>
  <c r="X8" i="1"/>
  <c r="X25" i="1"/>
  <c r="X27" i="1"/>
  <c r="X47" i="1"/>
  <c r="X61" i="1"/>
  <c r="X30" i="1"/>
  <c r="X46" i="1"/>
  <c r="X54" i="1"/>
  <c r="X55" i="1"/>
  <c r="X58" i="1"/>
  <c r="X29" i="1"/>
  <c r="X53" i="1"/>
  <c r="X49" i="1"/>
  <c r="X32" i="1"/>
  <c r="X56" i="1"/>
  <c r="X12" i="1"/>
  <c r="X13" i="1"/>
  <c r="X14" i="1"/>
  <c r="X15" i="1"/>
  <c r="X16" i="1"/>
  <c r="X17" i="1"/>
  <c r="X18" i="1"/>
  <c r="X19" i="1"/>
  <c r="X20" i="1"/>
  <c r="X21" i="1"/>
  <c r="X28" i="1"/>
  <c r="X39" i="1"/>
  <c r="X41" i="1"/>
  <c r="X48" i="1"/>
  <c r="X36" i="1"/>
  <c r="X38" i="1"/>
  <c r="X40" i="1"/>
  <c r="X42" i="1"/>
  <c r="X50" i="1"/>
  <c r="X44" i="1"/>
  <c r="X9" i="1"/>
  <c r="X24" i="1"/>
  <c r="Q44" i="1"/>
  <c r="Q45" i="1"/>
  <c r="Q46" i="1"/>
  <c r="Q47" i="1"/>
  <c r="Q48" i="1"/>
  <c r="Q49" i="1"/>
  <c r="Q50" i="1"/>
  <c r="Q57" i="1"/>
  <c r="Q58" i="1"/>
  <c r="Q59" i="1"/>
  <c r="Q60" i="1"/>
  <c r="Q61" i="1"/>
  <c r="Q29" i="1"/>
  <c r="Q30" i="1"/>
  <c r="Q31" i="1"/>
  <c r="Q32" i="1"/>
  <c r="Q33" i="1"/>
  <c r="Q34" i="1"/>
  <c r="Q35" i="1"/>
  <c r="Q2" i="1"/>
  <c r="Q3" i="1"/>
  <c r="Q4" i="1"/>
  <c r="Q5" i="1"/>
  <c r="Q6" i="1"/>
  <c r="Q7" i="1"/>
  <c r="Q8" i="1"/>
  <c r="Q36" i="1"/>
  <c r="Q37" i="1"/>
  <c r="Q38" i="1"/>
  <c r="Q39" i="1"/>
  <c r="Q40" i="1"/>
  <c r="Q41" i="1"/>
  <c r="Q42" i="1"/>
  <c r="Q51" i="1"/>
  <c r="Q9" i="1"/>
  <c r="Q10" i="1"/>
  <c r="Q11" i="1"/>
  <c r="Q12" i="1"/>
  <c r="Q13" i="1"/>
  <c r="Q14" i="1"/>
  <c r="Q15" i="1"/>
  <c r="Q16" i="1"/>
  <c r="Q18" i="1"/>
  <c r="Q17" i="1"/>
  <c r="Q19" i="1"/>
  <c r="Q20" i="1"/>
  <c r="Q21" i="1"/>
  <c r="Q22" i="1"/>
  <c r="Q23" i="1"/>
  <c r="Q24" i="1"/>
  <c r="Q25" i="1"/>
  <c r="Q26" i="1"/>
  <c r="Q27" i="1"/>
  <c r="Q28" i="1"/>
  <c r="Q52" i="1"/>
  <c r="Q53" i="1"/>
  <c r="Q54" i="1"/>
  <c r="Q55" i="1"/>
  <c r="Q56" i="1"/>
  <c r="Q43" i="1"/>
  <c r="E54" i="1"/>
  <c r="F54" i="1"/>
  <c r="G54" i="1"/>
  <c r="M54" i="1"/>
  <c r="N54" i="1"/>
  <c r="U54" i="1"/>
  <c r="E55" i="1"/>
  <c r="E56" i="1"/>
  <c r="F55" i="1"/>
  <c r="F56" i="1"/>
  <c r="G55" i="1"/>
  <c r="G56" i="1"/>
  <c r="M55" i="1"/>
  <c r="M56" i="1"/>
  <c r="N55" i="1"/>
  <c r="N56" i="1"/>
  <c r="U55" i="1"/>
  <c r="H56" i="1" l="1"/>
  <c r="H54" i="1"/>
  <c r="O55" i="1"/>
  <c r="O56" i="1"/>
  <c r="O54" i="1"/>
  <c r="H55" i="1"/>
  <c r="E43" i="1"/>
  <c r="E44" i="1"/>
  <c r="E45" i="1"/>
  <c r="E46" i="1"/>
  <c r="E47" i="1"/>
  <c r="E48" i="1"/>
  <c r="E49" i="1"/>
  <c r="E50" i="1"/>
  <c r="E57" i="1"/>
  <c r="E58" i="1"/>
  <c r="E59" i="1"/>
  <c r="E60" i="1"/>
  <c r="E61" i="1"/>
  <c r="E29" i="1"/>
  <c r="E30" i="1"/>
  <c r="E31" i="1"/>
  <c r="E32" i="1"/>
  <c r="E33" i="1"/>
  <c r="E34" i="1"/>
  <c r="E35" i="1"/>
  <c r="E2" i="1"/>
  <c r="E3" i="1"/>
  <c r="E4" i="1"/>
  <c r="E5" i="1"/>
  <c r="E6" i="1"/>
  <c r="E7" i="1"/>
  <c r="E8" i="1"/>
  <c r="E36" i="1"/>
  <c r="E37" i="1"/>
  <c r="E38" i="1"/>
  <c r="E39" i="1"/>
  <c r="E40" i="1"/>
  <c r="E41" i="1"/>
  <c r="E42" i="1"/>
  <c r="E51" i="1"/>
  <c r="E9" i="1"/>
  <c r="E10" i="1"/>
  <c r="E11" i="1"/>
  <c r="E12" i="1"/>
  <c r="E13" i="1"/>
  <c r="E14" i="1"/>
  <c r="E15" i="1"/>
  <c r="E16" i="1"/>
  <c r="E18" i="1"/>
  <c r="E17" i="1"/>
  <c r="E19" i="1"/>
  <c r="E20" i="1"/>
  <c r="E21" i="1"/>
  <c r="E22" i="1"/>
  <c r="E23" i="1"/>
  <c r="E24" i="1"/>
  <c r="E25" i="1"/>
  <c r="E26" i="1"/>
  <c r="E27" i="1"/>
  <c r="E28" i="1"/>
  <c r="E52" i="1"/>
  <c r="E53" i="1"/>
  <c r="F43" i="1"/>
  <c r="F44" i="1"/>
  <c r="F45" i="1"/>
  <c r="F46" i="1"/>
  <c r="F47" i="1"/>
  <c r="F48" i="1"/>
  <c r="F49" i="1"/>
  <c r="F50" i="1"/>
  <c r="F57" i="1"/>
  <c r="F58" i="1"/>
  <c r="F59" i="1"/>
  <c r="F60" i="1"/>
  <c r="F61" i="1"/>
  <c r="F29" i="1"/>
  <c r="F30" i="1"/>
  <c r="F31" i="1"/>
  <c r="F32" i="1"/>
  <c r="F33" i="1"/>
  <c r="F34" i="1"/>
  <c r="F35" i="1"/>
  <c r="F2" i="1"/>
  <c r="F3" i="1"/>
  <c r="F4" i="1"/>
  <c r="F5" i="1"/>
  <c r="F6" i="1"/>
  <c r="F7" i="1"/>
  <c r="F8" i="1"/>
  <c r="F36" i="1"/>
  <c r="F37" i="1"/>
  <c r="F38" i="1"/>
  <c r="F39" i="1"/>
  <c r="F40" i="1"/>
  <c r="O40" i="1" s="1"/>
  <c r="F41" i="1"/>
  <c r="F42" i="1"/>
  <c r="F51" i="1"/>
  <c r="F9" i="1"/>
  <c r="F10" i="1"/>
  <c r="F11" i="1"/>
  <c r="F12" i="1"/>
  <c r="F13" i="1"/>
  <c r="F14" i="1"/>
  <c r="F15" i="1"/>
  <c r="F16" i="1"/>
  <c r="F18" i="1"/>
  <c r="F17" i="1"/>
  <c r="F19" i="1"/>
  <c r="F20" i="1"/>
  <c r="F21" i="1"/>
  <c r="O21" i="1" s="1"/>
  <c r="F22" i="1"/>
  <c r="F23" i="1"/>
  <c r="F24" i="1"/>
  <c r="F25" i="1"/>
  <c r="F26" i="1"/>
  <c r="F27" i="1"/>
  <c r="F28" i="1"/>
  <c r="F52" i="1"/>
  <c r="F53" i="1"/>
  <c r="G44" i="1"/>
  <c r="G45" i="1"/>
  <c r="G46" i="1"/>
  <c r="G47" i="1"/>
  <c r="G48" i="1"/>
  <c r="G49" i="1"/>
  <c r="G50" i="1"/>
  <c r="G57" i="1"/>
  <c r="G58" i="1"/>
  <c r="G59" i="1"/>
  <c r="G60" i="1"/>
  <c r="G61" i="1"/>
  <c r="G29" i="1"/>
  <c r="G30" i="1"/>
  <c r="G31" i="1"/>
  <c r="G32" i="1"/>
  <c r="G33" i="1"/>
  <c r="G34" i="1"/>
  <c r="G35" i="1"/>
  <c r="G2" i="1"/>
  <c r="G3" i="1"/>
  <c r="G4" i="1"/>
  <c r="G5" i="1"/>
  <c r="G6" i="1"/>
  <c r="G7" i="1"/>
  <c r="G8" i="1"/>
  <c r="G36" i="1"/>
  <c r="G37" i="1"/>
  <c r="G38" i="1"/>
  <c r="G39" i="1"/>
  <c r="G40" i="1"/>
  <c r="G41" i="1"/>
  <c r="G42" i="1"/>
  <c r="G51" i="1"/>
  <c r="G9" i="1"/>
  <c r="G10" i="1"/>
  <c r="G11" i="1"/>
  <c r="G12" i="1"/>
  <c r="G13" i="1"/>
  <c r="G14" i="1"/>
  <c r="G15" i="1"/>
  <c r="G16" i="1"/>
  <c r="G18" i="1"/>
  <c r="G17" i="1"/>
  <c r="G19" i="1"/>
  <c r="G20" i="1"/>
  <c r="G21" i="1"/>
  <c r="G22" i="1"/>
  <c r="G23" i="1"/>
  <c r="G24" i="1"/>
  <c r="G25" i="1"/>
  <c r="G26" i="1"/>
  <c r="G27" i="1"/>
  <c r="G28" i="1"/>
  <c r="G52" i="1"/>
  <c r="G53" i="1"/>
  <c r="G43" i="1"/>
  <c r="M43" i="1"/>
  <c r="M44" i="1"/>
  <c r="M45" i="1"/>
  <c r="M46" i="1"/>
  <c r="M47" i="1"/>
  <c r="M48" i="1"/>
  <c r="M49" i="1"/>
  <c r="M50" i="1"/>
  <c r="M57" i="1"/>
  <c r="M58" i="1"/>
  <c r="M59" i="1"/>
  <c r="M60" i="1"/>
  <c r="M61" i="1"/>
  <c r="M29" i="1"/>
  <c r="M30" i="1"/>
  <c r="M31" i="1"/>
  <c r="M32" i="1"/>
  <c r="M33" i="1"/>
  <c r="M34" i="1"/>
  <c r="M35" i="1"/>
  <c r="M2" i="1"/>
  <c r="M3" i="1"/>
  <c r="M4" i="1"/>
  <c r="M5" i="1"/>
  <c r="M6" i="1"/>
  <c r="M7" i="1"/>
  <c r="M8" i="1"/>
  <c r="M36" i="1"/>
  <c r="M37" i="1"/>
  <c r="M38" i="1"/>
  <c r="M39" i="1"/>
  <c r="M40" i="1"/>
  <c r="M41" i="1"/>
  <c r="M42" i="1"/>
  <c r="M51" i="1"/>
  <c r="M9" i="1"/>
  <c r="M10" i="1"/>
  <c r="M11" i="1"/>
  <c r="M12" i="1"/>
  <c r="M13" i="1"/>
  <c r="M14" i="1"/>
  <c r="M15" i="1"/>
  <c r="M16" i="1"/>
  <c r="M18" i="1"/>
  <c r="M17" i="1"/>
  <c r="M19" i="1"/>
  <c r="M20" i="1"/>
  <c r="M21" i="1"/>
  <c r="M22" i="1"/>
  <c r="M23" i="1"/>
  <c r="M24" i="1"/>
  <c r="M25" i="1"/>
  <c r="M26" i="1"/>
  <c r="M27" i="1"/>
  <c r="M28" i="1"/>
  <c r="M52" i="1"/>
  <c r="M53" i="1"/>
  <c r="N43" i="1"/>
  <c r="N44" i="1"/>
  <c r="N45" i="1"/>
  <c r="N46" i="1"/>
  <c r="N47" i="1"/>
  <c r="N48" i="1"/>
  <c r="N49" i="1"/>
  <c r="N50" i="1"/>
  <c r="N57" i="1"/>
  <c r="N58" i="1"/>
  <c r="N59" i="1"/>
  <c r="N60" i="1"/>
  <c r="N61" i="1"/>
  <c r="N29" i="1"/>
  <c r="N30" i="1"/>
  <c r="N31" i="1"/>
  <c r="N32" i="1"/>
  <c r="N33" i="1"/>
  <c r="N34" i="1"/>
  <c r="N35" i="1"/>
  <c r="N2" i="1"/>
  <c r="N3" i="1"/>
  <c r="N4" i="1"/>
  <c r="N5" i="1"/>
  <c r="N6" i="1"/>
  <c r="N7" i="1"/>
  <c r="N8" i="1"/>
  <c r="N36" i="1"/>
  <c r="N37" i="1"/>
  <c r="N38" i="1"/>
  <c r="N39" i="1"/>
  <c r="N40" i="1"/>
  <c r="N41" i="1"/>
  <c r="N42" i="1"/>
  <c r="N51" i="1"/>
  <c r="N9" i="1"/>
  <c r="N10" i="1"/>
  <c r="N11" i="1"/>
  <c r="N12" i="1"/>
  <c r="N13" i="1"/>
  <c r="N14" i="1"/>
  <c r="N15" i="1"/>
  <c r="N16" i="1"/>
  <c r="N18" i="1"/>
  <c r="N17" i="1"/>
  <c r="N19" i="1"/>
  <c r="N20" i="1"/>
  <c r="N21" i="1"/>
  <c r="N22" i="1"/>
  <c r="N23" i="1"/>
  <c r="N24" i="1"/>
  <c r="N25" i="1"/>
  <c r="N26" i="1"/>
  <c r="N27" i="1"/>
  <c r="N28" i="1"/>
  <c r="N52" i="1"/>
  <c r="N53" i="1"/>
  <c r="U43" i="1"/>
  <c r="U44" i="1"/>
  <c r="U45" i="1"/>
  <c r="U46" i="1"/>
  <c r="U47" i="1"/>
  <c r="U48" i="1"/>
  <c r="U49" i="1"/>
  <c r="U50" i="1"/>
  <c r="U57" i="1"/>
  <c r="U58" i="1"/>
  <c r="U59" i="1"/>
  <c r="U60" i="1"/>
  <c r="U29" i="1"/>
  <c r="U30" i="1"/>
  <c r="U31" i="1"/>
  <c r="U2" i="1"/>
  <c r="U3" i="1"/>
  <c r="U4" i="1"/>
  <c r="U5" i="1"/>
  <c r="U7" i="1"/>
  <c r="U8" i="1"/>
  <c r="U36" i="1"/>
  <c r="U37" i="1"/>
  <c r="U38" i="1"/>
  <c r="U39" i="1"/>
  <c r="U40" i="1"/>
  <c r="U41" i="1"/>
  <c r="U42" i="1"/>
  <c r="U51" i="1"/>
  <c r="U9" i="1"/>
  <c r="U10" i="1"/>
  <c r="U11" i="1"/>
  <c r="U12" i="1"/>
  <c r="U13" i="1"/>
  <c r="U14" i="1"/>
  <c r="U15" i="1"/>
  <c r="U16" i="1"/>
  <c r="U18" i="1"/>
  <c r="U17" i="1"/>
  <c r="U19" i="1"/>
  <c r="U20" i="1"/>
  <c r="U21" i="1"/>
  <c r="U22" i="1"/>
  <c r="U23" i="1"/>
  <c r="U24" i="1"/>
  <c r="U25" i="1"/>
  <c r="U26" i="1"/>
  <c r="U27" i="1"/>
  <c r="U28" i="1"/>
  <c r="U52" i="1"/>
  <c r="U53" i="1"/>
  <c r="N63" i="1" l="1"/>
  <c r="N62" i="1"/>
  <c r="M63" i="1"/>
  <c r="M62" i="1"/>
  <c r="O19" i="1"/>
  <c r="O18" i="1"/>
  <c r="O23" i="1"/>
  <c r="O42" i="1"/>
  <c r="O33" i="1"/>
  <c r="O31" i="1"/>
  <c r="O38" i="1"/>
  <c r="O36" i="1"/>
  <c r="O16" i="1"/>
  <c r="O20" i="1"/>
  <c r="O39" i="1"/>
  <c r="O30" i="1"/>
  <c r="O44" i="1"/>
  <c r="O8" i="1"/>
  <c r="O24" i="1"/>
  <c r="O51" i="1"/>
  <c r="O34" i="1"/>
  <c r="O45" i="1"/>
  <c r="O22" i="1"/>
  <c r="O41" i="1"/>
  <c r="O32" i="1"/>
  <c r="O43" i="1"/>
  <c r="O29" i="1"/>
  <c r="O17" i="1"/>
  <c r="O37" i="1"/>
  <c r="O61" i="1"/>
  <c r="O60" i="1"/>
  <c r="O59" i="1"/>
  <c r="O15" i="1"/>
  <c r="O7" i="1"/>
  <c r="O58" i="1"/>
  <c r="O53" i="1"/>
  <c r="O14" i="1"/>
  <c r="O6" i="1"/>
  <c r="O57" i="1"/>
  <c r="O52" i="1"/>
  <c r="O13" i="1"/>
  <c r="O5" i="1"/>
  <c r="O50" i="1"/>
  <c r="O28" i="1"/>
  <c r="O12" i="1"/>
  <c r="O4" i="1"/>
  <c r="O49" i="1"/>
  <c r="O27" i="1"/>
  <c r="O11" i="1"/>
  <c r="O3" i="1"/>
  <c r="O48" i="1"/>
  <c r="O26" i="1"/>
  <c r="O10" i="1"/>
  <c r="O2" i="1"/>
  <c r="O47" i="1"/>
  <c r="O25" i="1"/>
  <c r="O9" i="1"/>
  <c r="O35" i="1"/>
  <c r="O46" i="1"/>
  <c r="H37" i="1"/>
  <c r="H61" i="1"/>
  <c r="H52" i="1"/>
  <c r="H2" i="1"/>
  <c r="H39" i="1"/>
  <c r="H40" i="1"/>
  <c r="H23" i="1"/>
  <c r="H42" i="1"/>
  <c r="H31" i="1"/>
  <c r="H25" i="1"/>
  <c r="H30" i="1"/>
  <c r="H21" i="1"/>
  <c r="H36" i="1"/>
  <c r="H60" i="1"/>
  <c r="H24" i="1"/>
  <c r="H45" i="1"/>
  <c r="H16" i="1"/>
  <c r="H8" i="1"/>
  <c r="H59" i="1"/>
  <c r="H33" i="1"/>
  <c r="H44" i="1"/>
  <c r="H41" i="1"/>
  <c r="H32" i="1"/>
  <c r="H53" i="1"/>
  <c r="H14" i="1"/>
  <c r="H6" i="1"/>
  <c r="H57" i="1"/>
  <c r="H27" i="1"/>
  <c r="H11" i="1"/>
  <c r="H3" i="1"/>
  <c r="H48" i="1"/>
  <c r="H26" i="1"/>
  <c r="H10" i="1"/>
  <c r="H47" i="1"/>
  <c r="H13" i="1"/>
  <c r="H5" i="1"/>
  <c r="H50" i="1"/>
  <c r="H12" i="1"/>
  <c r="H4" i="1"/>
  <c r="H49" i="1"/>
  <c r="H43" i="1"/>
  <c r="H22" i="1"/>
  <c r="H28" i="1"/>
  <c r="H38" i="1"/>
  <c r="H19" i="1"/>
  <c r="H29" i="1"/>
  <c r="H35" i="1"/>
  <c r="H46" i="1"/>
  <c r="H18" i="1"/>
  <c r="H15" i="1"/>
  <c r="H7" i="1"/>
  <c r="H58" i="1"/>
  <c r="H20" i="1"/>
  <c r="H17" i="1"/>
  <c r="H34" i="1"/>
  <c r="H9" i="1"/>
  <c r="H51" i="1"/>
</calcChain>
</file>

<file path=xl/sharedStrings.xml><?xml version="1.0" encoding="utf-8"?>
<sst xmlns="http://schemas.openxmlformats.org/spreadsheetml/2006/main" count="171" uniqueCount="110">
  <si>
    <t>Table</t>
  </si>
  <si>
    <t>C/semester</t>
  </si>
  <si>
    <t>off days</t>
  </si>
  <si>
    <t>total sessions</t>
  </si>
  <si>
    <t>Average unit load</t>
  </si>
  <si>
    <t>sess/popday</t>
  </si>
  <si>
    <t>Sess/day</t>
  </si>
  <si>
    <t>Session Coef</t>
  </si>
  <si>
    <t>number of breaks</t>
  </si>
  <si>
    <t>total breaks</t>
  </si>
  <si>
    <t>Length of breaks</t>
  </si>
  <si>
    <t>Number of Blocks</t>
  </si>
  <si>
    <t>Blocks/day</t>
  </si>
  <si>
    <t>Block/pday</t>
  </si>
  <si>
    <t>Avergae Block size</t>
  </si>
  <si>
    <t>Largest Block</t>
  </si>
  <si>
    <t>Early Sessions</t>
  </si>
  <si>
    <t>Late Sessions</t>
  </si>
  <si>
    <t>Late Days</t>
  </si>
  <si>
    <t>Combined Score</t>
  </si>
  <si>
    <t>Intuitive rating</t>
  </si>
  <si>
    <t>Score based Rating</t>
  </si>
  <si>
    <t>ISMS_24_2_100_1</t>
  </si>
  <si>
    <t>Bad-N</t>
  </si>
  <si>
    <t>ISMS_24_2_100_2</t>
  </si>
  <si>
    <t>2,1,2</t>
  </si>
  <si>
    <t>Good-N</t>
  </si>
  <si>
    <t>ISMS_24_2_200</t>
  </si>
  <si>
    <t>1,1,1,1</t>
  </si>
  <si>
    <t>ISMS_24_2_300</t>
  </si>
  <si>
    <t>1,1</t>
  </si>
  <si>
    <t>Good</t>
  </si>
  <si>
    <t>ISMS_24_2_400_12</t>
  </si>
  <si>
    <t>ISMS_24_2_400_23</t>
  </si>
  <si>
    <t>ISMS_24_2_400_31</t>
  </si>
  <si>
    <t>ISMS_24_2_400_321</t>
  </si>
  <si>
    <t>2,3</t>
  </si>
  <si>
    <t>MSCM_24_2_100</t>
  </si>
  <si>
    <t>4,3</t>
  </si>
  <si>
    <t>MSCM_24_2_200</t>
  </si>
  <si>
    <t>1,1,2</t>
  </si>
  <si>
    <t>MSCM_24_2_300</t>
  </si>
  <si>
    <t>MSCM_24_2_300_1</t>
  </si>
  <si>
    <t>MSCM_24_2_400</t>
  </si>
  <si>
    <t>ISMS_23_2_100</t>
  </si>
  <si>
    <t>1,1,2,1</t>
  </si>
  <si>
    <t>ISMS_23_2_200</t>
  </si>
  <si>
    <t>ISMS_23_2_300</t>
  </si>
  <si>
    <t>3,1,1</t>
  </si>
  <si>
    <t>Bad</t>
  </si>
  <si>
    <t>ISMS_23_2_400_12</t>
  </si>
  <si>
    <t>ISMS_23_2_400_23</t>
  </si>
  <si>
    <t>ISMS_23_2_400_31</t>
  </si>
  <si>
    <t>ISMS_23_2_400_321</t>
  </si>
  <si>
    <t>ISMS_21_1_100</t>
  </si>
  <si>
    <t>1,1,1,2,1</t>
  </si>
  <si>
    <t>ISMS_21_1_200</t>
  </si>
  <si>
    <t>4,1,1,1</t>
  </si>
  <si>
    <t>ISMS_21_1_300</t>
  </si>
  <si>
    <t>3,3</t>
  </si>
  <si>
    <t>ISMS_21_1_400_12</t>
  </si>
  <si>
    <t>ISMS_21_1_400_23</t>
  </si>
  <si>
    <t>ISMS_21_1_400_31</t>
  </si>
  <si>
    <t>ISMS_21_1_400_321</t>
  </si>
  <si>
    <t>ISMS_24_1_100</t>
  </si>
  <si>
    <t>1,2</t>
  </si>
  <si>
    <t>ISMS_24_1_200</t>
  </si>
  <si>
    <t>ISMS_24_1_300</t>
  </si>
  <si>
    <t>2,2</t>
  </si>
  <si>
    <t>ISMS_24_1_400_12</t>
  </si>
  <si>
    <t>ISMS_24_1_400_23</t>
  </si>
  <si>
    <t>2,1</t>
  </si>
  <si>
    <t>ISMS_24_1_400_31</t>
  </si>
  <si>
    <t>ISMS_24_1_400_321</t>
  </si>
  <si>
    <t>Late/day</t>
  </si>
  <si>
    <t>1,3,1</t>
  </si>
  <si>
    <t>MSCM_21_1_100</t>
  </si>
  <si>
    <t>ISMS_21_2_100</t>
  </si>
  <si>
    <t>1,1,2,1,1</t>
  </si>
  <si>
    <t>ISMS_22_1_200</t>
  </si>
  <si>
    <t>ISMS_22_1_300</t>
  </si>
  <si>
    <t>ISMS_22_1_400_12</t>
  </si>
  <si>
    <t>ISMS_22_1_400_13</t>
  </si>
  <si>
    <t>ISMS_22_1_400_14</t>
  </si>
  <si>
    <t>ISMS_22_1_400_23</t>
  </si>
  <si>
    <t>ISMS_22_1_400_24</t>
  </si>
  <si>
    <t>ISMS_22_1_400_34</t>
  </si>
  <si>
    <t>ISMS_22_1_400_421</t>
  </si>
  <si>
    <t>ISMS_22_1_400_321</t>
  </si>
  <si>
    <t>ISMS_22_1_400_431</t>
  </si>
  <si>
    <t>ISMS_22_1_400_432</t>
  </si>
  <si>
    <t>2,1,1,1</t>
  </si>
  <si>
    <t>ISMS_22_2_100</t>
  </si>
  <si>
    <t>ISMS_22_2_200</t>
  </si>
  <si>
    <t>ISMS_22_2_300</t>
  </si>
  <si>
    <t>ISMS_22_2_400_12</t>
  </si>
  <si>
    <t>ISMS_22_2_400_23</t>
  </si>
  <si>
    <t>ISMS_22_2_400_31</t>
  </si>
  <si>
    <t>ISMS_22_2_400_321</t>
  </si>
  <si>
    <t>MSCM_22_2_100</t>
  </si>
  <si>
    <t>MSCM_22_2_200</t>
  </si>
  <si>
    <t>MSCM_22_2_300</t>
  </si>
  <si>
    <t>MSCM_22_2_400</t>
  </si>
  <si>
    <t>MSCM_22_2_300_1</t>
  </si>
  <si>
    <t>1,1,1</t>
  </si>
  <si>
    <t>1,1,1,1,2</t>
  </si>
  <si>
    <t>Norm Block</t>
  </si>
  <si>
    <t>5,4,1,1</t>
  </si>
  <si>
    <t>1,2,2,1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</si>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</sst>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7" fillId="3" borderId="0" xfId="7"/>
    <xf numFmtId="0" fontId="7" fillId="3" borderId="0" xfId="7" applyNumberFormat="1"/>
    <xf numFmtId="0" fontId="6" fillId="2" borderId="0" xfId="6"/>
    <xf numFmtId="0" fontId="7" fillId="33" borderId="0" xfId="0" applyFont="1" applyFill="1"/>
    <xf numFmtId="0" fontId="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Y62" totalsRowCount="1">
  <autoFilter ref="A1:Y61" xr:uid="{00000000-0009-0000-0100-000002000000}"/>
  <sortState xmlns:xlrd2="http://schemas.microsoft.com/office/spreadsheetml/2017/richdata2" ref="A2:Y61">
    <sortCondition ref="A1:A61"/>
  </sortState>
  <tableColumns count="25">
    <tableColumn id="1" xr3:uid="{00000000-0010-0000-0000-000001000000}" name="Table"/>
    <tableColumn id="2" xr3:uid="{00000000-0010-0000-0000-000002000000}" name="C/semester"/>
    <tableColumn id="3" xr3:uid="{00000000-0010-0000-0000-000003000000}" name="off days"/>
    <tableColumn id="4" xr3:uid="{00000000-0010-0000-0000-000004000000}" name="total sessions"/>
    <tableColumn id="5" xr3:uid="{00000000-0010-0000-0000-000005000000}" name="Average unit load" dataDxfId="16">
      <calculatedColumnFormula>D2/B2</calculatedColumnFormula>
    </tableColumn>
    <tableColumn id="6" xr3:uid="{00000000-0010-0000-0000-000006000000}" name="sess/popday" dataDxfId="15" totalsRowDxfId="14" dataCellStyle="Bad">
      <calculatedColumnFormula>D2/(5-C2)</calculatedColumnFormula>
    </tableColumn>
    <tableColumn id="7" xr3:uid="{00000000-0010-0000-0000-000007000000}" name="Sess/day">
      <calculatedColumnFormula>D2/5</calculatedColumnFormula>
    </tableColumn>
    <tableColumn id="8" xr3:uid="{00000000-0010-0000-0000-000008000000}" name="Session Coef" dataDxfId="13">
      <calculatedColumnFormula>F2/G2</calculatedColumnFormula>
    </tableColumn>
    <tableColumn id="9" xr3:uid="{00000000-0010-0000-0000-000009000000}" name="number of breaks"/>
    <tableColumn id="10" xr3:uid="{00000000-0010-0000-0000-00000A000000}" name="total breaks" totalsRowDxfId="12" dataCellStyle="Bad"/>
    <tableColumn id="11" xr3:uid="{00000000-0010-0000-0000-00000B000000}" name="Length of breaks" totalsRowDxfId="11" dataCellStyle="Bad"/>
    <tableColumn id="12" xr3:uid="{00000000-0010-0000-0000-00000C000000}" name="Number of Blocks" totalsRowDxfId="10" dataCellStyle="Good"/>
    <tableColumn id="13" xr3:uid="{00000000-0010-0000-0000-00000D000000}" name="Blocks/day" totalsRowFunction="average" dataDxfId="9">
      <calculatedColumnFormula>L2/5</calculatedColumnFormula>
    </tableColumn>
    <tableColumn id="14" xr3:uid="{00000000-0010-0000-0000-00000E000000}" name="Block/pday" totalsRowFunction="average" dataDxfId="8">
      <calculatedColumnFormula>L2/(5-C2)</calculatedColumnFormula>
    </tableColumn>
    <tableColumn id="15" xr3:uid="{00000000-0010-0000-0000-00000F000000}" name="Avergae Block size" dataDxfId="7" totalsRowDxfId="6" dataCellStyle="Bad">
      <calculatedColumnFormula>F2/N2</calculatedColumnFormula>
    </tableColumn>
    <tableColumn id="16" xr3:uid="{00000000-0010-0000-0000-000010000000}" name="Largest Block" totalsRowDxfId="5" dataCellStyle="Bad"/>
    <tableColumn id="24" xr3:uid="{00000000-0010-0000-0000-000018000000}" name="Norm Block" dataDxfId="4">
      <calculatedColumnFormula>((P2-(MIN(P:P)))^2)/((MAX(P:P)-MIN(P:P))^2)</calculatedColumnFormula>
    </tableColumn>
    <tableColumn id="17" xr3:uid="{00000000-0010-0000-0000-000011000000}" name="Early Sessions" totalsRowDxfId="3" dataCellStyle="Bad"/>
    <tableColumn id="18" xr3:uid="{00000000-0010-0000-0000-000012000000}" name="Late Sessions"/>
    <tableColumn id="19" xr3:uid="{00000000-0010-0000-0000-000013000000}" name="Late Days"/>
    <tableColumn id="20" xr3:uid="{00000000-0010-0000-0000-000014000000}" name="Late/day" dataDxfId="2" totalsRowDxfId="1" dataCellStyle="Bad">
      <calculatedColumnFormula>S2/T2</calculatedColumnFormula>
    </tableColumn>
    <tableColumn id="21" xr3:uid="{00000000-0010-0000-0000-000015000000}" name="Combined Score"/>
    <tableColumn id="22" xr3:uid="{00000000-0010-0000-0000-000016000000}" name="Intuitive rating"/>
    <tableColumn id="26" xr3:uid="{00000000-0010-0000-0000-00001A000000}" name="Rating" dataDxfId="0">
      <calculatedColumnFormula>IF(W2="Bad",0,IF(W2="Bad-N",0,IF(W2="Good-N",1,IF(W2="Good",1,"bruhm"))))</calculatedColumnFormula>
    </tableColumn>
    <tableColumn id="23" xr3:uid="{00000000-0010-0000-0000-000017000000}" name="Score based Rating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"/>
  <sheetViews>
    <sheetView tabSelected="1" topLeftCell="A13" zoomScale="80" zoomScaleNormal="80" workbookViewId="0">
      <selection activeCell="I1" sqref="I1:I1048576"/>
    </sheetView>
  </sheetViews>
  <sheetFormatPr defaultRowHeight="15" x14ac:dyDescent="0.25"/>
  <cols>
    <col min="1" max="1" width="18.42578125" customWidth="1"/>
    <col min="2" max="2" width="13" customWidth="1"/>
    <col min="3" max="3" width="10" customWidth="1"/>
    <col min="4" max="4" width="15.42578125" customWidth="1"/>
    <col min="5" max="5" width="18.28515625" customWidth="1"/>
    <col min="6" max="6" width="14.42578125" style="1" customWidth="1"/>
    <col min="7" max="7" width="11" customWidth="1"/>
    <col min="8" max="8" width="14.28515625" customWidth="1"/>
    <col min="9" max="9" width="18.5703125" customWidth="1"/>
    <col min="10" max="10" width="13.5703125" style="1" customWidth="1"/>
    <col min="11" max="11" width="17.42578125" style="1" customWidth="1"/>
    <col min="12" max="12" width="18.7109375" style="3" customWidth="1"/>
    <col min="13" max="13" width="12.85546875" customWidth="1"/>
    <col min="14" max="14" width="13" customWidth="1"/>
    <col min="15" max="15" width="19.140625" style="1" customWidth="1"/>
    <col min="16" max="16" width="14.7109375" style="1" customWidth="1"/>
    <col min="17" max="17" width="14.7109375" customWidth="1"/>
    <col min="18" max="18" width="15.7109375" style="1" customWidth="1"/>
    <col min="19" max="19" width="15" customWidth="1"/>
    <col min="20" max="20" width="11.42578125" customWidth="1"/>
    <col min="21" max="21" width="11.5703125" style="1" customWidth="1"/>
    <col min="22" max="22" width="17.42578125" customWidth="1"/>
    <col min="23" max="24" width="15.7109375" customWidth="1"/>
    <col min="25" max="25" width="19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3" t="s">
        <v>11</v>
      </c>
      <c r="M1" t="s">
        <v>12</v>
      </c>
      <c r="N1" t="s">
        <v>13</v>
      </c>
      <c r="O1" s="1" t="s">
        <v>14</v>
      </c>
      <c r="P1" s="1" t="s">
        <v>15</v>
      </c>
      <c r="Q1" t="s">
        <v>106</v>
      </c>
      <c r="R1" s="1" t="s">
        <v>16</v>
      </c>
      <c r="S1" t="s">
        <v>17</v>
      </c>
      <c r="T1" t="s">
        <v>18</v>
      </c>
      <c r="U1" s="1" t="s">
        <v>74</v>
      </c>
      <c r="V1" t="s">
        <v>19</v>
      </c>
      <c r="W1" t="s">
        <v>20</v>
      </c>
      <c r="X1" t="s">
        <v>109</v>
      </c>
      <c r="Y1" t="s">
        <v>21</v>
      </c>
    </row>
    <row r="2" spans="1:25" x14ac:dyDescent="0.25">
      <c r="A2" t="s">
        <v>54</v>
      </c>
      <c r="B2">
        <v>9</v>
      </c>
      <c r="C2">
        <v>0</v>
      </c>
      <c r="D2">
        <v>23</v>
      </c>
      <c r="E2">
        <f t="shared" ref="E2:E33" si="0">D2/B2</f>
        <v>2.5555555555555554</v>
      </c>
      <c r="F2" s="1">
        <f t="shared" ref="F2:F33" si="1">D2/(5-C2)</f>
        <v>4.5999999999999996</v>
      </c>
      <c r="G2">
        <f t="shared" ref="G2:G33" si="2">D2/5</f>
        <v>4.5999999999999996</v>
      </c>
      <c r="H2">
        <f t="shared" ref="H2:H33" si="3">F2/G2</f>
        <v>1</v>
      </c>
      <c r="I2">
        <v>5</v>
      </c>
      <c r="J2" s="1">
        <v>6</v>
      </c>
      <c r="K2" s="1" t="s">
        <v>55</v>
      </c>
      <c r="L2" s="3">
        <v>10</v>
      </c>
      <c r="M2">
        <f t="shared" ref="M2:M33" si="4">L2/5</f>
        <v>2</v>
      </c>
      <c r="N2">
        <f t="shared" ref="N2:N33" si="5">L2/(5-C2)</f>
        <v>2</v>
      </c>
      <c r="O2" s="1">
        <f t="shared" ref="O2:O33" si="6">F2/N2</f>
        <v>2.2999999999999998</v>
      </c>
      <c r="P2" s="1">
        <v>4</v>
      </c>
      <c r="Q2">
        <f t="shared" ref="Q2:Q33" si="7">((P2-(MIN(P:P)))^2)/((MAX(P:P)-MIN(P:P))^2)</f>
        <v>0.25</v>
      </c>
      <c r="R2" s="1">
        <v>4</v>
      </c>
      <c r="S2">
        <v>5</v>
      </c>
      <c r="T2">
        <v>3</v>
      </c>
      <c r="U2" s="1">
        <f>S2/T2</f>
        <v>1.6666666666666667</v>
      </c>
      <c r="W2" t="s">
        <v>49</v>
      </c>
      <c r="X2">
        <f t="shared" ref="X2:X33" si="8">IF(W2="Bad",0,IF(W2="Bad-N",0,IF(W2="Good-N",1,IF(W2="Good",1,"bruhm"))))</f>
        <v>0</v>
      </c>
    </row>
    <row r="3" spans="1:25" x14ac:dyDescent="0.25">
      <c r="A3" t="s">
        <v>56</v>
      </c>
      <c r="B3">
        <v>10</v>
      </c>
      <c r="C3">
        <v>0</v>
      </c>
      <c r="D3">
        <v>23</v>
      </c>
      <c r="E3">
        <f t="shared" si="0"/>
        <v>2.2999999999999998</v>
      </c>
      <c r="F3" s="1">
        <f t="shared" si="1"/>
        <v>4.5999999999999996</v>
      </c>
      <c r="G3">
        <f t="shared" si="2"/>
        <v>4.5999999999999996</v>
      </c>
      <c r="H3">
        <f t="shared" si="3"/>
        <v>1</v>
      </c>
      <c r="I3">
        <v>4</v>
      </c>
      <c r="J3" s="1">
        <v>7</v>
      </c>
      <c r="K3" s="1" t="s">
        <v>57</v>
      </c>
      <c r="L3" s="3">
        <v>9</v>
      </c>
      <c r="M3">
        <f t="shared" si="4"/>
        <v>1.8</v>
      </c>
      <c r="N3">
        <f t="shared" si="5"/>
        <v>1.8</v>
      </c>
      <c r="O3" s="1">
        <f t="shared" si="6"/>
        <v>2.5555555555555554</v>
      </c>
      <c r="P3" s="1">
        <v>4</v>
      </c>
      <c r="Q3">
        <f t="shared" si="7"/>
        <v>0.25</v>
      </c>
      <c r="R3" s="1">
        <v>5</v>
      </c>
      <c r="S3">
        <v>3</v>
      </c>
      <c r="T3">
        <v>3</v>
      </c>
      <c r="U3" s="1">
        <f>S3/T3</f>
        <v>1</v>
      </c>
      <c r="W3" t="s">
        <v>49</v>
      </c>
      <c r="X3">
        <f t="shared" si="8"/>
        <v>0</v>
      </c>
    </row>
    <row r="4" spans="1:25" x14ac:dyDescent="0.25">
      <c r="A4" t="s">
        <v>58</v>
      </c>
      <c r="B4">
        <v>7</v>
      </c>
      <c r="C4">
        <v>1</v>
      </c>
      <c r="D4">
        <v>16</v>
      </c>
      <c r="E4">
        <f t="shared" si="0"/>
        <v>2.2857142857142856</v>
      </c>
      <c r="F4" s="1">
        <f t="shared" si="1"/>
        <v>4</v>
      </c>
      <c r="G4">
        <f t="shared" si="2"/>
        <v>3.2</v>
      </c>
      <c r="H4">
        <f t="shared" si="3"/>
        <v>1.25</v>
      </c>
      <c r="I4">
        <v>2</v>
      </c>
      <c r="J4" s="1">
        <v>6</v>
      </c>
      <c r="K4" s="1" t="s">
        <v>59</v>
      </c>
      <c r="L4" s="3">
        <v>6</v>
      </c>
      <c r="M4">
        <f t="shared" si="4"/>
        <v>1.2</v>
      </c>
      <c r="N4">
        <f t="shared" si="5"/>
        <v>1.5</v>
      </c>
      <c r="O4" s="1">
        <f t="shared" si="6"/>
        <v>2.6666666666666665</v>
      </c>
      <c r="P4" s="1">
        <v>4</v>
      </c>
      <c r="Q4">
        <f t="shared" si="7"/>
        <v>0.25</v>
      </c>
      <c r="R4" s="1">
        <v>3</v>
      </c>
      <c r="S4">
        <v>2</v>
      </c>
      <c r="T4">
        <v>2</v>
      </c>
      <c r="U4" s="1">
        <f>S4/T4</f>
        <v>1</v>
      </c>
      <c r="W4" t="s">
        <v>49</v>
      </c>
      <c r="X4">
        <f t="shared" si="8"/>
        <v>0</v>
      </c>
    </row>
    <row r="5" spans="1:25" x14ac:dyDescent="0.25">
      <c r="A5" t="s">
        <v>60</v>
      </c>
      <c r="B5">
        <v>5</v>
      </c>
      <c r="C5">
        <v>1</v>
      </c>
      <c r="D5">
        <v>12</v>
      </c>
      <c r="E5">
        <f t="shared" si="0"/>
        <v>2.4</v>
      </c>
      <c r="F5" s="1">
        <f t="shared" si="1"/>
        <v>3</v>
      </c>
      <c r="G5">
        <f t="shared" si="2"/>
        <v>2.4</v>
      </c>
      <c r="H5">
        <f t="shared" si="3"/>
        <v>1.25</v>
      </c>
      <c r="I5">
        <v>0</v>
      </c>
      <c r="J5" s="1">
        <v>0</v>
      </c>
      <c r="K5" s="1">
        <v>0</v>
      </c>
      <c r="L5" s="3">
        <v>4</v>
      </c>
      <c r="M5">
        <f t="shared" si="4"/>
        <v>0.8</v>
      </c>
      <c r="N5">
        <f t="shared" si="5"/>
        <v>1</v>
      </c>
      <c r="O5" s="1">
        <f t="shared" si="6"/>
        <v>3</v>
      </c>
      <c r="P5" s="1">
        <v>4</v>
      </c>
      <c r="Q5">
        <f t="shared" si="7"/>
        <v>0.25</v>
      </c>
      <c r="R5" s="1">
        <v>1</v>
      </c>
      <c r="S5">
        <v>2</v>
      </c>
      <c r="T5">
        <v>1</v>
      </c>
      <c r="U5" s="1">
        <f>S5/T5</f>
        <v>2</v>
      </c>
      <c r="W5" t="s">
        <v>31</v>
      </c>
      <c r="X5">
        <f t="shared" si="8"/>
        <v>1</v>
      </c>
    </row>
    <row r="6" spans="1:25" x14ac:dyDescent="0.25">
      <c r="A6" t="s">
        <v>61</v>
      </c>
      <c r="B6">
        <v>5</v>
      </c>
      <c r="C6">
        <v>0</v>
      </c>
      <c r="D6">
        <v>12</v>
      </c>
      <c r="E6">
        <f t="shared" si="0"/>
        <v>2.4</v>
      </c>
      <c r="F6" s="1">
        <f t="shared" si="1"/>
        <v>2.4</v>
      </c>
      <c r="G6">
        <f t="shared" si="2"/>
        <v>2.4</v>
      </c>
      <c r="H6">
        <f t="shared" si="3"/>
        <v>1</v>
      </c>
      <c r="I6">
        <v>0</v>
      </c>
      <c r="J6" s="1">
        <v>0</v>
      </c>
      <c r="K6" s="1">
        <v>0</v>
      </c>
      <c r="L6" s="3">
        <v>5</v>
      </c>
      <c r="M6">
        <f t="shared" si="4"/>
        <v>1</v>
      </c>
      <c r="N6">
        <f t="shared" si="5"/>
        <v>1</v>
      </c>
      <c r="O6" s="1">
        <f t="shared" si="6"/>
        <v>2.4</v>
      </c>
      <c r="P6" s="1">
        <v>3</v>
      </c>
      <c r="Q6">
        <f t="shared" si="7"/>
        <v>6.25E-2</v>
      </c>
      <c r="R6" s="1">
        <v>1</v>
      </c>
      <c r="S6">
        <v>0</v>
      </c>
      <c r="T6">
        <v>0</v>
      </c>
      <c r="U6" s="1">
        <v>0</v>
      </c>
      <c r="W6" t="s">
        <v>31</v>
      </c>
      <c r="X6">
        <f t="shared" si="8"/>
        <v>1</v>
      </c>
    </row>
    <row r="7" spans="1:25" x14ac:dyDescent="0.25">
      <c r="A7" t="s">
        <v>62</v>
      </c>
      <c r="B7">
        <v>5</v>
      </c>
      <c r="C7">
        <v>0</v>
      </c>
      <c r="D7">
        <v>12</v>
      </c>
      <c r="E7">
        <f t="shared" si="0"/>
        <v>2.4</v>
      </c>
      <c r="F7" s="1">
        <f t="shared" si="1"/>
        <v>2.4</v>
      </c>
      <c r="G7">
        <f t="shared" si="2"/>
        <v>2.4</v>
      </c>
      <c r="H7">
        <f t="shared" si="3"/>
        <v>1</v>
      </c>
      <c r="I7">
        <v>0</v>
      </c>
      <c r="J7" s="1">
        <v>0</v>
      </c>
      <c r="K7" s="1">
        <v>0</v>
      </c>
      <c r="L7" s="3">
        <v>5</v>
      </c>
      <c r="M7">
        <f t="shared" si="4"/>
        <v>1</v>
      </c>
      <c r="N7">
        <f t="shared" si="5"/>
        <v>1</v>
      </c>
      <c r="O7" s="1">
        <f t="shared" si="6"/>
        <v>2.4</v>
      </c>
      <c r="P7" s="1">
        <v>3</v>
      </c>
      <c r="Q7">
        <f t="shared" si="7"/>
        <v>6.25E-2</v>
      </c>
      <c r="R7" s="1">
        <v>1</v>
      </c>
      <c r="S7">
        <v>2</v>
      </c>
      <c r="T7">
        <v>1</v>
      </c>
      <c r="U7" s="1">
        <f t="shared" ref="U7:U31" si="9">S7/T7</f>
        <v>2</v>
      </c>
      <c r="W7" t="s">
        <v>31</v>
      </c>
      <c r="X7">
        <f t="shared" si="8"/>
        <v>1</v>
      </c>
    </row>
    <row r="8" spans="1:25" x14ac:dyDescent="0.25">
      <c r="A8" t="s">
        <v>63</v>
      </c>
      <c r="B8">
        <v>6</v>
      </c>
      <c r="C8">
        <v>0</v>
      </c>
      <c r="D8">
        <v>14</v>
      </c>
      <c r="E8">
        <f t="shared" si="0"/>
        <v>2.3333333333333335</v>
      </c>
      <c r="F8" s="1">
        <f t="shared" si="1"/>
        <v>2.8</v>
      </c>
      <c r="G8">
        <f t="shared" si="2"/>
        <v>2.8</v>
      </c>
      <c r="H8">
        <f t="shared" si="3"/>
        <v>1</v>
      </c>
      <c r="I8">
        <v>0</v>
      </c>
      <c r="J8" s="1">
        <v>0</v>
      </c>
      <c r="K8" s="1">
        <v>0</v>
      </c>
      <c r="L8" s="3">
        <v>5</v>
      </c>
      <c r="M8">
        <f t="shared" si="4"/>
        <v>1</v>
      </c>
      <c r="N8">
        <f t="shared" si="5"/>
        <v>1</v>
      </c>
      <c r="O8" s="1">
        <f t="shared" si="6"/>
        <v>2.8</v>
      </c>
      <c r="P8" s="1">
        <v>4</v>
      </c>
      <c r="Q8">
        <f t="shared" si="7"/>
        <v>0.25</v>
      </c>
      <c r="R8" s="1">
        <v>1</v>
      </c>
      <c r="S8">
        <v>2</v>
      </c>
      <c r="T8">
        <v>1</v>
      </c>
      <c r="U8" s="1">
        <f t="shared" si="9"/>
        <v>2</v>
      </c>
      <c r="W8" t="s">
        <v>31</v>
      </c>
      <c r="X8">
        <f t="shared" si="8"/>
        <v>1</v>
      </c>
    </row>
    <row r="9" spans="1:25" x14ac:dyDescent="0.25">
      <c r="A9" t="s">
        <v>77</v>
      </c>
      <c r="B9">
        <v>11</v>
      </c>
      <c r="C9">
        <v>0</v>
      </c>
      <c r="D9">
        <v>26</v>
      </c>
      <c r="E9">
        <f t="shared" si="0"/>
        <v>2.3636363636363638</v>
      </c>
      <c r="F9" s="1">
        <f t="shared" si="1"/>
        <v>5.2</v>
      </c>
      <c r="G9">
        <f t="shared" si="2"/>
        <v>5.2</v>
      </c>
      <c r="H9">
        <f t="shared" si="3"/>
        <v>1</v>
      </c>
      <c r="I9">
        <v>5</v>
      </c>
      <c r="J9" s="1">
        <v>6</v>
      </c>
      <c r="K9" s="1" t="s">
        <v>78</v>
      </c>
      <c r="L9" s="3">
        <v>10</v>
      </c>
      <c r="M9">
        <f t="shared" si="4"/>
        <v>2</v>
      </c>
      <c r="N9">
        <f t="shared" si="5"/>
        <v>2</v>
      </c>
      <c r="O9" s="1">
        <f t="shared" si="6"/>
        <v>2.6</v>
      </c>
      <c r="P9" s="1">
        <v>4</v>
      </c>
      <c r="Q9">
        <f t="shared" si="7"/>
        <v>0.25</v>
      </c>
      <c r="R9" s="1">
        <v>2</v>
      </c>
      <c r="S9">
        <v>7</v>
      </c>
      <c r="T9">
        <v>4</v>
      </c>
      <c r="U9" s="1">
        <f t="shared" si="9"/>
        <v>1.75</v>
      </c>
      <c r="W9" t="s">
        <v>26</v>
      </c>
      <c r="X9">
        <f t="shared" si="8"/>
        <v>1</v>
      </c>
    </row>
    <row r="10" spans="1:25" x14ac:dyDescent="0.25">
      <c r="A10" t="s">
        <v>79</v>
      </c>
      <c r="B10">
        <v>10</v>
      </c>
      <c r="C10">
        <v>0</v>
      </c>
      <c r="D10">
        <v>23</v>
      </c>
      <c r="E10">
        <f t="shared" si="0"/>
        <v>2.2999999999999998</v>
      </c>
      <c r="F10" s="1">
        <f t="shared" si="1"/>
        <v>4.5999999999999996</v>
      </c>
      <c r="G10">
        <f t="shared" si="2"/>
        <v>4.5999999999999996</v>
      </c>
      <c r="H10">
        <f t="shared" si="3"/>
        <v>1</v>
      </c>
      <c r="I10">
        <v>3</v>
      </c>
      <c r="J10" s="1">
        <v>4</v>
      </c>
      <c r="K10" s="1" t="s">
        <v>91</v>
      </c>
      <c r="L10" s="3">
        <v>6</v>
      </c>
      <c r="M10">
        <f t="shared" si="4"/>
        <v>1.2</v>
      </c>
      <c r="N10">
        <f t="shared" si="5"/>
        <v>1.2</v>
      </c>
      <c r="O10" s="1">
        <f t="shared" si="6"/>
        <v>3.833333333333333</v>
      </c>
      <c r="P10" s="1">
        <v>4</v>
      </c>
      <c r="Q10">
        <f t="shared" si="7"/>
        <v>0.25</v>
      </c>
      <c r="R10" s="1">
        <v>5</v>
      </c>
      <c r="S10">
        <v>3</v>
      </c>
      <c r="T10">
        <v>3</v>
      </c>
      <c r="U10" s="1">
        <f t="shared" si="9"/>
        <v>1</v>
      </c>
      <c r="W10" t="s">
        <v>49</v>
      </c>
      <c r="X10">
        <f t="shared" si="8"/>
        <v>0</v>
      </c>
    </row>
    <row r="11" spans="1:25" x14ac:dyDescent="0.25">
      <c r="A11" t="s">
        <v>80</v>
      </c>
      <c r="B11">
        <v>8</v>
      </c>
      <c r="C11">
        <v>1</v>
      </c>
      <c r="D11">
        <v>18</v>
      </c>
      <c r="E11">
        <f t="shared" si="0"/>
        <v>2.25</v>
      </c>
      <c r="F11" s="1">
        <f t="shared" si="1"/>
        <v>4.5</v>
      </c>
      <c r="G11">
        <f t="shared" si="2"/>
        <v>3.6</v>
      </c>
      <c r="H11">
        <f t="shared" si="3"/>
        <v>1.25</v>
      </c>
      <c r="I11">
        <v>1</v>
      </c>
      <c r="J11" s="1">
        <v>1</v>
      </c>
      <c r="K11" s="1">
        <v>1</v>
      </c>
      <c r="L11" s="3">
        <v>5</v>
      </c>
      <c r="M11">
        <f t="shared" si="4"/>
        <v>1</v>
      </c>
      <c r="N11">
        <f t="shared" si="5"/>
        <v>1.25</v>
      </c>
      <c r="O11" s="1">
        <f t="shared" si="6"/>
        <v>3.6</v>
      </c>
      <c r="P11" s="1">
        <v>6</v>
      </c>
      <c r="Q11">
        <f t="shared" si="7"/>
        <v>1</v>
      </c>
      <c r="R11" s="1">
        <v>2</v>
      </c>
      <c r="S11">
        <v>4</v>
      </c>
      <c r="T11">
        <v>3</v>
      </c>
      <c r="U11" s="1">
        <f t="shared" si="9"/>
        <v>1.3333333333333333</v>
      </c>
      <c r="W11" t="s">
        <v>49</v>
      </c>
      <c r="X11">
        <f t="shared" si="8"/>
        <v>0</v>
      </c>
    </row>
    <row r="12" spans="1:25" x14ac:dyDescent="0.25">
      <c r="A12" t="s">
        <v>81</v>
      </c>
      <c r="B12">
        <v>5</v>
      </c>
      <c r="C12">
        <v>1</v>
      </c>
      <c r="D12">
        <v>12</v>
      </c>
      <c r="E12">
        <f t="shared" si="0"/>
        <v>2.4</v>
      </c>
      <c r="F12" s="1">
        <f t="shared" si="1"/>
        <v>3</v>
      </c>
      <c r="G12">
        <f t="shared" si="2"/>
        <v>2.4</v>
      </c>
      <c r="H12">
        <f t="shared" si="3"/>
        <v>1.25</v>
      </c>
      <c r="I12">
        <v>1</v>
      </c>
      <c r="J12" s="1">
        <v>1</v>
      </c>
      <c r="K12" s="1">
        <v>1</v>
      </c>
      <c r="L12" s="3">
        <v>5</v>
      </c>
      <c r="M12">
        <f t="shared" si="4"/>
        <v>1</v>
      </c>
      <c r="N12">
        <f t="shared" si="5"/>
        <v>1.25</v>
      </c>
      <c r="O12" s="1">
        <f t="shared" si="6"/>
        <v>2.4</v>
      </c>
      <c r="P12" s="1">
        <v>4</v>
      </c>
      <c r="Q12">
        <f t="shared" si="7"/>
        <v>0.25</v>
      </c>
      <c r="R12" s="1">
        <v>1</v>
      </c>
      <c r="S12">
        <v>1</v>
      </c>
      <c r="T12">
        <v>1</v>
      </c>
      <c r="U12" s="1">
        <f t="shared" si="9"/>
        <v>1</v>
      </c>
      <c r="W12" t="s">
        <v>26</v>
      </c>
      <c r="X12">
        <f t="shared" si="8"/>
        <v>1</v>
      </c>
    </row>
    <row r="13" spans="1:25" x14ac:dyDescent="0.25">
      <c r="A13" t="s">
        <v>82</v>
      </c>
      <c r="B13">
        <v>5</v>
      </c>
      <c r="C13">
        <v>2</v>
      </c>
      <c r="D13">
        <v>12</v>
      </c>
      <c r="E13">
        <f t="shared" si="0"/>
        <v>2.4</v>
      </c>
      <c r="F13" s="1">
        <f t="shared" si="1"/>
        <v>4</v>
      </c>
      <c r="G13">
        <f t="shared" si="2"/>
        <v>2.4</v>
      </c>
      <c r="H13">
        <f t="shared" si="3"/>
        <v>1.6666666666666667</v>
      </c>
      <c r="I13">
        <v>1</v>
      </c>
      <c r="J13" s="1">
        <v>1</v>
      </c>
      <c r="K13" s="1">
        <v>1</v>
      </c>
      <c r="L13" s="3">
        <v>4</v>
      </c>
      <c r="M13">
        <f t="shared" si="4"/>
        <v>0.8</v>
      </c>
      <c r="N13">
        <f t="shared" si="5"/>
        <v>1.3333333333333333</v>
      </c>
      <c r="O13" s="1">
        <f t="shared" si="6"/>
        <v>3</v>
      </c>
      <c r="P13" s="1">
        <v>4</v>
      </c>
      <c r="Q13">
        <f t="shared" si="7"/>
        <v>0.25</v>
      </c>
      <c r="R13" s="1">
        <v>1</v>
      </c>
      <c r="S13">
        <v>3</v>
      </c>
      <c r="T13">
        <v>2</v>
      </c>
      <c r="U13" s="1">
        <f t="shared" si="9"/>
        <v>1.5</v>
      </c>
      <c r="W13" t="s">
        <v>26</v>
      </c>
      <c r="X13">
        <f t="shared" si="8"/>
        <v>1</v>
      </c>
    </row>
    <row r="14" spans="1:25" x14ac:dyDescent="0.25">
      <c r="A14" t="s">
        <v>83</v>
      </c>
      <c r="B14">
        <v>5</v>
      </c>
      <c r="C14">
        <v>1</v>
      </c>
      <c r="D14">
        <v>12</v>
      </c>
      <c r="E14">
        <f t="shared" si="0"/>
        <v>2.4</v>
      </c>
      <c r="F14" s="1">
        <f t="shared" si="1"/>
        <v>3</v>
      </c>
      <c r="G14">
        <f t="shared" si="2"/>
        <v>2.4</v>
      </c>
      <c r="H14">
        <f t="shared" si="3"/>
        <v>1.25</v>
      </c>
      <c r="I14">
        <v>1</v>
      </c>
      <c r="J14" s="1">
        <v>1</v>
      </c>
      <c r="K14" s="1">
        <v>1</v>
      </c>
      <c r="L14" s="3">
        <v>5</v>
      </c>
      <c r="M14">
        <f t="shared" si="4"/>
        <v>1</v>
      </c>
      <c r="N14">
        <f t="shared" si="5"/>
        <v>1.25</v>
      </c>
      <c r="O14" s="1">
        <f t="shared" si="6"/>
        <v>2.4</v>
      </c>
      <c r="P14" s="1">
        <v>4</v>
      </c>
      <c r="Q14">
        <f t="shared" si="7"/>
        <v>0.25</v>
      </c>
      <c r="R14" s="1">
        <v>2</v>
      </c>
      <c r="S14">
        <v>1</v>
      </c>
      <c r="T14">
        <v>1</v>
      </c>
      <c r="U14" s="1">
        <f t="shared" si="9"/>
        <v>1</v>
      </c>
      <c r="W14" t="s">
        <v>26</v>
      </c>
      <c r="X14">
        <f t="shared" si="8"/>
        <v>1</v>
      </c>
    </row>
    <row r="15" spans="1:25" x14ac:dyDescent="0.25">
      <c r="A15" t="s">
        <v>84</v>
      </c>
      <c r="B15">
        <v>5</v>
      </c>
      <c r="C15">
        <v>1</v>
      </c>
      <c r="D15">
        <v>12</v>
      </c>
      <c r="E15">
        <f t="shared" si="0"/>
        <v>2.4</v>
      </c>
      <c r="F15" s="1">
        <f t="shared" si="1"/>
        <v>3</v>
      </c>
      <c r="G15">
        <f t="shared" si="2"/>
        <v>2.4</v>
      </c>
      <c r="H15">
        <f t="shared" si="3"/>
        <v>1.25</v>
      </c>
      <c r="I15">
        <v>1</v>
      </c>
      <c r="J15" s="1">
        <v>1</v>
      </c>
      <c r="K15" s="1">
        <v>1</v>
      </c>
      <c r="L15" s="3">
        <v>5</v>
      </c>
      <c r="M15">
        <f t="shared" si="4"/>
        <v>1</v>
      </c>
      <c r="N15">
        <f t="shared" si="5"/>
        <v>1.25</v>
      </c>
      <c r="O15" s="1">
        <f t="shared" si="6"/>
        <v>2.4</v>
      </c>
      <c r="P15" s="1">
        <v>4</v>
      </c>
      <c r="Q15">
        <f t="shared" si="7"/>
        <v>0.25</v>
      </c>
      <c r="R15" s="1">
        <v>1</v>
      </c>
      <c r="S15">
        <v>3</v>
      </c>
      <c r="T15">
        <v>2</v>
      </c>
      <c r="U15" s="1">
        <f t="shared" si="9"/>
        <v>1.5</v>
      </c>
      <c r="W15" t="s">
        <v>26</v>
      </c>
      <c r="X15">
        <f t="shared" si="8"/>
        <v>1</v>
      </c>
    </row>
    <row r="16" spans="1:25" x14ac:dyDescent="0.25">
      <c r="A16" t="s">
        <v>85</v>
      </c>
      <c r="B16">
        <v>5</v>
      </c>
      <c r="C16">
        <v>1</v>
      </c>
      <c r="D16">
        <v>12</v>
      </c>
      <c r="E16">
        <f t="shared" si="0"/>
        <v>2.4</v>
      </c>
      <c r="F16" s="1">
        <f t="shared" si="1"/>
        <v>3</v>
      </c>
      <c r="G16">
        <f t="shared" si="2"/>
        <v>2.4</v>
      </c>
      <c r="H16">
        <f t="shared" si="3"/>
        <v>1.25</v>
      </c>
      <c r="I16">
        <v>1</v>
      </c>
      <c r="J16" s="1">
        <v>1</v>
      </c>
      <c r="K16" s="1">
        <v>1</v>
      </c>
      <c r="L16" s="3">
        <v>5</v>
      </c>
      <c r="M16">
        <f t="shared" si="4"/>
        <v>1</v>
      </c>
      <c r="N16">
        <f t="shared" si="5"/>
        <v>1.25</v>
      </c>
      <c r="O16" s="1">
        <f t="shared" si="6"/>
        <v>2.4</v>
      </c>
      <c r="P16" s="1">
        <v>4</v>
      </c>
      <c r="Q16">
        <f t="shared" si="7"/>
        <v>0.25</v>
      </c>
      <c r="R16" s="1">
        <v>2</v>
      </c>
      <c r="S16">
        <v>1</v>
      </c>
      <c r="T16">
        <v>1</v>
      </c>
      <c r="U16" s="1">
        <f t="shared" si="9"/>
        <v>1</v>
      </c>
      <c r="W16" t="s">
        <v>26</v>
      </c>
      <c r="X16">
        <f t="shared" si="8"/>
        <v>1</v>
      </c>
    </row>
    <row r="17" spans="1:24" x14ac:dyDescent="0.25">
      <c r="A17" t="s">
        <v>88</v>
      </c>
      <c r="B17">
        <v>6</v>
      </c>
      <c r="C17">
        <v>1</v>
      </c>
      <c r="D17">
        <v>14</v>
      </c>
      <c r="E17">
        <f t="shared" si="0"/>
        <v>2.3333333333333335</v>
      </c>
      <c r="F17" s="1">
        <f t="shared" si="1"/>
        <v>3.5</v>
      </c>
      <c r="G17">
        <f t="shared" si="2"/>
        <v>2.8</v>
      </c>
      <c r="H17">
        <f t="shared" si="3"/>
        <v>1.25</v>
      </c>
      <c r="I17">
        <v>1</v>
      </c>
      <c r="J17" s="1">
        <v>1</v>
      </c>
      <c r="K17" s="1">
        <v>1</v>
      </c>
      <c r="L17" s="3">
        <v>5</v>
      </c>
      <c r="M17">
        <f t="shared" si="4"/>
        <v>1</v>
      </c>
      <c r="N17">
        <f t="shared" si="5"/>
        <v>1.25</v>
      </c>
      <c r="O17" s="1">
        <f t="shared" si="6"/>
        <v>2.8</v>
      </c>
      <c r="P17" s="1">
        <v>4</v>
      </c>
      <c r="Q17">
        <f t="shared" si="7"/>
        <v>0.25</v>
      </c>
      <c r="R17" s="1">
        <v>1</v>
      </c>
      <c r="S17">
        <v>3</v>
      </c>
      <c r="T17">
        <v>2</v>
      </c>
      <c r="U17" s="1">
        <f t="shared" si="9"/>
        <v>1.5</v>
      </c>
      <c r="W17" t="s">
        <v>26</v>
      </c>
      <c r="X17">
        <f t="shared" si="8"/>
        <v>1</v>
      </c>
    </row>
    <row r="18" spans="1:24" x14ac:dyDescent="0.25">
      <c r="A18" t="s">
        <v>86</v>
      </c>
      <c r="B18">
        <v>5</v>
      </c>
      <c r="C18">
        <v>1</v>
      </c>
      <c r="D18">
        <v>12</v>
      </c>
      <c r="E18">
        <f t="shared" si="0"/>
        <v>2.4</v>
      </c>
      <c r="F18" s="1">
        <f t="shared" si="1"/>
        <v>3</v>
      </c>
      <c r="G18">
        <f t="shared" si="2"/>
        <v>2.4</v>
      </c>
      <c r="H18">
        <f t="shared" si="3"/>
        <v>1.25</v>
      </c>
      <c r="I18">
        <v>1</v>
      </c>
      <c r="J18" s="1">
        <v>1</v>
      </c>
      <c r="K18" s="1">
        <v>1</v>
      </c>
      <c r="L18" s="3">
        <v>5</v>
      </c>
      <c r="M18">
        <f t="shared" si="4"/>
        <v>1</v>
      </c>
      <c r="N18">
        <f t="shared" si="5"/>
        <v>1.25</v>
      </c>
      <c r="O18" s="1">
        <f t="shared" si="6"/>
        <v>2.4</v>
      </c>
      <c r="P18" s="1">
        <v>4</v>
      </c>
      <c r="Q18">
        <f t="shared" si="7"/>
        <v>0.25</v>
      </c>
      <c r="R18" s="1">
        <v>2</v>
      </c>
      <c r="S18">
        <v>3</v>
      </c>
      <c r="T18">
        <v>2</v>
      </c>
      <c r="U18" s="1">
        <f t="shared" si="9"/>
        <v>1.5</v>
      </c>
      <c r="W18" t="s">
        <v>26</v>
      </c>
      <c r="X18">
        <f t="shared" si="8"/>
        <v>1</v>
      </c>
    </row>
    <row r="19" spans="1:24" x14ac:dyDescent="0.25">
      <c r="A19" t="s">
        <v>87</v>
      </c>
      <c r="B19">
        <v>6</v>
      </c>
      <c r="C19">
        <v>0</v>
      </c>
      <c r="D19">
        <v>14</v>
      </c>
      <c r="E19">
        <f t="shared" si="0"/>
        <v>2.3333333333333335</v>
      </c>
      <c r="F19" s="1">
        <f t="shared" si="1"/>
        <v>2.8</v>
      </c>
      <c r="G19">
        <f t="shared" si="2"/>
        <v>2.8</v>
      </c>
      <c r="H19">
        <f t="shared" si="3"/>
        <v>1</v>
      </c>
      <c r="I19">
        <v>1</v>
      </c>
      <c r="J19" s="1">
        <v>1</v>
      </c>
      <c r="K19" s="1">
        <v>1</v>
      </c>
      <c r="L19" s="3">
        <v>6</v>
      </c>
      <c r="M19">
        <f t="shared" si="4"/>
        <v>1.2</v>
      </c>
      <c r="N19">
        <f t="shared" si="5"/>
        <v>1.2</v>
      </c>
      <c r="O19" s="1">
        <f t="shared" si="6"/>
        <v>2.3333333333333335</v>
      </c>
      <c r="P19" s="1">
        <v>4</v>
      </c>
      <c r="Q19">
        <f t="shared" si="7"/>
        <v>0.25</v>
      </c>
      <c r="R19" s="1">
        <v>2</v>
      </c>
      <c r="S19">
        <v>1</v>
      </c>
      <c r="T19">
        <v>1</v>
      </c>
      <c r="U19" s="1">
        <f t="shared" si="9"/>
        <v>1</v>
      </c>
      <c r="W19" t="s">
        <v>26</v>
      </c>
      <c r="X19">
        <f t="shared" si="8"/>
        <v>1</v>
      </c>
    </row>
    <row r="20" spans="1:24" x14ac:dyDescent="0.25">
      <c r="A20" t="s">
        <v>89</v>
      </c>
      <c r="B20">
        <v>6</v>
      </c>
      <c r="C20">
        <v>1</v>
      </c>
      <c r="D20">
        <v>14</v>
      </c>
      <c r="E20">
        <f t="shared" si="0"/>
        <v>2.3333333333333335</v>
      </c>
      <c r="F20" s="1">
        <f t="shared" si="1"/>
        <v>3.5</v>
      </c>
      <c r="G20">
        <f t="shared" si="2"/>
        <v>2.8</v>
      </c>
      <c r="H20">
        <f t="shared" si="3"/>
        <v>1.25</v>
      </c>
      <c r="I20">
        <v>1</v>
      </c>
      <c r="J20" s="1">
        <v>1</v>
      </c>
      <c r="K20" s="1">
        <v>1</v>
      </c>
      <c r="L20" s="3">
        <v>5</v>
      </c>
      <c r="M20">
        <f t="shared" si="4"/>
        <v>1</v>
      </c>
      <c r="N20">
        <f t="shared" si="5"/>
        <v>1.25</v>
      </c>
      <c r="O20" s="1">
        <f t="shared" si="6"/>
        <v>2.8</v>
      </c>
      <c r="P20" s="1">
        <v>4</v>
      </c>
      <c r="Q20">
        <f t="shared" si="7"/>
        <v>0.25</v>
      </c>
      <c r="R20" s="1">
        <v>2</v>
      </c>
      <c r="S20">
        <v>3</v>
      </c>
      <c r="T20">
        <v>2</v>
      </c>
      <c r="U20" s="1">
        <f t="shared" si="9"/>
        <v>1.5</v>
      </c>
      <c r="W20" t="s">
        <v>26</v>
      </c>
      <c r="X20">
        <f t="shared" si="8"/>
        <v>1</v>
      </c>
    </row>
    <row r="21" spans="1:24" x14ac:dyDescent="0.25">
      <c r="A21" t="s">
        <v>90</v>
      </c>
      <c r="B21">
        <v>6</v>
      </c>
      <c r="C21">
        <v>0</v>
      </c>
      <c r="D21">
        <v>14</v>
      </c>
      <c r="E21">
        <f t="shared" si="0"/>
        <v>2.3333333333333335</v>
      </c>
      <c r="F21" s="1">
        <f t="shared" si="1"/>
        <v>2.8</v>
      </c>
      <c r="G21">
        <f t="shared" si="2"/>
        <v>2.8</v>
      </c>
      <c r="H21">
        <f t="shared" si="3"/>
        <v>1</v>
      </c>
      <c r="I21">
        <v>1</v>
      </c>
      <c r="J21" s="1">
        <v>1</v>
      </c>
      <c r="K21" s="1">
        <v>1</v>
      </c>
      <c r="L21" s="3">
        <v>6</v>
      </c>
      <c r="M21">
        <f t="shared" si="4"/>
        <v>1.2</v>
      </c>
      <c r="N21">
        <f t="shared" si="5"/>
        <v>1.2</v>
      </c>
      <c r="O21" s="1">
        <f t="shared" si="6"/>
        <v>2.3333333333333335</v>
      </c>
      <c r="P21" s="1">
        <v>4</v>
      </c>
      <c r="Q21">
        <f t="shared" si="7"/>
        <v>0.25</v>
      </c>
      <c r="R21" s="1">
        <v>2</v>
      </c>
      <c r="S21">
        <v>3</v>
      </c>
      <c r="T21">
        <v>2</v>
      </c>
      <c r="U21" s="1">
        <f t="shared" si="9"/>
        <v>1.5</v>
      </c>
      <c r="W21" t="s">
        <v>26</v>
      </c>
      <c r="X21">
        <f t="shared" si="8"/>
        <v>1</v>
      </c>
    </row>
    <row r="22" spans="1:24" x14ac:dyDescent="0.25">
      <c r="A22" t="s">
        <v>92</v>
      </c>
      <c r="B22">
        <v>11</v>
      </c>
      <c r="C22">
        <v>0</v>
      </c>
      <c r="D22">
        <v>26</v>
      </c>
      <c r="E22">
        <f t="shared" si="0"/>
        <v>2.3636363636363638</v>
      </c>
      <c r="F22" s="1">
        <f t="shared" si="1"/>
        <v>5.2</v>
      </c>
      <c r="G22">
        <f t="shared" si="2"/>
        <v>5.2</v>
      </c>
      <c r="H22">
        <f t="shared" si="3"/>
        <v>1</v>
      </c>
      <c r="I22">
        <v>4</v>
      </c>
      <c r="J22" s="1">
        <v>4</v>
      </c>
      <c r="K22" s="1" t="s">
        <v>28</v>
      </c>
      <c r="L22" s="3">
        <v>9</v>
      </c>
      <c r="M22">
        <f t="shared" si="4"/>
        <v>1.8</v>
      </c>
      <c r="N22">
        <f t="shared" si="5"/>
        <v>1.8</v>
      </c>
      <c r="O22" s="1">
        <f t="shared" si="6"/>
        <v>2.8888888888888888</v>
      </c>
      <c r="P22" s="1">
        <v>4</v>
      </c>
      <c r="Q22">
        <f t="shared" si="7"/>
        <v>0.25</v>
      </c>
      <c r="R22" s="1">
        <v>2</v>
      </c>
      <c r="S22">
        <v>5</v>
      </c>
      <c r="T22">
        <v>3</v>
      </c>
      <c r="U22" s="1">
        <f t="shared" si="9"/>
        <v>1.6666666666666667</v>
      </c>
      <c r="W22" t="s">
        <v>23</v>
      </c>
      <c r="X22">
        <f t="shared" si="8"/>
        <v>0</v>
      </c>
    </row>
    <row r="23" spans="1:24" x14ac:dyDescent="0.25">
      <c r="A23" t="s">
        <v>93</v>
      </c>
      <c r="B23">
        <v>9</v>
      </c>
      <c r="C23">
        <v>0</v>
      </c>
      <c r="D23">
        <v>23</v>
      </c>
      <c r="E23">
        <f t="shared" si="0"/>
        <v>2.5555555555555554</v>
      </c>
      <c r="F23" s="1">
        <f t="shared" si="1"/>
        <v>4.5999999999999996</v>
      </c>
      <c r="G23">
        <f t="shared" si="2"/>
        <v>4.5999999999999996</v>
      </c>
      <c r="H23">
        <f t="shared" si="3"/>
        <v>1</v>
      </c>
      <c r="I23">
        <v>3</v>
      </c>
      <c r="J23" s="1">
        <v>3</v>
      </c>
      <c r="K23" s="1" t="s">
        <v>104</v>
      </c>
      <c r="L23" s="3">
        <v>8</v>
      </c>
      <c r="M23">
        <f t="shared" si="4"/>
        <v>1.6</v>
      </c>
      <c r="N23">
        <f t="shared" si="5"/>
        <v>1.6</v>
      </c>
      <c r="O23" s="1">
        <f t="shared" si="6"/>
        <v>2.8749999999999996</v>
      </c>
      <c r="P23" s="1">
        <v>5</v>
      </c>
      <c r="Q23">
        <f t="shared" si="7"/>
        <v>0.5625</v>
      </c>
      <c r="R23" s="1">
        <v>2</v>
      </c>
      <c r="S23">
        <v>8</v>
      </c>
      <c r="T23">
        <v>3</v>
      </c>
      <c r="U23" s="1">
        <f t="shared" si="9"/>
        <v>2.6666666666666665</v>
      </c>
      <c r="W23" t="s">
        <v>23</v>
      </c>
      <c r="X23">
        <f t="shared" si="8"/>
        <v>0</v>
      </c>
    </row>
    <row r="24" spans="1:24" x14ac:dyDescent="0.25">
      <c r="A24" t="s">
        <v>94</v>
      </c>
      <c r="B24">
        <v>10</v>
      </c>
      <c r="C24">
        <v>0</v>
      </c>
      <c r="D24">
        <v>22</v>
      </c>
      <c r="E24">
        <f t="shared" si="0"/>
        <v>2.2000000000000002</v>
      </c>
      <c r="F24" s="1">
        <f t="shared" si="1"/>
        <v>4.4000000000000004</v>
      </c>
      <c r="G24">
        <f t="shared" si="2"/>
        <v>4.4000000000000004</v>
      </c>
      <c r="H24">
        <f t="shared" si="3"/>
        <v>1</v>
      </c>
      <c r="I24">
        <v>5</v>
      </c>
      <c r="J24" s="1">
        <v>6</v>
      </c>
      <c r="K24" s="1" t="s">
        <v>105</v>
      </c>
      <c r="L24" s="3">
        <v>10</v>
      </c>
      <c r="M24">
        <f t="shared" si="4"/>
        <v>2</v>
      </c>
      <c r="N24">
        <f t="shared" si="5"/>
        <v>2</v>
      </c>
      <c r="O24" s="1">
        <f t="shared" si="6"/>
        <v>2.2000000000000002</v>
      </c>
      <c r="P24" s="1">
        <v>4</v>
      </c>
      <c r="Q24">
        <f t="shared" si="7"/>
        <v>0.25</v>
      </c>
      <c r="R24" s="1">
        <v>4</v>
      </c>
      <c r="S24">
        <v>5</v>
      </c>
      <c r="T24">
        <v>3</v>
      </c>
      <c r="U24" s="1">
        <f t="shared" si="9"/>
        <v>1.6666666666666667</v>
      </c>
      <c r="W24" t="s">
        <v>26</v>
      </c>
      <c r="X24">
        <f t="shared" si="8"/>
        <v>1</v>
      </c>
    </row>
    <row r="25" spans="1:24" x14ac:dyDescent="0.25">
      <c r="A25" t="s">
        <v>95</v>
      </c>
      <c r="B25">
        <v>5</v>
      </c>
      <c r="C25">
        <v>2</v>
      </c>
      <c r="D25">
        <v>12</v>
      </c>
      <c r="E25">
        <f t="shared" si="0"/>
        <v>2.4</v>
      </c>
      <c r="F25" s="1">
        <f t="shared" si="1"/>
        <v>4</v>
      </c>
      <c r="G25">
        <f t="shared" si="2"/>
        <v>2.4</v>
      </c>
      <c r="H25">
        <f t="shared" si="3"/>
        <v>1.6666666666666667</v>
      </c>
      <c r="I25">
        <v>1</v>
      </c>
      <c r="J25" s="1">
        <v>1</v>
      </c>
      <c r="K25" s="1">
        <v>1</v>
      </c>
      <c r="L25" s="3">
        <v>4</v>
      </c>
      <c r="M25">
        <f t="shared" si="4"/>
        <v>0.8</v>
      </c>
      <c r="N25">
        <f t="shared" si="5"/>
        <v>1.3333333333333333</v>
      </c>
      <c r="O25" s="1">
        <f t="shared" si="6"/>
        <v>3</v>
      </c>
      <c r="P25" s="1">
        <v>4</v>
      </c>
      <c r="Q25">
        <f t="shared" si="7"/>
        <v>0.25</v>
      </c>
      <c r="R25" s="1">
        <v>1</v>
      </c>
      <c r="S25">
        <v>4</v>
      </c>
      <c r="T25">
        <v>2</v>
      </c>
      <c r="U25" s="1">
        <f t="shared" si="9"/>
        <v>2</v>
      </c>
      <c r="W25" t="s">
        <v>31</v>
      </c>
      <c r="X25">
        <f t="shared" si="8"/>
        <v>1</v>
      </c>
    </row>
    <row r="26" spans="1:24" x14ac:dyDescent="0.25">
      <c r="A26" t="s">
        <v>96</v>
      </c>
      <c r="B26">
        <v>5</v>
      </c>
      <c r="C26">
        <v>1</v>
      </c>
      <c r="D26">
        <v>12</v>
      </c>
      <c r="E26">
        <f t="shared" si="0"/>
        <v>2.4</v>
      </c>
      <c r="F26" s="1">
        <f t="shared" si="1"/>
        <v>3</v>
      </c>
      <c r="G26">
        <f t="shared" si="2"/>
        <v>2.4</v>
      </c>
      <c r="H26">
        <f t="shared" si="3"/>
        <v>1.25</v>
      </c>
      <c r="I26">
        <v>0</v>
      </c>
      <c r="J26" s="1">
        <v>0</v>
      </c>
      <c r="K26" s="1">
        <v>0</v>
      </c>
      <c r="L26" s="3">
        <v>4</v>
      </c>
      <c r="M26">
        <f t="shared" si="4"/>
        <v>0.8</v>
      </c>
      <c r="N26">
        <f t="shared" si="5"/>
        <v>1</v>
      </c>
      <c r="O26" s="1">
        <f t="shared" si="6"/>
        <v>3</v>
      </c>
      <c r="P26" s="1">
        <v>4</v>
      </c>
      <c r="Q26">
        <f t="shared" si="7"/>
        <v>0.25</v>
      </c>
      <c r="R26" s="1">
        <v>1</v>
      </c>
      <c r="S26">
        <v>4</v>
      </c>
      <c r="T26">
        <v>2</v>
      </c>
      <c r="U26" s="1">
        <f t="shared" si="9"/>
        <v>2</v>
      </c>
      <c r="W26" t="s">
        <v>49</v>
      </c>
      <c r="X26">
        <f t="shared" si="8"/>
        <v>0</v>
      </c>
    </row>
    <row r="27" spans="1:24" x14ac:dyDescent="0.25">
      <c r="A27" t="s">
        <v>97</v>
      </c>
      <c r="B27">
        <v>5</v>
      </c>
      <c r="C27">
        <v>1</v>
      </c>
      <c r="D27">
        <v>12</v>
      </c>
      <c r="E27">
        <f t="shared" si="0"/>
        <v>2.4</v>
      </c>
      <c r="F27" s="1">
        <f t="shared" si="1"/>
        <v>3</v>
      </c>
      <c r="G27">
        <f t="shared" si="2"/>
        <v>2.4</v>
      </c>
      <c r="H27">
        <f t="shared" si="3"/>
        <v>1.25</v>
      </c>
      <c r="I27">
        <v>1</v>
      </c>
      <c r="J27" s="1">
        <v>3</v>
      </c>
      <c r="K27" s="1">
        <v>3</v>
      </c>
      <c r="L27" s="3">
        <v>5</v>
      </c>
      <c r="M27">
        <f t="shared" si="4"/>
        <v>1</v>
      </c>
      <c r="N27">
        <f t="shared" si="5"/>
        <v>1.25</v>
      </c>
      <c r="O27" s="1">
        <f t="shared" si="6"/>
        <v>2.4</v>
      </c>
      <c r="P27" s="1">
        <v>3</v>
      </c>
      <c r="Q27">
        <f t="shared" si="7"/>
        <v>6.25E-2</v>
      </c>
      <c r="R27" s="1">
        <v>1</v>
      </c>
      <c r="S27">
        <v>3</v>
      </c>
      <c r="T27">
        <v>2</v>
      </c>
      <c r="U27" s="1">
        <f t="shared" si="9"/>
        <v>1.5</v>
      </c>
      <c r="W27" t="s">
        <v>31</v>
      </c>
      <c r="X27">
        <f t="shared" si="8"/>
        <v>1</v>
      </c>
    </row>
    <row r="28" spans="1:24" x14ac:dyDescent="0.25">
      <c r="A28" t="s">
        <v>98</v>
      </c>
      <c r="B28">
        <v>6</v>
      </c>
      <c r="C28">
        <v>1</v>
      </c>
      <c r="D28">
        <v>14</v>
      </c>
      <c r="E28">
        <f t="shared" si="0"/>
        <v>2.3333333333333335</v>
      </c>
      <c r="F28" s="1">
        <f t="shared" si="1"/>
        <v>3.5</v>
      </c>
      <c r="G28">
        <f t="shared" si="2"/>
        <v>2.8</v>
      </c>
      <c r="H28">
        <f t="shared" si="3"/>
        <v>1.25</v>
      </c>
      <c r="I28">
        <v>1</v>
      </c>
      <c r="J28" s="1">
        <v>1</v>
      </c>
      <c r="K28" s="1">
        <v>1</v>
      </c>
      <c r="L28" s="3">
        <v>5</v>
      </c>
      <c r="M28">
        <f t="shared" si="4"/>
        <v>1</v>
      </c>
      <c r="N28">
        <f t="shared" si="5"/>
        <v>1.25</v>
      </c>
      <c r="O28" s="1">
        <f t="shared" si="6"/>
        <v>2.8</v>
      </c>
      <c r="P28" s="1">
        <v>4</v>
      </c>
      <c r="Q28">
        <f t="shared" si="7"/>
        <v>0.25</v>
      </c>
      <c r="R28" s="1">
        <v>1</v>
      </c>
      <c r="S28">
        <v>4</v>
      </c>
      <c r="T28">
        <v>2</v>
      </c>
      <c r="U28" s="1">
        <f t="shared" si="9"/>
        <v>2</v>
      </c>
      <c r="W28" t="s">
        <v>26</v>
      </c>
      <c r="X28">
        <f t="shared" si="8"/>
        <v>1</v>
      </c>
    </row>
    <row r="29" spans="1:24" x14ac:dyDescent="0.25">
      <c r="A29" t="s">
        <v>44</v>
      </c>
      <c r="B29">
        <v>11</v>
      </c>
      <c r="C29">
        <v>0</v>
      </c>
      <c r="D29">
        <v>26</v>
      </c>
      <c r="E29">
        <f t="shared" si="0"/>
        <v>2.3636363636363638</v>
      </c>
      <c r="F29" s="1">
        <f t="shared" si="1"/>
        <v>5.2</v>
      </c>
      <c r="G29">
        <f t="shared" si="2"/>
        <v>5.2</v>
      </c>
      <c r="H29">
        <f t="shared" si="3"/>
        <v>1</v>
      </c>
      <c r="I29">
        <v>4</v>
      </c>
      <c r="J29" s="1">
        <v>5</v>
      </c>
      <c r="K29" s="1" t="s">
        <v>45</v>
      </c>
      <c r="L29" s="3">
        <v>9</v>
      </c>
      <c r="M29">
        <f t="shared" si="4"/>
        <v>1.8</v>
      </c>
      <c r="N29">
        <f t="shared" si="5"/>
        <v>1.8</v>
      </c>
      <c r="O29" s="1">
        <f t="shared" si="6"/>
        <v>2.8888888888888888</v>
      </c>
      <c r="P29" s="1">
        <v>4</v>
      </c>
      <c r="Q29">
        <f t="shared" si="7"/>
        <v>0.25</v>
      </c>
      <c r="R29" s="1">
        <v>3</v>
      </c>
      <c r="S29">
        <v>5</v>
      </c>
      <c r="T29">
        <v>4</v>
      </c>
      <c r="U29" s="1">
        <f t="shared" si="9"/>
        <v>1.25</v>
      </c>
      <c r="W29" t="s">
        <v>31</v>
      </c>
      <c r="X29">
        <f t="shared" si="8"/>
        <v>1</v>
      </c>
    </row>
    <row r="30" spans="1:24" x14ac:dyDescent="0.25">
      <c r="A30" t="s">
        <v>46</v>
      </c>
      <c r="B30">
        <v>9</v>
      </c>
      <c r="C30">
        <v>0</v>
      </c>
      <c r="D30">
        <v>23</v>
      </c>
      <c r="E30">
        <f t="shared" si="0"/>
        <v>2.5555555555555554</v>
      </c>
      <c r="F30" s="1">
        <f t="shared" si="1"/>
        <v>4.5999999999999996</v>
      </c>
      <c r="G30">
        <f t="shared" si="2"/>
        <v>4.5999999999999996</v>
      </c>
      <c r="H30">
        <f t="shared" si="3"/>
        <v>1</v>
      </c>
      <c r="I30">
        <v>2</v>
      </c>
      <c r="J30" s="1">
        <v>2</v>
      </c>
      <c r="K30" s="1" t="s">
        <v>30</v>
      </c>
      <c r="L30" s="3">
        <v>7</v>
      </c>
      <c r="M30">
        <f t="shared" si="4"/>
        <v>1.4</v>
      </c>
      <c r="N30">
        <f t="shared" si="5"/>
        <v>1.4</v>
      </c>
      <c r="O30" s="1">
        <f t="shared" si="6"/>
        <v>3.2857142857142856</v>
      </c>
      <c r="P30" s="1">
        <v>4</v>
      </c>
      <c r="Q30">
        <f t="shared" si="7"/>
        <v>0.25</v>
      </c>
      <c r="R30" s="1">
        <v>1</v>
      </c>
      <c r="S30">
        <v>4</v>
      </c>
      <c r="T30">
        <v>2</v>
      </c>
      <c r="U30" s="1">
        <f t="shared" si="9"/>
        <v>2</v>
      </c>
      <c r="W30" t="s">
        <v>31</v>
      </c>
      <c r="X30">
        <f t="shared" si="8"/>
        <v>1</v>
      </c>
    </row>
    <row r="31" spans="1:24" x14ac:dyDescent="0.25">
      <c r="A31" t="s">
        <v>47</v>
      </c>
      <c r="B31">
        <v>10</v>
      </c>
      <c r="C31">
        <v>0</v>
      </c>
      <c r="D31">
        <v>22</v>
      </c>
      <c r="E31">
        <f t="shared" si="0"/>
        <v>2.2000000000000002</v>
      </c>
      <c r="F31" s="1">
        <f t="shared" si="1"/>
        <v>4.4000000000000004</v>
      </c>
      <c r="G31">
        <f t="shared" si="2"/>
        <v>4.4000000000000004</v>
      </c>
      <c r="H31">
        <f t="shared" si="3"/>
        <v>1</v>
      </c>
      <c r="I31">
        <v>3</v>
      </c>
      <c r="J31" s="1">
        <v>5</v>
      </c>
      <c r="K31" s="1" t="s">
        <v>48</v>
      </c>
      <c r="L31" s="3">
        <v>7</v>
      </c>
      <c r="M31">
        <f t="shared" si="4"/>
        <v>1.4</v>
      </c>
      <c r="N31">
        <f t="shared" si="5"/>
        <v>1.4</v>
      </c>
      <c r="O31" s="1">
        <f t="shared" si="6"/>
        <v>3.1428571428571432</v>
      </c>
      <c r="P31" s="1">
        <v>4</v>
      </c>
      <c r="Q31">
        <f t="shared" si="7"/>
        <v>0.25</v>
      </c>
      <c r="R31" s="1">
        <v>5</v>
      </c>
      <c r="S31">
        <v>4</v>
      </c>
      <c r="T31">
        <v>3</v>
      </c>
      <c r="U31" s="1">
        <f t="shared" si="9"/>
        <v>1.3333333333333333</v>
      </c>
      <c r="W31" t="s">
        <v>49</v>
      </c>
      <c r="X31">
        <f t="shared" si="8"/>
        <v>0</v>
      </c>
    </row>
    <row r="32" spans="1:24" x14ac:dyDescent="0.25">
      <c r="A32" t="s">
        <v>50</v>
      </c>
      <c r="B32">
        <v>5</v>
      </c>
      <c r="C32">
        <v>1</v>
      </c>
      <c r="D32">
        <v>12</v>
      </c>
      <c r="E32">
        <f t="shared" si="0"/>
        <v>2.4</v>
      </c>
      <c r="F32" s="1">
        <f t="shared" si="1"/>
        <v>3</v>
      </c>
      <c r="G32">
        <f t="shared" si="2"/>
        <v>2.4</v>
      </c>
      <c r="H32">
        <f t="shared" si="3"/>
        <v>1.25</v>
      </c>
      <c r="I32">
        <v>0</v>
      </c>
      <c r="J32" s="1">
        <v>0</v>
      </c>
      <c r="K32" s="1">
        <v>0</v>
      </c>
      <c r="L32" s="3">
        <v>4</v>
      </c>
      <c r="M32">
        <f t="shared" si="4"/>
        <v>0.8</v>
      </c>
      <c r="N32">
        <f t="shared" si="5"/>
        <v>1</v>
      </c>
      <c r="O32" s="1">
        <f t="shared" si="6"/>
        <v>3</v>
      </c>
      <c r="P32" s="1">
        <v>4</v>
      </c>
      <c r="Q32">
        <f t="shared" si="7"/>
        <v>0.25</v>
      </c>
      <c r="R32" s="1">
        <v>3</v>
      </c>
      <c r="S32">
        <v>0</v>
      </c>
      <c r="T32">
        <v>0</v>
      </c>
      <c r="U32" s="1">
        <v>0</v>
      </c>
      <c r="W32" t="s">
        <v>26</v>
      </c>
      <c r="X32">
        <f t="shared" si="8"/>
        <v>1</v>
      </c>
    </row>
    <row r="33" spans="1:24" x14ac:dyDescent="0.25">
      <c r="A33" t="s">
        <v>51</v>
      </c>
      <c r="B33">
        <v>5</v>
      </c>
      <c r="C33">
        <v>1</v>
      </c>
      <c r="D33">
        <v>12</v>
      </c>
      <c r="E33">
        <f t="shared" si="0"/>
        <v>2.4</v>
      </c>
      <c r="F33" s="1">
        <f t="shared" si="1"/>
        <v>3</v>
      </c>
      <c r="G33">
        <f t="shared" si="2"/>
        <v>2.4</v>
      </c>
      <c r="H33">
        <f t="shared" si="3"/>
        <v>1.25</v>
      </c>
      <c r="I33">
        <v>0</v>
      </c>
      <c r="J33" s="1">
        <v>0</v>
      </c>
      <c r="K33" s="1">
        <v>0</v>
      </c>
      <c r="L33" s="3">
        <v>4</v>
      </c>
      <c r="M33">
        <f t="shared" si="4"/>
        <v>0.8</v>
      </c>
      <c r="N33">
        <f t="shared" si="5"/>
        <v>1</v>
      </c>
      <c r="O33" s="1">
        <f t="shared" si="6"/>
        <v>3</v>
      </c>
      <c r="P33" s="1">
        <v>5</v>
      </c>
      <c r="Q33">
        <f t="shared" si="7"/>
        <v>0.5625</v>
      </c>
      <c r="R33" s="1">
        <v>3</v>
      </c>
      <c r="S33">
        <v>0</v>
      </c>
      <c r="T33">
        <v>0</v>
      </c>
      <c r="U33" s="1">
        <v>0</v>
      </c>
      <c r="W33" t="s">
        <v>23</v>
      </c>
      <c r="X33">
        <f t="shared" si="8"/>
        <v>0</v>
      </c>
    </row>
    <row r="34" spans="1:24" x14ac:dyDescent="0.25">
      <c r="A34" t="s">
        <v>52</v>
      </c>
      <c r="B34">
        <v>5</v>
      </c>
      <c r="C34">
        <v>2</v>
      </c>
      <c r="D34">
        <v>12</v>
      </c>
      <c r="E34">
        <f t="shared" ref="E34:E61" si="10">D34/B34</f>
        <v>2.4</v>
      </c>
      <c r="F34" s="1">
        <f t="shared" ref="F34:F61" si="11">D34/(5-C34)</f>
        <v>4</v>
      </c>
      <c r="G34">
        <f t="shared" ref="G34:G61" si="12">D34/5</f>
        <v>2.4</v>
      </c>
      <c r="H34">
        <f t="shared" ref="H34:H61" si="13">F34/G34</f>
        <v>1.6666666666666667</v>
      </c>
      <c r="I34">
        <v>0</v>
      </c>
      <c r="J34" s="1">
        <v>0</v>
      </c>
      <c r="K34" s="1">
        <v>0</v>
      </c>
      <c r="L34" s="3">
        <v>3</v>
      </c>
      <c r="M34">
        <f t="shared" ref="M34:M61" si="14">L34/5</f>
        <v>0.6</v>
      </c>
      <c r="N34">
        <f t="shared" ref="N34:N61" si="15">L34/(5-C34)</f>
        <v>1</v>
      </c>
      <c r="O34" s="1">
        <f t="shared" ref="O34:O61" si="16">F34/N34</f>
        <v>4</v>
      </c>
      <c r="P34" s="1">
        <v>4</v>
      </c>
      <c r="Q34">
        <f t="shared" ref="Q34:Q61" si="17">((P34-(MIN(P:P)))^2)/((MAX(P:P)-MIN(P:P))^2)</f>
        <v>0.25</v>
      </c>
      <c r="R34" s="1">
        <v>3</v>
      </c>
      <c r="S34">
        <v>0</v>
      </c>
      <c r="T34">
        <v>0</v>
      </c>
      <c r="U34" s="1">
        <v>0</v>
      </c>
      <c r="W34" t="s">
        <v>49</v>
      </c>
      <c r="X34">
        <f t="shared" ref="X34:X61" si="18">IF(W34="Bad",0,IF(W34="Bad-N",0,IF(W34="Good-N",1,IF(W34="Good",1,"bruhm"))))</f>
        <v>0</v>
      </c>
    </row>
    <row r="35" spans="1:24" x14ac:dyDescent="0.25">
      <c r="A35" t="s">
        <v>53</v>
      </c>
      <c r="B35">
        <v>6</v>
      </c>
      <c r="C35">
        <v>1</v>
      </c>
      <c r="D35">
        <v>14</v>
      </c>
      <c r="E35">
        <f t="shared" si="10"/>
        <v>2.3333333333333335</v>
      </c>
      <c r="F35" s="1">
        <f t="shared" si="11"/>
        <v>3.5</v>
      </c>
      <c r="G35">
        <f t="shared" si="12"/>
        <v>2.8</v>
      </c>
      <c r="H35">
        <f t="shared" si="13"/>
        <v>1.25</v>
      </c>
      <c r="I35">
        <v>0</v>
      </c>
      <c r="J35" s="1">
        <v>0</v>
      </c>
      <c r="K35" s="1">
        <v>0</v>
      </c>
      <c r="L35" s="3">
        <v>4</v>
      </c>
      <c r="M35">
        <f t="shared" si="14"/>
        <v>0.8</v>
      </c>
      <c r="N35">
        <f t="shared" si="15"/>
        <v>1</v>
      </c>
      <c r="O35" s="1">
        <f t="shared" si="16"/>
        <v>3.5</v>
      </c>
      <c r="P35" s="1">
        <v>5</v>
      </c>
      <c r="Q35">
        <f t="shared" si="17"/>
        <v>0.5625</v>
      </c>
      <c r="R35" s="1">
        <v>3</v>
      </c>
      <c r="S35">
        <v>0</v>
      </c>
      <c r="T35">
        <v>0</v>
      </c>
      <c r="U35" s="1">
        <v>0</v>
      </c>
      <c r="W35" t="s">
        <v>49</v>
      </c>
      <c r="X35">
        <f t="shared" si="18"/>
        <v>0</v>
      </c>
    </row>
    <row r="36" spans="1:24" x14ac:dyDescent="0.25">
      <c r="A36" t="s">
        <v>64</v>
      </c>
      <c r="B36">
        <v>6</v>
      </c>
      <c r="C36">
        <v>0</v>
      </c>
      <c r="D36">
        <v>13</v>
      </c>
      <c r="E36">
        <f t="shared" si="10"/>
        <v>2.1666666666666665</v>
      </c>
      <c r="F36" s="1">
        <f t="shared" si="11"/>
        <v>2.6</v>
      </c>
      <c r="G36">
        <f t="shared" si="12"/>
        <v>2.6</v>
      </c>
      <c r="H36">
        <f t="shared" si="13"/>
        <v>1</v>
      </c>
      <c r="I36">
        <v>2</v>
      </c>
      <c r="J36" s="1">
        <v>3</v>
      </c>
      <c r="K36" s="1" t="s">
        <v>65</v>
      </c>
      <c r="L36" s="3">
        <v>7</v>
      </c>
      <c r="M36">
        <f t="shared" si="14"/>
        <v>1.4</v>
      </c>
      <c r="N36">
        <f t="shared" si="15"/>
        <v>1.4</v>
      </c>
      <c r="O36" s="1">
        <f t="shared" si="16"/>
        <v>1.8571428571428574</v>
      </c>
      <c r="P36" s="1">
        <v>2</v>
      </c>
      <c r="Q36">
        <f t="shared" si="17"/>
        <v>0</v>
      </c>
      <c r="R36" s="1">
        <v>1</v>
      </c>
      <c r="S36">
        <v>2</v>
      </c>
      <c r="T36">
        <v>1</v>
      </c>
      <c r="U36" s="1">
        <f t="shared" ref="U36:U55" si="19">S36/T36</f>
        <v>2</v>
      </c>
      <c r="W36" t="s">
        <v>26</v>
      </c>
      <c r="X36">
        <f t="shared" si="18"/>
        <v>1</v>
      </c>
    </row>
    <row r="37" spans="1:24" x14ac:dyDescent="0.25">
      <c r="A37" t="s">
        <v>66</v>
      </c>
      <c r="B37">
        <v>10</v>
      </c>
      <c r="C37">
        <v>0</v>
      </c>
      <c r="D37">
        <v>23</v>
      </c>
      <c r="E37">
        <f t="shared" si="10"/>
        <v>2.2999999999999998</v>
      </c>
      <c r="F37" s="1">
        <f t="shared" si="11"/>
        <v>4.5999999999999996</v>
      </c>
      <c r="G37">
        <f t="shared" si="12"/>
        <v>4.5999999999999996</v>
      </c>
      <c r="H37">
        <f t="shared" si="13"/>
        <v>1</v>
      </c>
      <c r="I37">
        <v>1</v>
      </c>
      <c r="J37" s="1">
        <v>2</v>
      </c>
      <c r="K37" s="1">
        <v>2</v>
      </c>
      <c r="L37" s="3">
        <v>6</v>
      </c>
      <c r="M37">
        <f t="shared" si="14"/>
        <v>1.2</v>
      </c>
      <c r="N37">
        <f t="shared" si="15"/>
        <v>1.2</v>
      </c>
      <c r="O37" s="1">
        <f t="shared" si="16"/>
        <v>3.833333333333333</v>
      </c>
      <c r="P37" s="1">
        <v>5</v>
      </c>
      <c r="Q37">
        <f t="shared" si="17"/>
        <v>0.5625</v>
      </c>
      <c r="R37" s="1">
        <v>4</v>
      </c>
      <c r="S37">
        <v>3</v>
      </c>
      <c r="T37">
        <v>2</v>
      </c>
      <c r="U37" s="1">
        <f t="shared" si="19"/>
        <v>1.5</v>
      </c>
      <c r="W37" t="s">
        <v>49</v>
      </c>
      <c r="X37">
        <f t="shared" si="18"/>
        <v>0</v>
      </c>
    </row>
    <row r="38" spans="1:24" x14ac:dyDescent="0.25">
      <c r="A38" t="s">
        <v>67</v>
      </c>
      <c r="B38">
        <v>8</v>
      </c>
      <c r="C38">
        <v>0</v>
      </c>
      <c r="D38">
        <v>18</v>
      </c>
      <c r="E38">
        <f t="shared" si="10"/>
        <v>2.25</v>
      </c>
      <c r="F38" s="1">
        <f t="shared" si="11"/>
        <v>3.6</v>
      </c>
      <c r="G38">
        <f t="shared" si="12"/>
        <v>3.6</v>
      </c>
      <c r="H38">
        <f t="shared" si="13"/>
        <v>1</v>
      </c>
      <c r="I38">
        <v>2</v>
      </c>
      <c r="J38" s="1">
        <v>4</v>
      </c>
      <c r="K38" s="1" t="s">
        <v>68</v>
      </c>
      <c r="L38" s="3">
        <v>7</v>
      </c>
      <c r="M38">
        <f t="shared" si="14"/>
        <v>1.4</v>
      </c>
      <c r="N38">
        <f t="shared" si="15"/>
        <v>1.4</v>
      </c>
      <c r="O38" s="1">
        <f t="shared" si="16"/>
        <v>2.5714285714285716</v>
      </c>
      <c r="P38" s="1">
        <v>4</v>
      </c>
      <c r="Q38">
        <f t="shared" si="17"/>
        <v>0.25</v>
      </c>
      <c r="R38" s="1">
        <v>4</v>
      </c>
      <c r="S38">
        <v>2</v>
      </c>
      <c r="T38">
        <v>1</v>
      </c>
      <c r="U38" s="1">
        <f t="shared" si="19"/>
        <v>2</v>
      </c>
      <c r="W38" t="s">
        <v>26</v>
      </c>
      <c r="X38">
        <f t="shared" si="18"/>
        <v>1</v>
      </c>
    </row>
    <row r="39" spans="1:24" x14ac:dyDescent="0.25">
      <c r="A39" t="s">
        <v>69</v>
      </c>
      <c r="B39">
        <v>5</v>
      </c>
      <c r="C39">
        <v>1</v>
      </c>
      <c r="D39">
        <v>12</v>
      </c>
      <c r="E39">
        <f t="shared" si="10"/>
        <v>2.4</v>
      </c>
      <c r="F39" s="1">
        <f t="shared" si="11"/>
        <v>3</v>
      </c>
      <c r="G39">
        <f t="shared" si="12"/>
        <v>2.4</v>
      </c>
      <c r="H39">
        <f t="shared" si="13"/>
        <v>1.25</v>
      </c>
      <c r="I39">
        <v>1</v>
      </c>
      <c r="J39" s="1">
        <v>1</v>
      </c>
      <c r="K39" s="1">
        <v>1</v>
      </c>
      <c r="L39" s="3">
        <v>5</v>
      </c>
      <c r="M39">
        <f t="shared" si="14"/>
        <v>1</v>
      </c>
      <c r="N39">
        <f t="shared" si="15"/>
        <v>1.25</v>
      </c>
      <c r="O39" s="1">
        <f t="shared" si="16"/>
        <v>2.4</v>
      </c>
      <c r="P39" s="1">
        <v>3</v>
      </c>
      <c r="Q39">
        <f t="shared" si="17"/>
        <v>6.25E-2</v>
      </c>
      <c r="R39" s="1">
        <v>1</v>
      </c>
      <c r="S39">
        <v>5</v>
      </c>
      <c r="T39">
        <v>3</v>
      </c>
      <c r="U39" s="1">
        <f t="shared" si="19"/>
        <v>1.6666666666666667</v>
      </c>
      <c r="W39" t="s">
        <v>26</v>
      </c>
      <c r="X39">
        <f t="shared" si="18"/>
        <v>1</v>
      </c>
    </row>
    <row r="40" spans="1:24" x14ac:dyDescent="0.25">
      <c r="A40" t="s">
        <v>70</v>
      </c>
      <c r="B40">
        <v>5</v>
      </c>
      <c r="C40">
        <v>2</v>
      </c>
      <c r="D40">
        <v>12</v>
      </c>
      <c r="E40">
        <f t="shared" si="10"/>
        <v>2.4</v>
      </c>
      <c r="F40" s="1">
        <f t="shared" si="11"/>
        <v>4</v>
      </c>
      <c r="G40">
        <f t="shared" si="12"/>
        <v>2.4</v>
      </c>
      <c r="H40">
        <f t="shared" si="13"/>
        <v>1.6666666666666667</v>
      </c>
      <c r="I40">
        <v>2</v>
      </c>
      <c r="J40" s="1">
        <v>3</v>
      </c>
      <c r="K40" s="1" t="s">
        <v>71</v>
      </c>
      <c r="L40" s="3">
        <v>5</v>
      </c>
      <c r="M40">
        <f t="shared" si="14"/>
        <v>1</v>
      </c>
      <c r="N40">
        <f t="shared" si="15"/>
        <v>1.6666666666666667</v>
      </c>
      <c r="O40" s="1">
        <f t="shared" si="16"/>
        <v>2.4</v>
      </c>
      <c r="P40" s="1">
        <v>3</v>
      </c>
      <c r="Q40">
        <f t="shared" si="17"/>
        <v>6.25E-2</v>
      </c>
      <c r="R40" s="1">
        <v>1</v>
      </c>
      <c r="S40">
        <v>5</v>
      </c>
      <c r="T40">
        <v>3</v>
      </c>
      <c r="U40" s="1">
        <f t="shared" si="19"/>
        <v>1.6666666666666667</v>
      </c>
      <c r="W40" t="s">
        <v>26</v>
      </c>
      <c r="X40">
        <f t="shared" si="18"/>
        <v>1</v>
      </c>
    </row>
    <row r="41" spans="1:24" x14ac:dyDescent="0.25">
      <c r="A41" t="s">
        <v>72</v>
      </c>
      <c r="B41">
        <v>5</v>
      </c>
      <c r="C41">
        <v>1</v>
      </c>
      <c r="D41">
        <v>12</v>
      </c>
      <c r="E41">
        <f t="shared" si="10"/>
        <v>2.4</v>
      </c>
      <c r="F41" s="1">
        <f t="shared" si="11"/>
        <v>3</v>
      </c>
      <c r="G41">
        <f t="shared" si="12"/>
        <v>2.4</v>
      </c>
      <c r="H41">
        <f t="shared" si="13"/>
        <v>1.25</v>
      </c>
      <c r="I41">
        <v>1</v>
      </c>
      <c r="J41" s="1">
        <v>2</v>
      </c>
      <c r="K41" s="1">
        <v>2</v>
      </c>
      <c r="L41" s="3">
        <v>5</v>
      </c>
      <c r="M41">
        <f t="shared" si="14"/>
        <v>1</v>
      </c>
      <c r="N41">
        <f t="shared" si="15"/>
        <v>1.25</v>
      </c>
      <c r="O41" s="1">
        <f t="shared" si="16"/>
        <v>2.4</v>
      </c>
      <c r="P41" s="1">
        <v>3</v>
      </c>
      <c r="Q41">
        <f t="shared" si="17"/>
        <v>6.25E-2</v>
      </c>
      <c r="R41" s="1">
        <v>0</v>
      </c>
      <c r="S41">
        <v>5</v>
      </c>
      <c r="T41">
        <v>3</v>
      </c>
      <c r="U41" s="1">
        <f t="shared" si="19"/>
        <v>1.6666666666666667</v>
      </c>
      <c r="W41" t="s">
        <v>26</v>
      </c>
      <c r="X41">
        <f t="shared" si="18"/>
        <v>1</v>
      </c>
    </row>
    <row r="42" spans="1:24" x14ac:dyDescent="0.25">
      <c r="A42" t="s">
        <v>73</v>
      </c>
      <c r="B42">
        <v>6</v>
      </c>
      <c r="C42">
        <v>1</v>
      </c>
      <c r="D42">
        <v>14</v>
      </c>
      <c r="E42">
        <f t="shared" si="10"/>
        <v>2.3333333333333335</v>
      </c>
      <c r="F42" s="1">
        <f t="shared" si="11"/>
        <v>3.5</v>
      </c>
      <c r="G42">
        <f t="shared" si="12"/>
        <v>2.8</v>
      </c>
      <c r="H42">
        <f t="shared" si="13"/>
        <v>1.25</v>
      </c>
      <c r="I42">
        <v>2</v>
      </c>
      <c r="J42" s="1">
        <v>3</v>
      </c>
      <c r="K42" s="1" t="s">
        <v>71</v>
      </c>
      <c r="L42" s="3">
        <v>6</v>
      </c>
      <c r="M42">
        <f t="shared" si="14"/>
        <v>1.2</v>
      </c>
      <c r="N42">
        <f t="shared" si="15"/>
        <v>1.5</v>
      </c>
      <c r="O42" s="1">
        <f t="shared" si="16"/>
        <v>2.3333333333333335</v>
      </c>
      <c r="P42" s="1">
        <v>3</v>
      </c>
      <c r="Q42">
        <f t="shared" si="17"/>
        <v>6.25E-2</v>
      </c>
      <c r="R42" s="1">
        <v>1</v>
      </c>
      <c r="S42">
        <v>5</v>
      </c>
      <c r="T42">
        <v>3</v>
      </c>
      <c r="U42" s="1">
        <f t="shared" si="19"/>
        <v>1.6666666666666667</v>
      </c>
      <c r="W42" t="s">
        <v>26</v>
      </c>
      <c r="X42">
        <f t="shared" si="18"/>
        <v>1</v>
      </c>
    </row>
    <row r="43" spans="1:24" x14ac:dyDescent="0.25">
      <c r="A43" t="s">
        <v>22</v>
      </c>
      <c r="B43">
        <v>6</v>
      </c>
      <c r="C43">
        <v>0</v>
      </c>
      <c r="D43">
        <v>15</v>
      </c>
      <c r="E43">
        <f t="shared" si="10"/>
        <v>2.5</v>
      </c>
      <c r="F43" s="1">
        <f t="shared" si="11"/>
        <v>3</v>
      </c>
      <c r="G43">
        <f t="shared" si="12"/>
        <v>3</v>
      </c>
      <c r="H43">
        <f t="shared" si="13"/>
        <v>1</v>
      </c>
      <c r="I43">
        <v>3</v>
      </c>
      <c r="J43" s="1">
        <v>6</v>
      </c>
      <c r="K43" s="1">
        <v>1</v>
      </c>
      <c r="L43" s="3">
        <v>8</v>
      </c>
      <c r="M43">
        <f t="shared" si="14"/>
        <v>1.6</v>
      </c>
      <c r="N43">
        <f t="shared" si="15"/>
        <v>1.6</v>
      </c>
      <c r="O43" s="1">
        <f t="shared" si="16"/>
        <v>1.875</v>
      </c>
      <c r="P43" s="1">
        <v>3</v>
      </c>
      <c r="Q43">
        <f t="shared" si="17"/>
        <v>6.25E-2</v>
      </c>
      <c r="R43" s="1">
        <v>4</v>
      </c>
      <c r="S43">
        <v>3</v>
      </c>
      <c r="T43">
        <v>2</v>
      </c>
      <c r="U43" s="1">
        <f t="shared" si="19"/>
        <v>1.5</v>
      </c>
      <c r="W43" t="s">
        <v>23</v>
      </c>
      <c r="X43">
        <f t="shared" si="18"/>
        <v>0</v>
      </c>
    </row>
    <row r="44" spans="1:24" x14ac:dyDescent="0.25">
      <c r="A44" t="s">
        <v>24</v>
      </c>
      <c r="B44">
        <v>6</v>
      </c>
      <c r="C44">
        <v>0</v>
      </c>
      <c r="D44">
        <v>15</v>
      </c>
      <c r="E44">
        <f t="shared" si="10"/>
        <v>2.5</v>
      </c>
      <c r="F44" s="1">
        <f t="shared" si="11"/>
        <v>3</v>
      </c>
      <c r="G44">
        <f t="shared" si="12"/>
        <v>3</v>
      </c>
      <c r="H44">
        <f t="shared" si="13"/>
        <v>1</v>
      </c>
      <c r="I44">
        <v>3</v>
      </c>
      <c r="J44" s="1">
        <v>5</v>
      </c>
      <c r="K44" s="1" t="s">
        <v>25</v>
      </c>
      <c r="L44" s="3">
        <v>8</v>
      </c>
      <c r="M44">
        <f t="shared" si="14"/>
        <v>1.6</v>
      </c>
      <c r="N44">
        <f t="shared" si="15"/>
        <v>1.6</v>
      </c>
      <c r="O44" s="1">
        <f t="shared" si="16"/>
        <v>1.875</v>
      </c>
      <c r="P44" s="1">
        <v>3</v>
      </c>
      <c r="Q44">
        <f t="shared" si="17"/>
        <v>6.25E-2</v>
      </c>
      <c r="R44" s="1">
        <v>2</v>
      </c>
      <c r="S44">
        <v>5</v>
      </c>
      <c r="T44">
        <v>3</v>
      </c>
      <c r="U44" s="1">
        <f t="shared" si="19"/>
        <v>1.6666666666666667</v>
      </c>
      <c r="W44" t="s">
        <v>26</v>
      </c>
      <c r="X44">
        <f t="shared" si="18"/>
        <v>1</v>
      </c>
    </row>
    <row r="45" spans="1:24" x14ac:dyDescent="0.25">
      <c r="A45" t="s">
        <v>27</v>
      </c>
      <c r="B45">
        <v>9</v>
      </c>
      <c r="C45">
        <v>0</v>
      </c>
      <c r="D45">
        <v>23</v>
      </c>
      <c r="E45">
        <f t="shared" si="10"/>
        <v>2.5555555555555554</v>
      </c>
      <c r="F45" s="1">
        <f t="shared" si="11"/>
        <v>4.5999999999999996</v>
      </c>
      <c r="G45">
        <f t="shared" si="12"/>
        <v>4.5999999999999996</v>
      </c>
      <c r="H45">
        <f t="shared" si="13"/>
        <v>1</v>
      </c>
      <c r="I45">
        <v>4</v>
      </c>
      <c r="J45" s="1">
        <v>4</v>
      </c>
      <c r="K45" s="1" t="s">
        <v>28</v>
      </c>
      <c r="L45" s="3">
        <v>9</v>
      </c>
      <c r="M45">
        <f t="shared" si="14"/>
        <v>1.8</v>
      </c>
      <c r="N45">
        <f t="shared" si="15"/>
        <v>1.8</v>
      </c>
      <c r="O45" s="1">
        <f t="shared" si="16"/>
        <v>2.5555555555555554</v>
      </c>
      <c r="P45" s="1">
        <v>4</v>
      </c>
      <c r="Q45">
        <f t="shared" si="17"/>
        <v>0.25</v>
      </c>
      <c r="R45" s="1">
        <v>4</v>
      </c>
      <c r="S45">
        <v>4</v>
      </c>
      <c r="T45">
        <v>3</v>
      </c>
      <c r="U45" s="1">
        <f t="shared" si="19"/>
        <v>1.3333333333333333</v>
      </c>
      <c r="W45" t="s">
        <v>23</v>
      </c>
      <c r="X45">
        <f t="shared" si="18"/>
        <v>0</v>
      </c>
    </row>
    <row r="46" spans="1:24" x14ac:dyDescent="0.25">
      <c r="A46" t="s">
        <v>29</v>
      </c>
      <c r="B46">
        <v>10</v>
      </c>
      <c r="C46">
        <v>0</v>
      </c>
      <c r="D46">
        <v>22</v>
      </c>
      <c r="E46">
        <f t="shared" si="10"/>
        <v>2.2000000000000002</v>
      </c>
      <c r="F46" s="1">
        <f t="shared" si="11"/>
        <v>4.4000000000000004</v>
      </c>
      <c r="G46">
        <f t="shared" si="12"/>
        <v>4.4000000000000004</v>
      </c>
      <c r="H46">
        <f t="shared" si="13"/>
        <v>1</v>
      </c>
      <c r="I46">
        <v>2</v>
      </c>
      <c r="J46" s="1">
        <v>2</v>
      </c>
      <c r="K46" s="1" t="s">
        <v>30</v>
      </c>
      <c r="L46" s="3">
        <v>7</v>
      </c>
      <c r="M46">
        <f t="shared" si="14"/>
        <v>1.4</v>
      </c>
      <c r="N46">
        <f t="shared" si="15"/>
        <v>1.4</v>
      </c>
      <c r="O46" s="1">
        <f t="shared" si="16"/>
        <v>3.1428571428571432</v>
      </c>
      <c r="P46" s="1">
        <v>4</v>
      </c>
      <c r="Q46">
        <f t="shared" si="17"/>
        <v>0.25</v>
      </c>
      <c r="R46" s="1">
        <v>1</v>
      </c>
      <c r="S46">
        <v>3</v>
      </c>
      <c r="T46">
        <v>2</v>
      </c>
      <c r="U46" s="1">
        <f t="shared" si="19"/>
        <v>1.5</v>
      </c>
      <c r="W46" t="s">
        <v>31</v>
      </c>
      <c r="X46">
        <f t="shared" si="18"/>
        <v>1</v>
      </c>
    </row>
    <row r="47" spans="1:24" x14ac:dyDescent="0.25">
      <c r="A47" t="s">
        <v>32</v>
      </c>
      <c r="B47">
        <v>5</v>
      </c>
      <c r="C47">
        <v>1</v>
      </c>
      <c r="D47">
        <v>12</v>
      </c>
      <c r="E47">
        <f t="shared" si="10"/>
        <v>2.4</v>
      </c>
      <c r="F47" s="1">
        <f t="shared" si="11"/>
        <v>3</v>
      </c>
      <c r="G47">
        <f t="shared" si="12"/>
        <v>2.4</v>
      </c>
      <c r="H47">
        <f t="shared" si="13"/>
        <v>1.25</v>
      </c>
      <c r="I47">
        <v>1</v>
      </c>
      <c r="J47" s="1">
        <v>2</v>
      </c>
      <c r="K47" s="1">
        <v>2</v>
      </c>
      <c r="L47" s="3">
        <v>5</v>
      </c>
      <c r="M47">
        <f t="shared" si="14"/>
        <v>1</v>
      </c>
      <c r="N47">
        <f t="shared" si="15"/>
        <v>1.25</v>
      </c>
      <c r="O47" s="1">
        <f t="shared" si="16"/>
        <v>2.4</v>
      </c>
      <c r="P47" s="1">
        <v>3</v>
      </c>
      <c r="Q47">
        <f t="shared" si="17"/>
        <v>6.25E-2</v>
      </c>
      <c r="R47" s="1">
        <v>2</v>
      </c>
      <c r="S47">
        <v>1</v>
      </c>
      <c r="T47">
        <v>1</v>
      </c>
      <c r="U47" s="1">
        <f t="shared" si="19"/>
        <v>1</v>
      </c>
      <c r="W47" t="s">
        <v>31</v>
      </c>
      <c r="X47">
        <f t="shared" si="18"/>
        <v>1</v>
      </c>
    </row>
    <row r="48" spans="1:24" x14ac:dyDescent="0.25">
      <c r="A48" t="s">
        <v>33</v>
      </c>
      <c r="B48">
        <v>5</v>
      </c>
      <c r="C48">
        <v>1</v>
      </c>
      <c r="D48">
        <v>12</v>
      </c>
      <c r="E48">
        <f t="shared" si="10"/>
        <v>2.4</v>
      </c>
      <c r="F48" s="1">
        <f t="shared" si="11"/>
        <v>3</v>
      </c>
      <c r="G48">
        <f t="shared" si="12"/>
        <v>2.4</v>
      </c>
      <c r="H48">
        <f t="shared" si="13"/>
        <v>1.25</v>
      </c>
      <c r="I48">
        <v>1</v>
      </c>
      <c r="J48" s="1">
        <v>2</v>
      </c>
      <c r="K48" s="1">
        <v>2</v>
      </c>
      <c r="L48" s="3">
        <v>5</v>
      </c>
      <c r="M48">
        <f t="shared" si="14"/>
        <v>1</v>
      </c>
      <c r="N48">
        <f t="shared" si="15"/>
        <v>1.25</v>
      </c>
      <c r="O48" s="1">
        <f t="shared" si="16"/>
        <v>2.4</v>
      </c>
      <c r="P48" s="1">
        <v>3</v>
      </c>
      <c r="Q48">
        <f t="shared" si="17"/>
        <v>6.25E-2</v>
      </c>
      <c r="R48" s="1">
        <v>1</v>
      </c>
      <c r="S48">
        <v>2</v>
      </c>
      <c r="T48">
        <v>2</v>
      </c>
      <c r="U48" s="1">
        <f t="shared" si="19"/>
        <v>1</v>
      </c>
      <c r="W48" t="s">
        <v>26</v>
      </c>
      <c r="X48">
        <f t="shared" si="18"/>
        <v>1</v>
      </c>
    </row>
    <row r="49" spans="1:24" x14ac:dyDescent="0.25">
      <c r="A49" t="s">
        <v>34</v>
      </c>
      <c r="B49">
        <v>5</v>
      </c>
      <c r="C49">
        <v>1</v>
      </c>
      <c r="D49">
        <v>12</v>
      </c>
      <c r="E49">
        <f t="shared" si="10"/>
        <v>2.4</v>
      </c>
      <c r="F49" s="1">
        <f t="shared" si="11"/>
        <v>3</v>
      </c>
      <c r="G49">
        <f t="shared" si="12"/>
        <v>2.4</v>
      </c>
      <c r="H49">
        <f t="shared" si="13"/>
        <v>1.25</v>
      </c>
      <c r="I49">
        <v>1</v>
      </c>
      <c r="J49" s="1">
        <v>3</v>
      </c>
      <c r="K49" s="1">
        <v>3</v>
      </c>
      <c r="L49" s="3">
        <v>5</v>
      </c>
      <c r="M49">
        <f t="shared" si="14"/>
        <v>1</v>
      </c>
      <c r="N49">
        <f t="shared" si="15"/>
        <v>1.25</v>
      </c>
      <c r="O49" s="1">
        <f t="shared" si="16"/>
        <v>2.4</v>
      </c>
      <c r="P49" s="1">
        <v>3</v>
      </c>
      <c r="Q49">
        <f t="shared" si="17"/>
        <v>6.25E-2</v>
      </c>
      <c r="R49" s="1">
        <v>2</v>
      </c>
      <c r="S49">
        <v>1</v>
      </c>
      <c r="T49">
        <v>1</v>
      </c>
      <c r="U49" s="1">
        <f t="shared" si="19"/>
        <v>1</v>
      </c>
      <c r="W49" t="s">
        <v>26</v>
      </c>
      <c r="X49">
        <f t="shared" si="18"/>
        <v>1</v>
      </c>
    </row>
    <row r="50" spans="1:24" x14ac:dyDescent="0.25">
      <c r="A50" t="s">
        <v>35</v>
      </c>
      <c r="B50">
        <v>6</v>
      </c>
      <c r="C50">
        <v>1</v>
      </c>
      <c r="D50">
        <v>14</v>
      </c>
      <c r="E50">
        <f t="shared" si="10"/>
        <v>2.3333333333333335</v>
      </c>
      <c r="F50" s="1">
        <f t="shared" si="11"/>
        <v>3.5</v>
      </c>
      <c r="G50">
        <f t="shared" si="12"/>
        <v>2.8</v>
      </c>
      <c r="H50">
        <f t="shared" si="13"/>
        <v>1.25</v>
      </c>
      <c r="I50">
        <v>2</v>
      </c>
      <c r="J50" s="1">
        <v>5</v>
      </c>
      <c r="K50" s="1" t="s">
        <v>36</v>
      </c>
      <c r="L50" s="3">
        <v>6</v>
      </c>
      <c r="M50">
        <f t="shared" si="14"/>
        <v>1.2</v>
      </c>
      <c r="N50">
        <f t="shared" si="15"/>
        <v>1.5</v>
      </c>
      <c r="O50" s="1">
        <f t="shared" si="16"/>
        <v>2.3333333333333335</v>
      </c>
      <c r="P50" s="1">
        <v>3</v>
      </c>
      <c r="Q50">
        <f t="shared" si="17"/>
        <v>6.25E-2</v>
      </c>
      <c r="R50" s="1">
        <v>2</v>
      </c>
      <c r="S50">
        <v>2</v>
      </c>
      <c r="T50">
        <v>2</v>
      </c>
      <c r="U50" s="1">
        <f t="shared" si="19"/>
        <v>1</v>
      </c>
      <c r="W50" t="s">
        <v>26</v>
      </c>
      <c r="X50">
        <f t="shared" si="18"/>
        <v>1</v>
      </c>
    </row>
    <row r="51" spans="1:24" x14ac:dyDescent="0.25">
      <c r="A51" t="s">
        <v>76</v>
      </c>
      <c r="B51">
        <v>9</v>
      </c>
      <c r="C51">
        <v>0</v>
      </c>
      <c r="D51">
        <v>21</v>
      </c>
      <c r="E51">
        <f t="shared" si="10"/>
        <v>2.3333333333333335</v>
      </c>
      <c r="F51" s="1">
        <f t="shared" si="11"/>
        <v>4.2</v>
      </c>
      <c r="G51">
        <f t="shared" si="12"/>
        <v>4.2</v>
      </c>
      <c r="H51">
        <f t="shared" si="13"/>
        <v>1</v>
      </c>
      <c r="I51">
        <v>3</v>
      </c>
      <c r="J51" s="1">
        <v>5</v>
      </c>
      <c r="K51" s="1" t="s">
        <v>75</v>
      </c>
      <c r="L51" s="3">
        <v>8</v>
      </c>
      <c r="M51">
        <f t="shared" si="14"/>
        <v>1.6</v>
      </c>
      <c r="N51">
        <f t="shared" si="15"/>
        <v>1.6</v>
      </c>
      <c r="O51" s="1">
        <f t="shared" si="16"/>
        <v>2.625</v>
      </c>
      <c r="P51" s="1">
        <v>4</v>
      </c>
      <c r="Q51">
        <f t="shared" si="17"/>
        <v>0.25</v>
      </c>
      <c r="R51" s="1">
        <v>4</v>
      </c>
      <c r="S51">
        <v>2</v>
      </c>
      <c r="T51">
        <v>1</v>
      </c>
      <c r="U51" s="1">
        <f t="shared" si="19"/>
        <v>2</v>
      </c>
      <c r="W51" t="s">
        <v>23</v>
      </c>
      <c r="X51">
        <f t="shared" si="18"/>
        <v>0</v>
      </c>
    </row>
    <row r="52" spans="1:24" x14ac:dyDescent="0.25">
      <c r="A52" t="s">
        <v>99</v>
      </c>
      <c r="B52">
        <v>9</v>
      </c>
      <c r="C52">
        <v>0</v>
      </c>
      <c r="D52">
        <v>20</v>
      </c>
      <c r="E52">
        <f t="shared" si="10"/>
        <v>2.2222222222222223</v>
      </c>
      <c r="F52" s="1">
        <f t="shared" si="11"/>
        <v>4</v>
      </c>
      <c r="G52">
        <f t="shared" si="12"/>
        <v>4</v>
      </c>
      <c r="H52">
        <f t="shared" si="13"/>
        <v>1</v>
      </c>
      <c r="I52">
        <v>4</v>
      </c>
      <c r="J52" s="1">
        <v>11</v>
      </c>
      <c r="K52" s="1" t="s">
        <v>107</v>
      </c>
      <c r="L52" s="3">
        <v>9</v>
      </c>
      <c r="M52">
        <f t="shared" si="14"/>
        <v>1.8</v>
      </c>
      <c r="N52">
        <f t="shared" si="15"/>
        <v>1.8</v>
      </c>
      <c r="O52" s="1">
        <f t="shared" si="16"/>
        <v>2.2222222222222223</v>
      </c>
      <c r="P52" s="1">
        <v>4</v>
      </c>
      <c r="Q52">
        <f t="shared" si="17"/>
        <v>0.25</v>
      </c>
      <c r="R52" s="1">
        <v>4</v>
      </c>
      <c r="S52">
        <v>5</v>
      </c>
      <c r="T52">
        <v>3</v>
      </c>
      <c r="U52" s="1">
        <f t="shared" si="19"/>
        <v>1.6666666666666667</v>
      </c>
      <c r="W52" t="s">
        <v>23</v>
      </c>
      <c r="X52">
        <f t="shared" si="18"/>
        <v>0</v>
      </c>
    </row>
    <row r="53" spans="1:24" x14ac:dyDescent="0.25">
      <c r="A53" t="s">
        <v>100</v>
      </c>
      <c r="B53">
        <v>10</v>
      </c>
      <c r="C53">
        <v>0</v>
      </c>
      <c r="D53">
        <v>23</v>
      </c>
      <c r="E53">
        <f t="shared" si="10"/>
        <v>2.2999999999999998</v>
      </c>
      <c r="F53" s="1">
        <f t="shared" si="11"/>
        <v>4.5999999999999996</v>
      </c>
      <c r="G53">
        <f t="shared" si="12"/>
        <v>4.5999999999999996</v>
      </c>
      <c r="H53">
        <f t="shared" si="13"/>
        <v>1</v>
      </c>
      <c r="I53">
        <v>4</v>
      </c>
      <c r="J53" s="1">
        <v>6</v>
      </c>
      <c r="K53" s="1" t="s">
        <v>108</v>
      </c>
      <c r="L53" s="3">
        <v>9</v>
      </c>
      <c r="M53">
        <f t="shared" si="14"/>
        <v>1.8</v>
      </c>
      <c r="N53">
        <f t="shared" si="15"/>
        <v>1.8</v>
      </c>
      <c r="O53" s="1">
        <f t="shared" si="16"/>
        <v>2.5555555555555554</v>
      </c>
      <c r="P53" s="1">
        <v>4</v>
      </c>
      <c r="Q53">
        <f t="shared" si="17"/>
        <v>0.25</v>
      </c>
      <c r="R53" s="1">
        <v>4</v>
      </c>
      <c r="S53">
        <v>3</v>
      </c>
      <c r="T53">
        <v>2</v>
      </c>
      <c r="U53" s="1">
        <f t="shared" si="19"/>
        <v>1.5</v>
      </c>
      <c r="W53" t="s">
        <v>31</v>
      </c>
      <c r="X53">
        <f t="shared" si="18"/>
        <v>1</v>
      </c>
    </row>
    <row r="54" spans="1:24" x14ac:dyDescent="0.25">
      <c r="A54" t="s">
        <v>101</v>
      </c>
      <c r="B54">
        <v>6</v>
      </c>
      <c r="C54">
        <v>1</v>
      </c>
      <c r="D54">
        <v>14</v>
      </c>
      <c r="E54">
        <f t="shared" si="10"/>
        <v>2.3333333333333335</v>
      </c>
      <c r="F54" s="2">
        <f t="shared" si="11"/>
        <v>3.5</v>
      </c>
      <c r="G54">
        <f t="shared" si="12"/>
        <v>2.8</v>
      </c>
      <c r="H54">
        <f t="shared" si="13"/>
        <v>1.25</v>
      </c>
      <c r="I54">
        <v>2</v>
      </c>
      <c r="J54" s="1">
        <v>2</v>
      </c>
      <c r="K54" s="1" t="s">
        <v>30</v>
      </c>
      <c r="L54" s="3">
        <v>6</v>
      </c>
      <c r="M54">
        <f t="shared" si="14"/>
        <v>1.2</v>
      </c>
      <c r="N54">
        <f t="shared" si="15"/>
        <v>1.5</v>
      </c>
      <c r="O54" s="2">
        <f t="shared" si="16"/>
        <v>2.3333333333333335</v>
      </c>
      <c r="P54" s="1">
        <v>3</v>
      </c>
      <c r="Q54">
        <f t="shared" si="17"/>
        <v>6.25E-2</v>
      </c>
      <c r="R54" s="1">
        <v>0</v>
      </c>
      <c r="S54">
        <v>3</v>
      </c>
      <c r="T54">
        <v>3</v>
      </c>
      <c r="U54" s="2">
        <f t="shared" si="19"/>
        <v>1</v>
      </c>
      <c r="W54" t="s">
        <v>31</v>
      </c>
      <c r="X54">
        <f t="shared" si="18"/>
        <v>1</v>
      </c>
    </row>
    <row r="55" spans="1:24" x14ac:dyDescent="0.25">
      <c r="A55" t="s">
        <v>103</v>
      </c>
      <c r="B55">
        <v>7</v>
      </c>
      <c r="C55">
        <v>1</v>
      </c>
      <c r="D55">
        <v>16</v>
      </c>
      <c r="E55">
        <f t="shared" si="10"/>
        <v>2.2857142857142856</v>
      </c>
      <c r="F55" s="2">
        <f t="shared" si="11"/>
        <v>4</v>
      </c>
      <c r="G55">
        <f t="shared" si="12"/>
        <v>3.2</v>
      </c>
      <c r="H55">
        <f t="shared" si="13"/>
        <v>1.25</v>
      </c>
      <c r="I55">
        <v>3</v>
      </c>
      <c r="J55" s="1">
        <v>3</v>
      </c>
      <c r="K55" s="1" t="s">
        <v>104</v>
      </c>
      <c r="L55" s="3">
        <v>7</v>
      </c>
      <c r="M55">
        <f t="shared" si="14"/>
        <v>1.4</v>
      </c>
      <c r="N55">
        <f t="shared" si="15"/>
        <v>1.75</v>
      </c>
      <c r="O55" s="2">
        <f t="shared" si="16"/>
        <v>2.2857142857142856</v>
      </c>
      <c r="P55" s="1">
        <v>3</v>
      </c>
      <c r="Q55">
        <f t="shared" si="17"/>
        <v>6.25E-2</v>
      </c>
      <c r="R55" s="1">
        <v>0</v>
      </c>
      <c r="S55">
        <v>3</v>
      </c>
      <c r="T55">
        <v>3</v>
      </c>
      <c r="U55" s="2">
        <f t="shared" si="19"/>
        <v>1</v>
      </c>
      <c r="W55" t="s">
        <v>31</v>
      </c>
      <c r="X55">
        <f t="shared" si="18"/>
        <v>1</v>
      </c>
    </row>
    <row r="56" spans="1:24" x14ac:dyDescent="0.25">
      <c r="A56" t="s">
        <v>102</v>
      </c>
      <c r="B56">
        <v>4</v>
      </c>
      <c r="C56">
        <v>2</v>
      </c>
      <c r="D56">
        <v>9</v>
      </c>
      <c r="E56">
        <f t="shared" si="10"/>
        <v>2.25</v>
      </c>
      <c r="F56" s="2">
        <f t="shared" si="11"/>
        <v>3</v>
      </c>
      <c r="G56">
        <f t="shared" si="12"/>
        <v>1.8</v>
      </c>
      <c r="H56">
        <f t="shared" si="13"/>
        <v>1.6666666666666665</v>
      </c>
      <c r="I56">
        <v>0</v>
      </c>
      <c r="J56" s="1">
        <v>0</v>
      </c>
      <c r="K56" s="1">
        <v>0</v>
      </c>
      <c r="L56" s="3">
        <v>3</v>
      </c>
      <c r="M56">
        <f t="shared" si="14"/>
        <v>0.6</v>
      </c>
      <c r="N56">
        <f t="shared" si="15"/>
        <v>1</v>
      </c>
      <c r="O56" s="2">
        <f t="shared" si="16"/>
        <v>3</v>
      </c>
      <c r="P56" s="1">
        <v>4</v>
      </c>
      <c r="Q56">
        <f t="shared" si="17"/>
        <v>0.25</v>
      </c>
      <c r="R56" s="1">
        <v>1</v>
      </c>
      <c r="S56">
        <v>0</v>
      </c>
      <c r="T56">
        <v>0</v>
      </c>
      <c r="U56" s="2">
        <v>0</v>
      </c>
      <c r="W56" t="s">
        <v>26</v>
      </c>
      <c r="X56">
        <f t="shared" si="18"/>
        <v>1</v>
      </c>
    </row>
    <row r="57" spans="1:24" x14ac:dyDescent="0.25">
      <c r="A57" t="s">
        <v>37</v>
      </c>
      <c r="B57">
        <v>7</v>
      </c>
      <c r="C57">
        <v>0</v>
      </c>
      <c r="D57">
        <v>15</v>
      </c>
      <c r="E57">
        <f t="shared" si="10"/>
        <v>2.1428571428571428</v>
      </c>
      <c r="F57" s="1">
        <f t="shared" si="11"/>
        <v>3</v>
      </c>
      <c r="G57">
        <f t="shared" si="12"/>
        <v>3</v>
      </c>
      <c r="H57">
        <f t="shared" si="13"/>
        <v>1</v>
      </c>
      <c r="I57">
        <v>2</v>
      </c>
      <c r="J57" s="1">
        <v>7</v>
      </c>
      <c r="K57" s="1" t="s">
        <v>38</v>
      </c>
      <c r="L57" s="3">
        <v>6</v>
      </c>
      <c r="M57">
        <f t="shared" si="14"/>
        <v>1.2</v>
      </c>
      <c r="N57">
        <f t="shared" si="15"/>
        <v>1.2</v>
      </c>
      <c r="O57" s="1">
        <f t="shared" si="16"/>
        <v>2.5</v>
      </c>
      <c r="P57" s="1">
        <v>4</v>
      </c>
      <c r="Q57">
        <f t="shared" si="17"/>
        <v>0.25</v>
      </c>
      <c r="R57" s="1">
        <v>3</v>
      </c>
      <c r="S57">
        <v>4</v>
      </c>
      <c r="T57">
        <v>2</v>
      </c>
      <c r="U57" s="1">
        <f>S57/T57</f>
        <v>2</v>
      </c>
      <c r="W57" t="s">
        <v>23</v>
      </c>
      <c r="X57">
        <f t="shared" si="18"/>
        <v>0</v>
      </c>
    </row>
    <row r="58" spans="1:24" x14ac:dyDescent="0.25">
      <c r="A58" t="s">
        <v>39</v>
      </c>
      <c r="B58">
        <v>10</v>
      </c>
      <c r="C58">
        <v>0</v>
      </c>
      <c r="D58">
        <v>23</v>
      </c>
      <c r="E58">
        <f t="shared" si="10"/>
        <v>2.2999999999999998</v>
      </c>
      <c r="F58" s="1">
        <f t="shared" si="11"/>
        <v>4.5999999999999996</v>
      </c>
      <c r="G58">
        <f t="shared" si="12"/>
        <v>4.5999999999999996</v>
      </c>
      <c r="H58">
        <f t="shared" si="13"/>
        <v>1</v>
      </c>
      <c r="I58">
        <v>3</v>
      </c>
      <c r="J58" s="1">
        <v>4</v>
      </c>
      <c r="K58" s="1" t="s">
        <v>40</v>
      </c>
      <c r="L58" s="3">
        <v>8</v>
      </c>
      <c r="M58">
        <f t="shared" si="14"/>
        <v>1.6</v>
      </c>
      <c r="N58">
        <f t="shared" si="15"/>
        <v>1.6</v>
      </c>
      <c r="O58" s="1">
        <f t="shared" si="16"/>
        <v>2.8749999999999996</v>
      </c>
      <c r="P58" s="1">
        <v>4</v>
      </c>
      <c r="Q58">
        <f t="shared" si="17"/>
        <v>0.25</v>
      </c>
      <c r="R58" s="1">
        <v>5</v>
      </c>
      <c r="S58">
        <v>3</v>
      </c>
      <c r="T58">
        <v>2</v>
      </c>
      <c r="U58" s="1">
        <f>S58/T58</f>
        <v>1.5</v>
      </c>
      <c r="W58" t="s">
        <v>31</v>
      </c>
      <c r="X58">
        <f t="shared" si="18"/>
        <v>1</v>
      </c>
    </row>
    <row r="59" spans="1:24" x14ac:dyDescent="0.25">
      <c r="A59" t="s">
        <v>41</v>
      </c>
      <c r="B59">
        <v>6</v>
      </c>
      <c r="C59">
        <v>1</v>
      </c>
      <c r="D59">
        <v>14</v>
      </c>
      <c r="E59">
        <f t="shared" si="10"/>
        <v>2.3333333333333335</v>
      </c>
      <c r="F59" s="1">
        <f t="shared" si="11"/>
        <v>3.5</v>
      </c>
      <c r="G59">
        <f t="shared" si="12"/>
        <v>2.8</v>
      </c>
      <c r="H59">
        <f t="shared" si="13"/>
        <v>1.25</v>
      </c>
      <c r="I59">
        <v>1</v>
      </c>
      <c r="J59" s="1">
        <v>1</v>
      </c>
      <c r="K59" s="1">
        <v>1</v>
      </c>
      <c r="L59" s="3">
        <v>5</v>
      </c>
      <c r="M59">
        <f t="shared" si="14"/>
        <v>1</v>
      </c>
      <c r="N59">
        <f t="shared" si="15"/>
        <v>1.25</v>
      </c>
      <c r="O59" s="1">
        <f t="shared" si="16"/>
        <v>2.8</v>
      </c>
      <c r="P59" s="1">
        <v>4</v>
      </c>
      <c r="Q59">
        <f t="shared" si="17"/>
        <v>0.25</v>
      </c>
      <c r="R59" s="1">
        <v>3</v>
      </c>
      <c r="S59">
        <v>2</v>
      </c>
      <c r="T59">
        <v>2</v>
      </c>
      <c r="U59" s="1">
        <f>S59/T59</f>
        <v>1</v>
      </c>
      <c r="W59" t="s">
        <v>23</v>
      </c>
      <c r="X59">
        <f t="shared" si="18"/>
        <v>0</v>
      </c>
    </row>
    <row r="60" spans="1:24" x14ac:dyDescent="0.25">
      <c r="A60" t="s">
        <v>42</v>
      </c>
      <c r="B60">
        <v>7</v>
      </c>
      <c r="C60">
        <v>0</v>
      </c>
      <c r="D60">
        <v>16</v>
      </c>
      <c r="E60">
        <f t="shared" si="10"/>
        <v>2.2857142857142856</v>
      </c>
      <c r="F60" s="1">
        <f t="shared" si="11"/>
        <v>3.2</v>
      </c>
      <c r="G60">
        <f t="shared" si="12"/>
        <v>3.2</v>
      </c>
      <c r="H60">
        <f t="shared" si="13"/>
        <v>1</v>
      </c>
      <c r="I60">
        <v>1</v>
      </c>
      <c r="J60" s="1">
        <v>1</v>
      </c>
      <c r="K60" s="1">
        <v>1</v>
      </c>
      <c r="L60" s="3">
        <v>6</v>
      </c>
      <c r="M60">
        <f t="shared" si="14"/>
        <v>1.2</v>
      </c>
      <c r="N60">
        <f t="shared" si="15"/>
        <v>1.2</v>
      </c>
      <c r="O60" s="1">
        <f t="shared" si="16"/>
        <v>2.666666666666667</v>
      </c>
      <c r="P60" s="1">
        <v>4</v>
      </c>
      <c r="Q60">
        <f t="shared" si="17"/>
        <v>0.25</v>
      </c>
      <c r="R60" s="1">
        <v>3</v>
      </c>
      <c r="S60">
        <v>2</v>
      </c>
      <c r="T60">
        <v>2</v>
      </c>
      <c r="U60" s="1">
        <f>S60/T60</f>
        <v>1</v>
      </c>
      <c r="W60" t="s">
        <v>23</v>
      </c>
      <c r="X60">
        <f t="shared" si="18"/>
        <v>0</v>
      </c>
    </row>
    <row r="61" spans="1:24" x14ac:dyDescent="0.25">
      <c r="A61" t="s">
        <v>43</v>
      </c>
      <c r="B61">
        <v>4</v>
      </c>
      <c r="C61">
        <v>2</v>
      </c>
      <c r="D61">
        <v>9</v>
      </c>
      <c r="E61">
        <f t="shared" si="10"/>
        <v>2.25</v>
      </c>
      <c r="F61" s="1">
        <f t="shared" si="11"/>
        <v>3</v>
      </c>
      <c r="G61">
        <f t="shared" si="12"/>
        <v>1.8</v>
      </c>
      <c r="H61">
        <f t="shared" si="13"/>
        <v>1.6666666666666665</v>
      </c>
      <c r="I61">
        <v>1</v>
      </c>
      <c r="J61" s="1">
        <v>1</v>
      </c>
      <c r="K61" s="1">
        <v>1</v>
      </c>
      <c r="L61" s="3">
        <v>4</v>
      </c>
      <c r="M61">
        <f t="shared" si="14"/>
        <v>0.8</v>
      </c>
      <c r="N61">
        <f t="shared" si="15"/>
        <v>1.3333333333333333</v>
      </c>
      <c r="O61" s="1">
        <f t="shared" si="16"/>
        <v>2.25</v>
      </c>
      <c r="P61" s="1">
        <v>3</v>
      </c>
      <c r="Q61">
        <f t="shared" si="17"/>
        <v>6.25E-2</v>
      </c>
      <c r="R61" s="1">
        <v>1</v>
      </c>
      <c r="S61">
        <v>0</v>
      </c>
      <c r="T61">
        <v>0</v>
      </c>
      <c r="U61" s="1">
        <v>0</v>
      </c>
      <c r="W61" t="s">
        <v>31</v>
      </c>
      <c r="X61">
        <f t="shared" si="18"/>
        <v>1</v>
      </c>
    </row>
    <row r="62" spans="1:24" x14ac:dyDescent="0.25">
      <c r="F62" s="4"/>
      <c r="J62" s="4"/>
      <c r="K62" s="4"/>
      <c r="L62" s="5"/>
      <c r="M62">
        <f>SUBTOTAL(101,Table2[Blocks/day])</f>
        <v>1.2133333333333332</v>
      </c>
      <c r="N62">
        <f>SUBTOTAL(101,Table2[Block/pday])</f>
        <v>1.3736111111111107</v>
      </c>
      <c r="O62" s="4"/>
      <c r="P62" s="4"/>
      <c r="R62" s="4"/>
      <c r="U62" s="4"/>
    </row>
    <row r="63" spans="1:24" x14ac:dyDescent="0.25">
      <c r="M63">
        <f>MEDIAN((M2:M61))</f>
        <v>1.1000000000000001</v>
      </c>
      <c r="N63">
        <f>MEDIAN((N2:N61))</f>
        <v>1.25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Timetables rated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Boluwatife Porter</cp:lastModifiedBy>
  <dcterms:created xsi:type="dcterms:W3CDTF">2024-05-14T00:48:40Z</dcterms:created>
  <dcterms:modified xsi:type="dcterms:W3CDTF">2024-06-12T16:36:46Z</dcterms:modified>
</cp:coreProperties>
</file>