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en\Dropbox\My PC (LAPTOP-LGUDF8O7)\Downloads\"/>
    </mc:Choice>
  </mc:AlternateContent>
  <xr:revisionPtr revIDLastSave="0" documentId="13_ncr:1_{24A38180-6749-4632-BED5-E617FEDEBA09}" xr6:coauthVersionLast="47" xr6:coauthVersionMax="47" xr10:uidLastSave="{00000000-0000-0000-0000-000000000000}"/>
  <bookViews>
    <workbookView xWindow="-110" yWindow="-110" windowWidth="19420" windowHeight="10420" tabRatio="458" activeTab="6" xr2:uid="{00000000-000D-0000-FFFF-FFFF00000000}"/>
  </bookViews>
  <sheets>
    <sheet name="Email" sheetId="73" r:id="rId1"/>
    <sheet name="Sheet4" sheetId="79" r:id="rId2"/>
    <sheet name="Sheet5" sheetId="80" r:id="rId3"/>
    <sheet name="Sheet7" sheetId="83" r:id="rId4"/>
    <sheet name="Pivot" sheetId="78" r:id="rId5"/>
    <sheet name="Volume Data" sheetId="72" r:id="rId6"/>
    <sheet name="Geo Data" sheetId="71" r:id="rId7"/>
    <sheet name="EXT0070122021 (OG)" sheetId="74" state="hidden" r:id="rId8"/>
    <sheet name="Sheet3 (OG)" sheetId="75" state="hidden" r:id="rId9"/>
  </sheets>
  <calcPr calcId="191029"/>
  <pivotCaches>
    <pivotCache cacheId="8" r:id="rId10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5" i="78" l="1"/>
  <c r="J134" i="78"/>
  <c r="J133" i="78"/>
  <c r="J132" i="78"/>
  <c r="I135" i="78"/>
  <c r="I134" i="78"/>
  <c r="I133" i="78"/>
  <c r="I132" i="78"/>
  <c r="J131" i="78"/>
  <c r="I131" i="78"/>
  <c r="D134" i="78"/>
  <c r="D133" i="78"/>
  <c r="D132" i="78"/>
  <c r="D131" i="78"/>
  <c r="D135" i="78" s="1"/>
  <c r="L60" i="78"/>
  <c r="L59" i="78"/>
  <c r="L58" i="78"/>
  <c r="L57" i="78"/>
  <c r="L56" i="78"/>
  <c r="L55" i="78"/>
  <c r="L80" i="78"/>
  <c r="L79" i="78"/>
  <c r="L78" i="78"/>
  <c r="L77" i="78"/>
  <c r="L76" i="78"/>
  <c r="L90" i="78"/>
  <c r="L89" i="78"/>
  <c r="L88" i="78"/>
  <c r="L87" i="78"/>
  <c r="L86" i="78"/>
  <c r="L85" i="78"/>
  <c r="L105" i="78"/>
  <c r="L104" i="78"/>
  <c r="L103" i="78"/>
  <c r="L102" i="78"/>
  <c r="L101" i="78"/>
  <c r="L100" i="78"/>
  <c r="I126" i="78"/>
  <c r="F126" i="78"/>
  <c r="F125" i="78"/>
  <c r="I120" i="78"/>
  <c r="I128" i="78" s="1"/>
  <c r="D116" i="78"/>
  <c r="D124" i="78" s="1"/>
  <c r="E116" i="78"/>
  <c r="E124" i="78" s="1"/>
  <c r="F116" i="78"/>
  <c r="F120" i="78" s="1"/>
  <c r="F128" i="78" s="1"/>
  <c r="H116" i="78"/>
  <c r="H120" i="78" s="1"/>
  <c r="H128" i="78" s="1"/>
  <c r="I116" i="78"/>
  <c r="I124" i="78" s="1"/>
  <c r="D117" i="78"/>
  <c r="D125" i="78" s="1"/>
  <c r="E117" i="78"/>
  <c r="E125" i="78" s="1"/>
  <c r="F117" i="78"/>
  <c r="H117" i="78"/>
  <c r="H125" i="78" s="1"/>
  <c r="I117" i="78"/>
  <c r="I125" i="78" s="1"/>
  <c r="K125" i="78" s="1"/>
  <c r="D118" i="78"/>
  <c r="D126" i="78" s="1"/>
  <c r="E118" i="78"/>
  <c r="E126" i="78" s="1"/>
  <c r="F118" i="78"/>
  <c r="H118" i="78"/>
  <c r="H126" i="78" s="1"/>
  <c r="I118" i="78"/>
  <c r="J118" i="78" s="1"/>
  <c r="D119" i="78"/>
  <c r="D127" i="78" s="1"/>
  <c r="E119" i="78"/>
  <c r="E127" i="78" s="1"/>
  <c r="F119" i="78"/>
  <c r="F127" i="78" s="1"/>
  <c r="H119" i="78"/>
  <c r="H127" i="78" s="1"/>
  <c r="I119" i="78"/>
  <c r="J119" i="78" s="1"/>
  <c r="C117" i="78"/>
  <c r="C125" i="78" s="1"/>
  <c r="C118" i="78"/>
  <c r="C126" i="78" s="1"/>
  <c r="C119" i="78"/>
  <c r="C127" i="78" s="1"/>
  <c r="C116" i="78"/>
  <c r="C124" i="78" s="1"/>
  <c r="L46" i="78"/>
  <c r="M46" i="78"/>
  <c r="L47" i="78"/>
  <c r="M47" i="78"/>
  <c r="L48" i="78"/>
  <c r="M48" i="78"/>
  <c r="L49" i="78"/>
  <c r="M49" i="78"/>
  <c r="M45" i="78"/>
  <c r="L45" i="78"/>
  <c r="J46" i="78"/>
  <c r="O46" i="78" s="1"/>
  <c r="J47" i="78"/>
  <c r="O47" i="78" s="1"/>
  <c r="J48" i="78"/>
  <c r="O48" i="78" s="1"/>
  <c r="Q48" i="78" s="1"/>
  <c r="J49" i="78"/>
  <c r="O49" i="78" s="1"/>
  <c r="J45" i="78"/>
  <c r="O45" i="78" s="1"/>
  <c r="Q45" i="78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Q4" i="72"/>
  <c r="Q5" i="72"/>
  <c r="Q6" i="72"/>
  <c r="Q7" i="72"/>
  <c r="Q3" i="72"/>
  <c r="H908" i="72"/>
  <c r="H907" i="72"/>
  <c r="H906" i="72"/>
  <c r="H905" i="72"/>
  <c r="H904" i="72"/>
  <c r="H903" i="72"/>
  <c r="H902" i="72"/>
  <c r="H901" i="72"/>
  <c r="H900" i="72"/>
  <c r="H899" i="72"/>
  <c r="H898" i="72"/>
  <c r="H897" i="72"/>
  <c r="H896" i="72"/>
  <c r="H895" i="72"/>
  <c r="H894" i="72"/>
  <c r="H893" i="72"/>
  <c r="H892" i="72"/>
  <c r="H891" i="72"/>
  <c r="H890" i="72"/>
  <c r="H889" i="72"/>
  <c r="H888" i="72"/>
  <c r="H887" i="72"/>
  <c r="H886" i="72"/>
  <c r="H885" i="72"/>
  <c r="H884" i="72"/>
  <c r="H883" i="72"/>
  <c r="H882" i="72"/>
  <c r="H881" i="72"/>
  <c r="H880" i="72"/>
  <c r="H879" i="72"/>
  <c r="H878" i="72"/>
  <c r="H877" i="72"/>
  <c r="H876" i="72"/>
  <c r="H875" i="72"/>
  <c r="H874" i="72"/>
  <c r="H873" i="72"/>
  <c r="H872" i="72"/>
  <c r="H871" i="72"/>
  <c r="H870" i="72"/>
  <c r="H869" i="72"/>
  <c r="H868" i="72"/>
  <c r="H867" i="72"/>
  <c r="H866" i="72"/>
  <c r="H865" i="72"/>
  <c r="H864" i="72"/>
  <c r="H863" i="72"/>
  <c r="H862" i="72"/>
  <c r="H861" i="72"/>
  <c r="H860" i="72"/>
  <c r="H859" i="72"/>
  <c r="H858" i="72"/>
  <c r="H857" i="72"/>
  <c r="H856" i="72"/>
  <c r="H855" i="72"/>
  <c r="H854" i="72"/>
  <c r="H853" i="72"/>
  <c r="H852" i="72"/>
  <c r="H851" i="72"/>
  <c r="H850" i="72"/>
  <c r="H849" i="72"/>
  <c r="H848" i="72"/>
  <c r="H847" i="72"/>
  <c r="H846" i="72"/>
  <c r="H845" i="72"/>
  <c r="H844" i="72"/>
  <c r="H843" i="72"/>
  <c r="H842" i="72"/>
  <c r="H841" i="72"/>
  <c r="H840" i="72"/>
  <c r="H839" i="72"/>
  <c r="H838" i="72"/>
  <c r="H837" i="72"/>
  <c r="H836" i="72"/>
  <c r="H835" i="72"/>
  <c r="H834" i="72"/>
  <c r="H833" i="72"/>
  <c r="H832" i="72"/>
  <c r="H831" i="72"/>
  <c r="H830" i="72"/>
  <c r="H829" i="72"/>
  <c r="H828" i="72"/>
  <c r="H827" i="72"/>
  <c r="H826" i="72"/>
  <c r="H825" i="72"/>
  <c r="H824" i="72"/>
  <c r="H823" i="72"/>
  <c r="H822" i="72"/>
  <c r="H821" i="72"/>
  <c r="H820" i="72"/>
  <c r="H819" i="72"/>
  <c r="H818" i="72"/>
  <c r="H817" i="72"/>
  <c r="H816" i="72"/>
  <c r="H815" i="72"/>
  <c r="H814" i="72"/>
  <c r="H813" i="72"/>
  <c r="H812" i="72"/>
  <c r="H811" i="72"/>
  <c r="H810" i="72"/>
  <c r="H809" i="72"/>
  <c r="H808" i="72"/>
  <c r="H807" i="72"/>
  <c r="H806" i="72"/>
  <c r="H805" i="72"/>
  <c r="H804" i="72"/>
  <c r="H803" i="72"/>
  <c r="H802" i="72"/>
  <c r="H801" i="72"/>
  <c r="H800" i="72"/>
  <c r="H799" i="72"/>
  <c r="H798" i="72"/>
  <c r="H797" i="72"/>
  <c r="H796" i="72"/>
  <c r="H795" i="72"/>
  <c r="H794" i="72"/>
  <c r="H793" i="72"/>
  <c r="H792" i="72"/>
  <c r="H791" i="72"/>
  <c r="H790" i="72"/>
  <c r="H789" i="72"/>
  <c r="H788" i="72"/>
  <c r="H787" i="72"/>
  <c r="H786" i="72"/>
  <c r="H785" i="72"/>
  <c r="H784" i="72"/>
  <c r="H783" i="72"/>
  <c r="H782" i="72"/>
  <c r="H781" i="72"/>
  <c r="H780" i="72"/>
  <c r="H779" i="72"/>
  <c r="H778" i="72"/>
  <c r="H777" i="72"/>
  <c r="H776" i="72"/>
  <c r="H775" i="72"/>
  <c r="H774" i="72"/>
  <c r="H773" i="72"/>
  <c r="H772" i="72"/>
  <c r="H771" i="72"/>
  <c r="H770" i="72"/>
  <c r="H769" i="72"/>
  <c r="H768" i="72"/>
  <c r="H767" i="72"/>
  <c r="H766" i="72"/>
  <c r="H765" i="72"/>
  <c r="H764" i="72"/>
  <c r="H763" i="72"/>
  <c r="H762" i="72"/>
  <c r="H761" i="72"/>
  <c r="H760" i="72"/>
  <c r="H759" i="72"/>
  <c r="H758" i="72"/>
  <c r="H757" i="72"/>
  <c r="H756" i="72"/>
  <c r="H755" i="72"/>
  <c r="H754" i="72"/>
  <c r="H753" i="72"/>
  <c r="H752" i="72"/>
  <c r="H751" i="72"/>
  <c r="H750" i="72"/>
  <c r="H749" i="72"/>
  <c r="H748" i="72"/>
  <c r="H747" i="72"/>
  <c r="H746" i="72"/>
  <c r="H745" i="72"/>
  <c r="H744" i="72"/>
  <c r="H743" i="72"/>
  <c r="H742" i="72"/>
  <c r="H741" i="72"/>
  <c r="H740" i="72"/>
  <c r="H739" i="72"/>
  <c r="H738" i="72"/>
  <c r="H737" i="72"/>
  <c r="H736" i="72"/>
  <c r="H735" i="72"/>
  <c r="H734" i="72"/>
  <c r="H733" i="72"/>
  <c r="H732" i="72"/>
  <c r="H731" i="72"/>
  <c r="H730" i="72"/>
  <c r="H729" i="72"/>
  <c r="H728" i="72"/>
  <c r="H727" i="72"/>
  <c r="H726" i="72"/>
  <c r="H725" i="72"/>
  <c r="H724" i="72"/>
  <c r="H723" i="72"/>
  <c r="H722" i="72"/>
  <c r="H721" i="72"/>
  <c r="H720" i="72"/>
  <c r="H719" i="72"/>
  <c r="H718" i="72"/>
  <c r="H717" i="72"/>
  <c r="H716" i="72"/>
  <c r="H715" i="72"/>
  <c r="H714" i="72"/>
  <c r="H713" i="72"/>
  <c r="H712" i="72"/>
  <c r="H711" i="72"/>
  <c r="H710" i="72"/>
  <c r="H709" i="72"/>
  <c r="H708" i="72"/>
  <c r="H707" i="72"/>
  <c r="H706" i="72"/>
  <c r="H705" i="72"/>
  <c r="H704" i="72"/>
  <c r="H703" i="72"/>
  <c r="H702" i="72"/>
  <c r="H701" i="72"/>
  <c r="H700" i="72"/>
  <c r="H699" i="72"/>
  <c r="H698" i="72"/>
  <c r="H697" i="72"/>
  <c r="H696" i="72"/>
  <c r="H695" i="72"/>
  <c r="H694" i="72"/>
  <c r="H693" i="72"/>
  <c r="H692" i="72"/>
  <c r="H691" i="72"/>
  <c r="H690" i="72"/>
  <c r="H689" i="72"/>
  <c r="H688" i="72"/>
  <c r="H687" i="72"/>
  <c r="H686" i="72"/>
  <c r="H685" i="72"/>
  <c r="H684" i="72"/>
  <c r="H683" i="72"/>
  <c r="H682" i="72"/>
  <c r="H681" i="72"/>
  <c r="H680" i="72"/>
  <c r="H679" i="72"/>
  <c r="H678" i="72"/>
  <c r="H677" i="72"/>
  <c r="H676" i="72"/>
  <c r="H675" i="72"/>
  <c r="H674" i="72"/>
  <c r="H673" i="72"/>
  <c r="H672" i="72"/>
  <c r="H671" i="72"/>
  <c r="H670" i="72"/>
  <c r="H669" i="72"/>
  <c r="H668" i="72"/>
  <c r="H667" i="72"/>
  <c r="H666" i="72"/>
  <c r="H665" i="72"/>
  <c r="H664" i="72"/>
  <c r="H663" i="72"/>
  <c r="H662" i="72"/>
  <c r="H661" i="72"/>
  <c r="H660" i="72"/>
  <c r="H659" i="72"/>
  <c r="H658" i="72"/>
  <c r="H657" i="72"/>
  <c r="H656" i="72"/>
  <c r="H655" i="72"/>
  <c r="H654" i="72"/>
  <c r="H653" i="72"/>
  <c r="H652" i="72"/>
  <c r="H651" i="72"/>
  <c r="H650" i="72"/>
  <c r="H649" i="72"/>
  <c r="H648" i="72"/>
  <c r="H647" i="72"/>
  <c r="H646" i="72"/>
  <c r="H645" i="72"/>
  <c r="H644" i="72"/>
  <c r="H643" i="72"/>
  <c r="H642" i="72"/>
  <c r="H641" i="72"/>
  <c r="H640" i="72"/>
  <c r="H639" i="72"/>
  <c r="H638" i="72"/>
  <c r="H637" i="72"/>
  <c r="H636" i="72"/>
  <c r="H635" i="72"/>
  <c r="H634" i="72"/>
  <c r="H633" i="72"/>
  <c r="H632" i="72"/>
  <c r="H631" i="72"/>
  <c r="H630" i="72"/>
  <c r="H629" i="72"/>
  <c r="H628" i="72"/>
  <c r="H627" i="72"/>
  <c r="H626" i="72"/>
  <c r="H625" i="72"/>
  <c r="H624" i="72"/>
  <c r="H623" i="72"/>
  <c r="H622" i="72"/>
  <c r="H621" i="72"/>
  <c r="H620" i="72"/>
  <c r="H619" i="72"/>
  <c r="H618" i="72"/>
  <c r="H617" i="72"/>
  <c r="H616" i="72"/>
  <c r="H615" i="72"/>
  <c r="H614" i="72"/>
  <c r="H613" i="72"/>
  <c r="H612" i="72"/>
  <c r="H611" i="72"/>
  <c r="H610" i="72"/>
  <c r="H609" i="72"/>
  <c r="H608" i="72"/>
  <c r="H607" i="72"/>
  <c r="H606" i="72"/>
  <c r="H605" i="72"/>
  <c r="H604" i="72"/>
  <c r="H603" i="72"/>
  <c r="H602" i="72"/>
  <c r="H601" i="72"/>
  <c r="H600" i="72"/>
  <c r="H599" i="72"/>
  <c r="H598" i="72"/>
  <c r="H597" i="72"/>
  <c r="H596" i="72"/>
  <c r="H595" i="72"/>
  <c r="H594" i="72"/>
  <c r="H593" i="72"/>
  <c r="H592" i="72"/>
  <c r="H591" i="72"/>
  <c r="H590" i="72"/>
  <c r="H589" i="72"/>
  <c r="H588" i="72"/>
  <c r="H587" i="72"/>
  <c r="H586" i="72"/>
  <c r="H585" i="72"/>
  <c r="H584" i="72"/>
  <c r="H583" i="72"/>
  <c r="H582" i="72"/>
  <c r="H581" i="72"/>
  <c r="H580" i="72"/>
  <c r="H579" i="72"/>
  <c r="H578" i="72"/>
  <c r="H577" i="72"/>
  <c r="H576" i="72"/>
  <c r="H575" i="72"/>
  <c r="H574" i="72"/>
  <c r="H573" i="72"/>
  <c r="H572" i="72"/>
  <c r="H571" i="72"/>
  <c r="H570" i="72"/>
  <c r="H569" i="72"/>
  <c r="H568" i="72"/>
  <c r="H567" i="72"/>
  <c r="H566" i="72"/>
  <c r="H565" i="72"/>
  <c r="H564" i="72"/>
  <c r="H563" i="72"/>
  <c r="H562" i="72"/>
  <c r="H561" i="72"/>
  <c r="H560" i="72"/>
  <c r="H559" i="72"/>
  <c r="H558" i="72"/>
  <c r="H557" i="72"/>
  <c r="H556" i="72"/>
  <c r="H555" i="72"/>
  <c r="H554" i="72"/>
  <c r="H553" i="72"/>
  <c r="H552" i="72"/>
  <c r="H551" i="72"/>
  <c r="H550" i="72"/>
  <c r="H549" i="72"/>
  <c r="H548" i="72"/>
  <c r="H547" i="72"/>
  <c r="H546" i="72"/>
  <c r="H545" i="72"/>
  <c r="H544" i="72"/>
  <c r="H543" i="72"/>
  <c r="H542" i="72"/>
  <c r="H541" i="72"/>
  <c r="H540" i="72"/>
  <c r="H539" i="72"/>
  <c r="H538" i="72"/>
  <c r="H537" i="72"/>
  <c r="H536" i="72"/>
  <c r="H535" i="72"/>
  <c r="H534" i="72"/>
  <c r="H533" i="72"/>
  <c r="H532" i="72"/>
  <c r="H531" i="72"/>
  <c r="H530" i="72"/>
  <c r="H529" i="72"/>
  <c r="H528" i="72"/>
  <c r="H527" i="72"/>
  <c r="H526" i="72"/>
  <c r="H525" i="72"/>
  <c r="H524" i="72"/>
  <c r="H523" i="72"/>
  <c r="H522" i="72"/>
  <c r="H521" i="72"/>
  <c r="H520" i="72"/>
  <c r="H519" i="72"/>
  <c r="H518" i="72"/>
  <c r="H517" i="72"/>
  <c r="H516" i="72"/>
  <c r="H515" i="72"/>
  <c r="H514" i="72"/>
  <c r="H513" i="72"/>
  <c r="H512" i="72"/>
  <c r="H511" i="72"/>
  <c r="H510" i="72"/>
  <c r="H509" i="72"/>
  <c r="H508" i="72"/>
  <c r="H507" i="72"/>
  <c r="H506" i="72"/>
  <c r="H505" i="72"/>
  <c r="H504" i="72"/>
  <c r="H503" i="72"/>
  <c r="H502" i="72"/>
  <c r="H501" i="72"/>
  <c r="H500" i="72"/>
  <c r="H499" i="72"/>
  <c r="H498" i="72"/>
  <c r="H497" i="72"/>
  <c r="H496" i="72"/>
  <c r="H495" i="72"/>
  <c r="H494" i="72"/>
  <c r="H493" i="72"/>
  <c r="H492" i="72"/>
  <c r="H491" i="72"/>
  <c r="H490" i="72"/>
  <c r="H489" i="72"/>
  <c r="H488" i="72"/>
  <c r="H487" i="72"/>
  <c r="H486" i="72"/>
  <c r="H485" i="72"/>
  <c r="H484" i="72"/>
  <c r="H483" i="72"/>
  <c r="H482" i="72"/>
  <c r="H481" i="72"/>
  <c r="H480" i="72"/>
  <c r="H479" i="72"/>
  <c r="H478" i="72"/>
  <c r="H477" i="72"/>
  <c r="H476" i="72"/>
  <c r="H475" i="72"/>
  <c r="H474" i="72"/>
  <c r="H473" i="72"/>
  <c r="H472" i="72"/>
  <c r="H471" i="72"/>
  <c r="H470" i="72"/>
  <c r="H469" i="72"/>
  <c r="H468" i="72"/>
  <c r="H467" i="72"/>
  <c r="H466" i="72"/>
  <c r="H465" i="72"/>
  <c r="H464" i="72"/>
  <c r="H463" i="72"/>
  <c r="H462" i="72"/>
  <c r="H461" i="72"/>
  <c r="H460" i="72"/>
  <c r="H459" i="72"/>
  <c r="H458" i="72"/>
  <c r="H457" i="72"/>
  <c r="H456" i="72"/>
  <c r="H455" i="72"/>
  <c r="H454" i="72"/>
  <c r="H453" i="72"/>
  <c r="H452" i="72"/>
  <c r="H451" i="72"/>
  <c r="H450" i="72"/>
  <c r="H449" i="72"/>
  <c r="H448" i="72"/>
  <c r="H447" i="72"/>
  <c r="H446" i="72"/>
  <c r="H445" i="72"/>
  <c r="H444" i="72"/>
  <c r="H443" i="72"/>
  <c r="H442" i="72"/>
  <c r="H441" i="72"/>
  <c r="H440" i="72"/>
  <c r="H439" i="72"/>
  <c r="H438" i="72"/>
  <c r="H437" i="72"/>
  <c r="H436" i="72"/>
  <c r="H435" i="72"/>
  <c r="H434" i="72"/>
  <c r="H433" i="72"/>
  <c r="H432" i="72"/>
  <c r="H431" i="72"/>
  <c r="H430" i="72"/>
  <c r="H429" i="72"/>
  <c r="H428" i="72"/>
  <c r="H427" i="72"/>
  <c r="H426" i="72"/>
  <c r="H425" i="72"/>
  <c r="H424" i="72"/>
  <c r="H423" i="72"/>
  <c r="H422" i="72"/>
  <c r="H421" i="72"/>
  <c r="H420" i="72"/>
  <c r="H419" i="72"/>
  <c r="H418" i="72"/>
  <c r="H417" i="72"/>
  <c r="H416" i="72"/>
  <c r="H415" i="72"/>
  <c r="H414" i="72"/>
  <c r="H413" i="72"/>
  <c r="H412" i="72"/>
  <c r="H411" i="72"/>
  <c r="H410" i="72"/>
  <c r="H409" i="72"/>
  <c r="H408" i="72"/>
  <c r="H407" i="72"/>
  <c r="H406" i="72"/>
  <c r="H405" i="72"/>
  <c r="H404" i="72"/>
  <c r="H403" i="72"/>
  <c r="H402" i="72"/>
  <c r="H401" i="72"/>
  <c r="H400" i="72"/>
  <c r="H399" i="72"/>
  <c r="H398" i="72"/>
  <c r="H397" i="72"/>
  <c r="H396" i="72"/>
  <c r="H395" i="72"/>
  <c r="H394" i="72"/>
  <c r="H393" i="72"/>
  <c r="H392" i="72"/>
  <c r="H391" i="72"/>
  <c r="H390" i="72"/>
  <c r="H389" i="72"/>
  <c r="H388" i="72"/>
  <c r="H387" i="72"/>
  <c r="H386" i="72"/>
  <c r="H385" i="72"/>
  <c r="H384" i="72"/>
  <c r="H383" i="72"/>
  <c r="H382" i="72"/>
  <c r="H381" i="72"/>
  <c r="H380" i="72"/>
  <c r="H379" i="72"/>
  <c r="H378" i="72"/>
  <c r="H377" i="72"/>
  <c r="H376" i="72"/>
  <c r="H375" i="72"/>
  <c r="H374" i="72"/>
  <c r="H373" i="72"/>
  <c r="H372" i="72"/>
  <c r="H371" i="72"/>
  <c r="H370" i="72"/>
  <c r="H369" i="72"/>
  <c r="H368" i="72"/>
  <c r="H367" i="72"/>
  <c r="H366" i="72"/>
  <c r="H365" i="72"/>
  <c r="H364" i="72"/>
  <c r="H363" i="72"/>
  <c r="H362" i="72"/>
  <c r="H361" i="72"/>
  <c r="H360" i="72"/>
  <c r="H359" i="72"/>
  <c r="H358" i="72"/>
  <c r="H357" i="72"/>
  <c r="H356" i="72"/>
  <c r="H355" i="72"/>
  <c r="H354" i="72"/>
  <c r="H353" i="72"/>
  <c r="H352" i="72"/>
  <c r="H351" i="72"/>
  <c r="H350" i="72"/>
  <c r="H349" i="72"/>
  <c r="H348" i="72"/>
  <c r="H347" i="72"/>
  <c r="H346" i="72"/>
  <c r="H345" i="72"/>
  <c r="H344" i="72"/>
  <c r="H343" i="72"/>
  <c r="H342" i="72"/>
  <c r="H341" i="72"/>
  <c r="H340" i="72"/>
  <c r="H339" i="72"/>
  <c r="H338" i="72"/>
  <c r="H337" i="72"/>
  <c r="H336" i="72"/>
  <c r="H335" i="72"/>
  <c r="H334" i="72"/>
  <c r="H333" i="72"/>
  <c r="H332" i="72"/>
  <c r="H331" i="72"/>
  <c r="H330" i="72"/>
  <c r="H329" i="72"/>
  <c r="H328" i="72"/>
  <c r="H327" i="72"/>
  <c r="H326" i="72"/>
  <c r="H325" i="72"/>
  <c r="H324" i="72"/>
  <c r="H323" i="72"/>
  <c r="H322" i="72"/>
  <c r="H321" i="72"/>
  <c r="H320" i="72"/>
  <c r="H319" i="72"/>
  <c r="H318" i="72"/>
  <c r="H317" i="72"/>
  <c r="H316" i="72"/>
  <c r="H315" i="72"/>
  <c r="H314" i="72"/>
  <c r="H313" i="72"/>
  <c r="H312" i="72"/>
  <c r="H311" i="72"/>
  <c r="H310" i="72"/>
  <c r="H309" i="72"/>
  <c r="H308" i="72"/>
  <c r="H307" i="72"/>
  <c r="H306" i="72"/>
  <c r="H305" i="72"/>
  <c r="H304" i="72"/>
  <c r="H303" i="72"/>
  <c r="H302" i="72"/>
  <c r="H301" i="72"/>
  <c r="H300" i="72"/>
  <c r="H299" i="72"/>
  <c r="H298" i="72"/>
  <c r="H297" i="72"/>
  <c r="H296" i="72"/>
  <c r="H295" i="72"/>
  <c r="H294" i="72"/>
  <c r="H293" i="72"/>
  <c r="H292" i="72"/>
  <c r="H291" i="72"/>
  <c r="H290" i="72"/>
  <c r="H289" i="72"/>
  <c r="H288" i="72"/>
  <c r="H287" i="72"/>
  <c r="H286" i="72"/>
  <c r="H285" i="72"/>
  <c r="H284" i="72"/>
  <c r="H283" i="72"/>
  <c r="H282" i="72"/>
  <c r="H281" i="72"/>
  <c r="H280" i="72"/>
  <c r="H279" i="72"/>
  <c r="H278" i="72"/>
  <c r="H277" i="72"/>
  <c r="H276" i="72"/>
  <c r="H275" i="72"/>
  <c r="H274" i="72"/>
  <c r="H273" i="72"/>
  <c r="H272" i="72"/>
  <c r="H271" i="72"/>
  <c r="H270" i="72"/>
  <c r="H269" i="72"/>
  <c r="H268" i="72"/>
  <c r="H267" i="72"/>
  <c r="H266" i="72"/>
  <c r="H265" i="72"/>
  <c r="H264" i="72"/>
  <c r="H263" i="72"/>
  <c r="H262" i="72"/>
  <c r="H261" i="72"/>
  <c r="H260" i="72"/>
  <c r="H259" i="72"/>
  <c r="H258" i="72"/>
  <c r="H257" i="72"/>
  <c r="H256" i="72"/>
  <c r="H255" i="72"/>
  <c r="H254" i="72"/>
  <c r="H253" i="72"/>
  <c r="H252" i="72"/>
  <c r="H251" i="72"/>
  <c r="H250" i="72"/>
  <c r="H249" i="72"/>
  <c r="H248" i="72"/>
  <c r="H247" i="72"/>
  <c r="H246" i="72"/>
  <c r="H245" i="72"/>
  <c r="H244" i="72"/>
  <c r="H243" i="72"/>
  <c r="H242" i="72"/>
  <c r="H241" i="72"/>
  <c r="H240" i="72"/>
  <c r="H239" i="72"/>
  <c r="H238" i="72"/>
  <c r="H237" i="72"/>
  <c r="H236" i="72"/>
  <c r="H235" i="72"/>
  <c r="H234" i="72"/>
  <c r="H233" i="72"/>
  <c r="H232" i="72"/>
  <c r="H231" i="72"/>
  <c r="H230" i="72"/>
  <c r="H229" i="72"/>
  <c r="H228" i="72"/>
  <c r="H227" i="72"/>
  <c r="H226" i="72"/>
  <c r="H225" i="72"/>
  <c r="H224" i="72"/>
  <c r="H223" i="72"/>
  <c r="H222" i="72"/>
  <c r="H221" i="72"/>
  <c r="H220" i="72"/>
  <c r="H219" i="72"/>
  <c r="H218" i="72"/>
  <c r="H217" i="72"/>
  <c r="H216" i="72"/>
  <c r="H215" i="72"/>
  <c r="H214" i="72"/>
  <c r="H213" i="72"/>
  <c r="H212" i="72"/>
  <c r="H211" i="72"/>
  <c r="H210" i="72"/>
  <c r="H209" i="72"/>
  <c r="H208" i="72"/>
  <c r="H207" i="72"/>
  <c r="H206" i="72"/>
  <c r="H205" i="72"/>
  <c r="H204" i="72"/>
  <c r="H203" i="72"/>
  <c r="H202" i="72"/>
  <c r="H201" i="72"/>
  <c r="H200" i="72"/>
  <c r="H199" i="72"/>
  <c r="H198" i="72"/>
  <c r="H197" i="72"/>
  <c r="H196" i="72"/>
  <c r="H195" i="72"/>
  <c r="H194" i="72"/>
  <c r="H193" i="72"/>
  <c r="H192" i="72"/>
  <c r="H191" i="72"/>
  <c r="H190" i="72"/>
  <c r="H189" i="72"/>
  <c r="H188" i="72"/>
  <c r="H187" i="72"/>
  <c r="H186" i="72"/>
  <c r="H185" i="72"/>
  <c r="H184" i="72"/>
  <c r="H183" i="72"/>
  <c r="H182" i="72"/>
  <c r="H181" i="72"/>
  <c r="H180" i="72"/>
  <c r="H179" i="72"/>
  <c r="H178" i="72"/>
  <c r="H177" i="72"/>
  <c r="H176" i="72"/>
  <c r="H175" i="72"/>
  <c r="H174" i="72"/>
  <c r="H173" i="72"/>
  <c r="H172" i="72"/>
  <c r="H171" i="72"/>
  <c r="H170" i="72"/>
  <c r="H169" i="72"/>
  <c r="H168" i="72"/>
  <c r="H167" i="72"/>
  <c r="H166" i="72"/>
  <c r="H165" i="72"/>
  <c r="H164" i="72"/>
  <c r="H163" i="72"/>
  <c r="H162" i="72"/>
  <c r="H161" i="72"/>
  <c r="H160" i="72"/>
  <c r="H159" i="72"/>
  <c r="H158" i="72"/>
  <c r="H157" i="72"/>
  <c r="H156" i="72"/>
  <c r="H155" i="72"/>
  <c r="H154" i="72"/>
  <c r="H153" i="72"/>
  <c r="H152" i="72"/>
  <c r="H151" i="72"/>
  <c r="H150" i="72"/>
  <c r="H149" i="72"/>
  <c r="H148" i="72"/>
  <c r="H147" i="72"/>
  <c r="H146" i="72"/>
  <c r="H145" i="72"/>
  <c r="H144" i="72"/>
  <c r="H143" i="72"/>
  <c r="H142" i="72"/>
  <c r="H141" i="72"/>
  <c r="H140" i="72"/>
  <c r="H139" i="72"/>
  <c r="H138" i="72"/>
  <c r="H137" i="72"/>
  <c r="H136" i="72"/>
  <c r="H135" i="72"/>
  <c r="H134" i="72"/>
  <c r="H133" i="72"/>
  <c r="H132" i="72"/>
  <c r="H131" i="72"/>
  <c r="H130" i="72"/>
  <c r="H129" i="72"/>
  <c r="H128" i="72"/>
  <c r="H127" i="72"/>
  <c r="H126" i="72"/>
  <c r="H125" i="72"/>
  <c r="H124" i="72"/>
  <c r="H123" i="72"/>
  <c r="H122" i="72"/>
  <c r="H121" i="72"/>
  <c r="H120" i="72"/>
  <c r="H119" i="72"/>
  <c r="H118" i="72"/>
  <c r="H117" i="72"/>
  <c r="H116" i="72"/>
  <c r="H115" i="72"/>
  <c r="H114" i="72"/>
  <c r="H113" i="72"/>
  <c r="H112" i="72"/>
  <c r="H111" i="72"/>
  <c r="H110" i="72"/>
  <c r="H109" i="72"/>
  <c r="H108" i="72"/>
  <c r="H107" i="72"/>
  <c r="H106" i="72"/>
  <c r="H105" i="72"/>
  <c r="H104" i="72"/>
  <c r="H103" i="72"/>
  <c r="H102" i="72"/>
  <c r="H101" i="72"/>
  <c r="H100" i="72"/>
  <c r="H99" i="72"/>
  <c r="H98" i="72"/>
  <c r="H97" i="72"/>
  <c r="H96" i="72"/>
  <c r="H95" i="72"/>
  <c r="H94" i="72"/>
  <c r="H93" i="72"/>
  <c r="H92" i="72"/>
  <c r="H91" i="72"/>
  <c r="H90" i="72"/>
  <c r="H89" i="72"/>
  <c r="H88" i="72"/>
  <c r="H87" i="72"/>
  <c r="H86" i="72"/>
  <c r="H85" i="72"/>
  <c r="H84" i="72"/>
  <c r="H83" i="72"/>
  <c r="H82" i="72"/>
  <c r="H81" i="72"/>
  <c r="H80" i="72"/>
  <c r="H79" i="72"/>
  <c r="H78" i="72"/>
  <c r="H77" i="72"/>
  <c r="H76" i="72"/>
  <c r="H75" i="72"/>
  <c r="H74" i="72"/>
  <c r="H73" i="72"/>
  <c r="H72" i="72"/>
  <c r="H71" i="72"/>
  <c r="H70" i="72"/>
  <c r="H69" i="72"/>
  <c r="H68" i="72"/>
  <c r="H67" i="72"/>
  <c r="H66" i="72"/>
  <c r="H65" i="72"/>
  <c r="H64" i="72"/>
  <c r="H63" i="72"/>
  <c r="H62" i="72"/>
  <c r="H61" i="72"/>
  <c r="H60" i="72"/>
  <c r="H59" i="72"/>
  <c r="H58" i="72"/>
  <c r="H57" i="72"/>
  <c r="H56" i="72"/>
  <c r="H55" i="72"/>
  <c r="H54" i="72"/>
  <c r="H53" i="72"/>
  <c r="H52" i="72"/>
  <c r="H51" i="72"/>
  <c r="H50" i="72"/>
  <c r="H49" i="72"/>
  <c r="H48" i="72"/>
  <c r="H47" i="72"/>
  <c r="H46" i="72"/>
  <c r="H45" i="72"/>
  <c r="H44" i="72"/>
  <c r="H43" i="72"/>
  <c r="H42" i="72"/>
  <c r="H41" i="72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7" i="72"/>
  <c r="H16" i="72"/>
  <c r="H15" i="72"/>
  <c r="H14" i="72"/>
  <c r="H13" i="72"/>
  <c r="H12" i="72"/>
  <c r="H11" i="72"/>
  <c r="H10" i="72"/>
  <c r="H9" i="72"/>
  <c r="H8" i="72"/>
  <c r="H7" i="72"/>
  <c r="H6" i="72"/>
  <c r="H5" i="72"/>
  <c r="H4" i="72"/>
  <c r="H3" i="72"/>
  <c r="H2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F47" i="71" s="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A3" i="72"/>
  <c r="A19" i="72"/>
  <c r="A37" i="72"/>
  <c r="A38" i="72" s="1"/>
  <c r="A54" i="72"/>
  <c r="A67" i="72"/>
  <c r="A85" i="72"/>
  <c r="A86" i="72" s="1"/>
  <c r="A92" i="72"/>
  <c r="A110" i="72"/>
  <c r="A128" i="72"/>
  <c r="A129" i="72" s="1"/>
  <c r="A146" i="72"/>
  <c r="A164" i="72"/>
  <c r="A182" i="72"/>
  <c r="A200" i="72"/>
  <c r="A201" i="72" s="1"/>
  <c r="A217" i="72"/>
  <c r="A235" i="72"/>
  <c r="A253" i="72"/>
  <c r="A254" i="72" s="1"/>
  <c r="A271" i="72"/>
  <c r="A289" i="72"/>
  <c r="A307" i="72"/>
  <c r="A319" i="72"/>
  <c r="A337" i="72"/>
  <c r="A350" i="72"/>
  <c r="A368" i="72"/>
  <c r="A369" i="72" s="1"/>
  <c r="A386" i="72"/>
  <c r="A394" i="72"/>
  <c r="A412" i="72"/>
  <c r="A430" i="72"/>
  <c r="A448" i="72"/>
  <c r="A449" i="72" s="1"/>
  <c r="A466" i="72"/>
  <c r="A484" i="72"/>
  <c r="A500" i="72"/>
  <c r="A518" i="72"/>
  <c r="A536" i="72"/>
  <c r="A537" i="72" s="1"/>
  <c r="A554" i="72"/>
  <c r="A572" i="72"/>
  <c r="A590" i="72"/>
  <c r="A608" i="72"/>
  <c r="A609" i="72" s="1"/>
  <c r="A626" i="72"/>
  <c r="A644" i="72"/>
  <c r="A662" i="72"/>
  <c r="A680" i="72"/>
  <c r="A681" i="72" s="1"/>
  <c r="A698" i="72"/>
  <c r="A716" i="72"/>
  <c r="A717" i="72" s="1"/>
  <c r="A718" i="72" s="1"/>
  <c r="A719" i="72" s="1"/>
  <c r="A720" i="72" s="1"/>
  <c r="A721" i="72" s="1"/>
  <c r="A722" i="72" s="1"/>
  <c r="A723" i="72" s="1"/>
  <c r="A724" i="72" s="1"/>
  <c r="A725" i="72" s="1"/>
  <c r="A726" i="72" s="1"/>
  <c r="A727" i="72" s="1"/>
  <c r="A728" i="72" s="1"/>
  <c r="A729" i="72" s="1"/>
  <c r="A730" i="72" s="1"/>
  <c r="A731" i="72" s="1"/>
  <c r="A732" i="72" s="1"/>
  <c r="D732" i="72" s="1"/>
  <c r="A734" i="72"/>
  <c r="A735" i="72" s="1"/>
  <c r="A736" i="72" s="1"/>
  <c r="A737" i="72" s="1"/>
  <c r="A738" i="72" s="1"/>
  <c r="A739" i="72" s="1"/>
  <c r="A740" i="72" s="1"/>
  <c r="A741" i="72" s="1"/>
  <c r="A742" i="72" s="1"/>
  <c r="A743" i="72" s="1"/>
  <c r="A744" i="72" s="1"/>
  <c r="A745" i="72" s="1"/>
  <c r="A746" i="72" s="1"/>
  <c r="A747" i="72" s="1"/>
  <c r="A748" i="72" s="1"/>
  <c r="A749" i="72" s="1"/>
  <c r="A750" i="72" s="1"/>
  <c r="D750" i="72" s="1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D768" i="72" s="1"/>
  <c r="A770" i="72"/>
  <c r="A771" i="72" s="1"/>
  <c r="A772" i="72" s="1"/>
  <c r="A773" i="72" s="1"/>
  <c r="A774" i="72" s="1"/>
  <c r="A775" i="72" s="1"/>
  <c r="A776" i="72" s="1"/>
  <c r="A777" i="72" s="1"/>
  <c r="A778" i="72" s="1"/>
  <c r="A779" i="72" s="1"/>
  <c r="A780" i="72" s="1"/>
  <c r="A781" i="72" s="1"/>
  <c r="A782" i="72" s="1"/>
  <c r="A783" i="72" s="1"/>
  <c r="A784" i="72" s="1"/>
  <c r="A785" i="72" s="1"/>
  <c r="A786" i="72" s="1"/>
  <c r="D786" i="72" s="1"/>
  <c r="A788" i="72"/>
  <c r="A789" i="72" s="1"/>
  <c r="A790" i="72" s="1"/>
  <c r="A791" i="72" s="1"/>
  <c r="A792" i="72" s="1"/>
  <c r="A793" i="72" s="1"/>
  <c r="A794" i="72" s="1"/>
  <c r="A795" i="72" s="1"/>
  <c r="A796" i="72" s="1"/>
  <c r="A797" i="72" s="1"/>
  <c r="A798" i="72" s="1"/>
  <c r="A799" i="72" s="1"/>
  <c r="A800" i="72" s="1"/>
  <c r="A801" i="72" s="1"/>
  <c r="A802" i="72" s="1"/>
  <c r="A803" i="72" s="1"/>
  <c r="A804" i="72" s="1"/>
  <c r="D804" i="72" s="1"/>
  <c r="A806" i="72"/>
  <c r="A807" i="72" s="1"/>
  <c r="A808" i="72" s="1"/>
  <c r="A809" i="72" s="1"/>
  <c r="A810" i="72" s="1"/>
  <c r="A811" i="72" s="1"/>
  <c r="A812" i="72" s="1"/>
  <c r="A813" i="72" s="1"/>
  <c r="A814" i="72" s="1"/>
  <c r="A815" i="72" s="1"/>
  <c r="A816" i="72" s="1"/>
  <c r="A817" i="72" s="1"/>
  <c r="A818" i="72" s="1"/>
  <c r="A819" i="72" s="1"/>
  <c r="A820" i="72" s="1"/>
  <c r="A821" i="72" s="1"/>
  <c r="A822" i="72" s="1"/>
  <c r="D822" i="72" s="1"/>
  <c r="A824" i="72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D840" i="72" s="1"/>
  <c r="A842" i="72"/>
  <c r="A843" i="72" s="1"/>
  <c r="A844" i="72" s="1"/>
  <c r="A845" i="72" s="1"/>
  <c r="A846" i="72" s="1"/>
  <c r="A847" i="72" s="1"/>
  <c r="A848" i="72" s="1"/>
  <c r="A849" i="72" s="1"/>
  <c r="A850" i="72" s="1"/>
  <c r="A851" i="72" s="1"/>
  <c r="A852" i="72" s="1"/>
  <c r="A853" i="72" s="1"/>
  <c r="A854" i="72" s="1"/>
  <c r="A855" i="72" s="1"/>
  <c r="A856" i="72" s="1"/>
  <c r="A857" i="72" s="1"/>
  <c r="A858" i="72" s="1"/>
  <c r="D858" i="72" s="1"/>
  <c r="A860" i="72"/>
  <c r="A861" i="72" s="1"/>
  <c r="A862" i="72" s="1"/>
  <c r="A863" i="72" s="1"/>
  <c r="A864" i="72" s="1"/>
  <c r="A865" i="72" s="1"/>
  <c r="A866" i="72" s="1"/>
  <c r="A867" i="72" s="1"/>
  <c r="A868" i="72" s="1"/>
  <c r="A869" i="72" s="1"/>
  <c r="A870" i="72" s="1"/>
  <c r="A871" i="72" s="1"/>
  <c r="A872" i="72" s="1"/>
  <c r="A873" i="72" s="1"/>
  <c r="A874" i="72" s="1"/>
  <c r="A875" i="72" s="1"/>
  <c r="A876" i="72" s="1"/>
  <c r="D876" i="72" s="1"/>
  <c r="A878" i="72"/>
  <c r="A879" i="72" s="1"/>
  <c r="A880" i="72" s="1"/>
  <c r="A881" i="72" s="1"/>
  <c r="A882" i="72" s="1"/>
  <c r="A883" i="72" s="1"/>
  <c r="A884" i="72" s="1"/>
  <c r="A885" i="72" s="1"/>
  <c r="A886" i="72" s="1"/>
  <c r="A887" i="72" s="1"/>
  <c r="A888" i="72" s="1"/>
  <c r="A889" i="72" s="1"/>
  <c r="A890" i="72" s="1"/>
  <c r="D890" i="72" s="1"/>
  <c r="A892" i="72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D908" i="72" s="1"/>
  <c r="I46" i="78"/>
  <c r="I47" i="78"/>
  <c r="I48" i="78"/>
  <c r="I49" i="78"/>
  <c r="I45" i="78"/>
  <c r="K124" i="78" l="1"/>
  <c r="K126" i="78"/>
  <c r="K128" i="78"/>
  <c r="J116" i="78"/>
  <c r="H124" i="78"/>
  <c r="I127" i="78"/>
  <c r="K127" i="78" s="1"/>
  <c r="J117" i="78"/>
  <c r="C120" i="78"/>
  <c r="C128" i="78" s="1"/>
  <c r="J120" i="78"/>
  <c r="D120" i="78"/>
  <c r="D128" i="78" s="1"/>
  <c r="F124" i="78"/>
  <c r="E120" i="78"/>
  <c r="E128" i="78" s="1"/>
  <c r="P49" i="78"/>
  <c r="Q49" i="78"/>
  <c r="R49" i="78" s="1"/>
  <c r="P46" i="78"/>
  <c r="P47" i="78"/>
  <c r="Q47" i="78"/>
  <c r="Q46" i="78"/>
  <c r="R46" i="78" s="1"/>
  <c r="P45" i="78"/>
  <c r="P48" i="78"/>
  <c r="F49" i="71"/>
  <c r="F41" i="71"/>
  <c r="F33" i="71"/>
  <c r="F25" i="71"/>
  <c r="F17" i="71"/>
  <c r="F9" i="71"/>
  <c r="F39" i="71"/>
  <c r="F31" i="71"/>
  <c r="F23" i="71"/>
  <c r="F15" i="71"/>
  <c r="F7" i="71"/>
  <c r="F48" i="71"/>
  <c r="F40" i="71"/>
  <c r="F32" i="71"/>
  <c r="F24" i="71"/>
  <c r="F16" i="71"/>
  <c r="F8" i="71"/>
  <c r="F54" i="71"/>
  <c r="F46" i="71"/>
  <c r="F38" i="71"/>
  <c r="F30" i="71"/>
  <c r="F22" i="71"/>
  <c r="F14" i="71"/>
  <c r="F6" i="71"/>
  <c r="F53" i="71"/>
  <c r="F45" i="71"/>
  <c r="F37" i="71"/>
  <c r="F29" i="71"/>
  <c r="F21" i="71"/>
  <c r="F13" i="71"/>
  <c r="F52" i="71"/>
  <c r="F44" i="71"/>
  <c r="F36" i="71"/>
  <c r="F28" i="71"/>
  <c r="F20" i="71"/>
  <c r="F12" i="71"/>
  <c r="F4" i="71"/>
  <c r="F51" i="71"/>
  <c r="F43" i="71"/>
  <c r="F35" i="71"/>
  <c r="F27" i="71"/>
  <c r="F19" i="71"/>
  <c r="F11" i="71"/>
  <c r="F50" i="71"/>
  <c r="F42" i="71"/>
  <c r="F34" i="71"/>
  <c r="F26" i="71"/>
  <c r="F18" i="71"/>
  <c r="F10" i="71"/>
  <c r="D885" i="72"/>
  <c r="D729" i="72"/>
  <c r="D200" i="72"/>
  <c r="D722" i="72"/>
  <c r="D902" i="72"/>
  <c r="D763" i="72"/>
  <c r="F908" i="72"/>
  <c r="G908" i="72" s="1"/>
  <c r="D734" i="72"/>
  <c r="F5" i="71"/>
  <c r="D838" i="72"/>
  <c r="F780" i="72"/>
  <c r="G780" i="72" s="1"/>
  <c r="D821" i="72"/>
  <c r="F876" i="72"/>
  <c r="G876" i="72" s="1"/>
  <c r="F748" i="72"/>
  <c r="G748" i="72" s="1"/>
  <c r="D873" i="72"/>
  <c r="D814" i="72"/>
  <c r="D747" i="72"/>
  <c r="F850" i="72"/>
  <c r="G850" i="72" s="1"/>
  <c r="F722" i="72"/>
  <c r="G722" i="72" s="1"/>
  <c r="D866" i="72"/>
  <c r="D809" i="72"/>
  <c r="D741" i="72"/>
  <c r="D253" i="72"/>
  <c r="F844" i="72"/>
  <c r="G844" i="72" s="1"/>
  <c r="F716" i="72"/>
  <c r="G716" i="72" s="1"/>
  <c r="F818" i="72"/>
  <c r="G818" i="72" s="1"/>
  <c r="F812" i="72"/>
  <c r="G812" i="72" s="1"/>
  <c r="F786" i="72"/>
  <c r="G786" i="72" s="1"/>
  <c r="D827" i="72"/>
  <c r="D878" i="72"/>
  <c r="D754" i="72"/>
  <c r="F882" i="72"/>
  <c r="G882" i="72" s="1"/>
  <c r="F754" i="72"/>
  <c r="G754" i="72" s="1"/>
  <c r="E815" i="72"/>
  <c r="E783" i="72"/>
  <c r="E840" i="72"/>
  <c r="E903" i="72"/>
  <c r="E871" i="72"/>
  <c r="E839" i="72"/>
  <c r="E807" i="72"/>
  <c r="E775" i="72"/>
  <c r="E743" i="72"/>
  <c r="E679" i="72"/>
  <c r="E448" i="72"/>
  <c r="E128" i="72"/>
  <c r="E200" i="72"/>
  <c r="E216" i="72"/>
  <c r="E288" i="72"/>
  <c r="E2" i="72"/>
  <c r="E18" i="72"/>
  <c r="E66" i="72"/>
  <c r="E146" i="72"/>
  <c r="E234" i="72"/>
  <c r="E306" i="72"/>
  <c r="E386" i="72"/>
  <c r="E394" i="72"/>
  <c r="E3" i="72"/>
  <c r="E19" i="72"/>
  <c r="E67" i="72"/>
  <c r="E91" i="72"/>
  <c r="E163" i="72"/>
  <c r="E235" i="72"/>
  <c r="E307" i="72"/>
  <c r="E411" i="72"/>
  <c r="E36" i="72"/>
  <c r="E84" i="72"/>
  <c r="E92" i="72"/>
  <c r="E164" i="72"/>
  <c r="E252" i="72"/>
  <c r="E412" i="72"/>
  <c r="E37" i="72"/>
  <c r="E53" i="72"/>
  <c r="E85" i="72"/>
  <c r="E109" i="72"/>
  <c r="E181" i="72"/>
  <c r="E253" i="72"/>
  <c r="E349" i="72"/>
  <c r="E429" i="72"/>
  <c r="E38" i="72"/>
  <c r="E54" i="72"/>
  <c r="E86" i="72"/>
  <c r="E110" i="72"/>
  <c r="E182" i="72"/>
  <c r="E254" i="72"/>
  <c r="E270" i="72"/>
  <c r="E318" i="72"/>
  <c r="E350" i="72"/>
  <c r="E430" i="72"/>
  <c r="E201" i="72"/>
  <c r="E369" i="72"/>
  <c r="E449" i="72"/>
  <c r="E465" i="72"/>
  <c r="E537" i="72"/>
  <c r="E553" i="72"/>
  <c r="E609" i="72"/>
  <c r="E625" i="72"/>
  <c r="E681" i="72"/>
  <c r="E697" i="72"/>
  <c r="E721" i="72"/>
  <c r="E729" i="72"/>
  <c r="E737" i="72"/>
  <c r="E745" i="72"/>
  <c r="E753" i="72"/>
  <c r="E761" i="72"/>
  <c r="E769" i="72"/>
  <c r="E777" i="72"/>
  <c r="E785" i="72"/>
  <c r="E793" i="72"/>
  <c r="E801" i="72"/>
  <c r="E809" i="72"/>
  <c r="E817" i="72"/>
  <c r="E825" i="72"/>
  <c r="E833" i="72"/>
  <c r="E841" i="72"/>
  <c r="E849" i="72"/>
  <c r="E857" i="72"/>
  <c r="E865" i="72"/>
  <c r="E873" i="72"/>
  <c r="E881" i="72"/>
  <c r="E889" i="72"/>
  <c r="E897" i="72"/>
  <c r="E905" i="72"/>
  <c r="E289" i="72"/>
  <c r="E447" i="72"/>
  <c r="E271" i="72"/>
  <c r="E393" i="72"/>
  <c r="E466" i="72"/>
  <c r="E554" i="72"/>
  <c r="E626" i="72"/>
  <c r="E698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818" i="72"/>
  <c r="E826" i="72"/>
  <c r="E834" i="72"/>
  <c r="E842" i="72"/>
  <c r="E850" i="72"/>
  <c r="E858" i="72"/>
  <c r="E866" i="72"/>
  <c r="E874" i="72"/>
  <c r="E882" i="72"/>
  <c r="E890" i="72"/>
  <c r="E898" i="72"/>
  <c r="E906" i="72"/>
  <c r="E145" i="72"/>
  <c r="E483" i="72"/>
  <c r="E499" i="72"/>
  <c r="E571" i="72"/>
  <c r="E643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129" i="72"/>
  <c r="E336" i="72"/>
  <c r="E484" i="72"/>
  <c r="E500" i="72"/>
  <c r="E572" i="72"/>
  <c r="E644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367" i="72"/>
  <c r="E217" i="72"/>
  <c r="E337" i="72"/>
  <c r="E517" i="72"/>
  <c r="E589" i="72"/>
  <c r="E661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127" i="72"/>
  <c r="E319" i="72"/>
  <c r="E518" i="72"/>
  <c r="E590" i="72"/>
  <c r="E662" i="72"/>
  <c r="E718" i="72"/>
  <c r="E726" i="72"/>
  <c r="E734" i="72"/>
  <c r="E742" i="72"/>
  <c r="E750" i="72"/>
  <c r="E758" i="72"/>
  <c r="E766" i="72"/>
  <c r="E774" i="72"/>
  <c r="E782" i="72"/>
  <c r="E790" i="72"/>
  <c r="E798" i="72"/>
  <c r="E806" i="72"/>
  <c r="E814" i="72"/>
  <c r="E822" i="72"/>
  <c r="E830" i="72"/>
  <c r="E838" i="72"/>
  <c r="E846" i="72"/>
  <c r="E854" i="72"/>
  <c r="E862" i="72"/>
  <c r="E870" i="72"/>
  <c r="E878" i="72"/>
  <c r="E886" i="72"/>
  <c r="E894" i="72"/>
  <c r="E902" i="72"/>
  <c r="E385" i="72"/>
  <c r="E751" i="72"/>
  <c r="E872" i="72"/>
  <c r="E744" i="72"/>
  <c r="E680" i="72"/>
  <c r="E896" i="72"/>
  <c r="E864" i="72"/>
  <c r="E832" i="72"/>
  <c r="E800" i="72"/>
  <c r="E768" i="72"/>
  <c r="E736" i="72"/>
  <c r="E608" i="72"/>
  <c r="E879" i="72"/>
  <c r="E776" i="72"/>
  <c r="E895" i="72"/>
  <c r="E831" i="72"/>
  <c r="E767" i="72"/>
  <c r="E719" i="72"/>
  <c r="E808" i="72"/>
  <c r="F3" i="71"/>
  <c r="E863" i="72"/>
  <c r="E799" i="72"/>
  <c r="E735" i="72"/>
  <c r="E607" i="72"/>
  <c r="E199" i="72"/>
  <c r="E888" i="72"/>
  <c r="E856" i="72"/>
  <c r="E824" i="72"/>
  <c r="E792" i="72"/>
  <c r="E760" i="72"/>
  <c r="E728" i="72"/>
  <c r="E536" i="72"/>
  <c r="E847" i="72"/>
  <c r="E904" i="72"/>
  <c r="E887" i="72"/>
  <c r="E855" i="72"/>
  <c r="E823" i="72"/>
  <c r="E791" i="72"/>
  <c r="E759" i="72"/>
  <c r="E727" i="72"/>
  <c r="E535" i="72"/>
  <c r="E368" i="72"/>
  <c r="E880" i="72"/>
  <c r="E848" i="72"/>
  <c r="E816" i="72"/>
  <c r="E784" i="72"/>
  <c r="E752" i="72"/>
  <c r="E720" i="72"/>
  <c r="F906" i="72"/>
  <c r="G906" i="72" s="1"/>
  <c r="F874" i="72"/>
  <c r="G874" i="72" s="1"/>
  <c r="F842" i="72"/>
  <c r="G842" i="72" s="1"/>
  <c r="F810" i="72"/>
  <c r="G810" i="72" s="1"/>
  <c r="F778" i="72"/>
  <c r="G778" i="72" s="1"/>
  <c r="F746" i="72"/>
  <c r="G746" i="72" s="1"/>
  <c r="F2" i="71"/>
  <c r="F900" i="72"/>
  <c r="G900" i="72" s="1"/>
  <c r="F868" i="72"/>
  <c r="G868" i="72" s="1"/>
  <c r="F836" i="72"/>
  <c r="G836" i="72" s="1"/>
  <c r="F804" i="72"/>
  <c r="G804" i="72" s="1"/>
  <c r="F772" i="72"/>
  <c r="G772" i="72" s="1"/>
  <c r="F740" i="72"/>
  <c r="G740" i="72" s="1"/>
  <c r="F898" i="72"/>
  <c r="G898" i="72" s="1"/>
  <c r="F866" i="72"/>
  <c r="G866" i="72" s="1"/>
  <c r="F834" i="72"/>
  <c r="G834" i="72" s="1"/>
  <c r="F802" i="72"/>
  <c r="G802" i="72" s="1"/>
  <c r="F770" i="72"/>
  <c r="G770" i="72" s="1"/>
  <c r="F738" i="72"/>
  <c r="G738" i="72" s="1"/>
  <c r="F892" i="72"/>
  <c r="G892" i="72" s="1"/>
  <c r="F860" i="72"/>
  <c r="G860" i="72" s="1"/>
  <c r="F828" i="72"/>
  <c r="G828" i="72" s="1"/>
  <c r="F796" i="72"/>
  <c r="G796" i="72" s="1"/>
  <c r="F764" i="72"/>
  <c r="G764" i="72" s="1"/>
  <c r="F732" i="72"/>
  <c r="G732" i="72" s="1"/>
  <c r="F2" i="72"/>
  <c r="G2" i="72" s="1"/>
  <c r="F18" i="72"/>
  <c r="G18" i="72" s="1"/>
  <c r="F66" i="72"/>
  <c r="G66" i="72" s="1"/>
  <c r="F146" i="72"/>
  <c r="G146" i="72" s="1"/>
  <c r="F234" i="72"/>
  <c r="G234" i="72" s="1"/>
  <c r="F306" i="72"/>
  <c r="G306" i="72" s="1"/>
  <c r="F386" i="72"/>
  <c r="G386" i="72" s="1"/>
  <c r="F394" i="72"/>
  <c r="G394" i="72" s="1"/>
  <c r="F466" i="72"/>
  <c r="G466" i="72" s="1"/>
  <c r="F554" i="72"/>
  <c r="G554" i="72" s="1"/>
  <c r="F626" i="72"/>
  <c r="G626" i="72" s="1"/>
  <c r="F3" i="72"/>
  <c r="G3" i="72" s="1"/>
  <c r="F19" i="72"/>
  <c r="G19" i="72" s="1"/>
  <c r="F67" i="72"/>
  <c r="G67" i="72" s="1"/>
  <c r="F91" i="72"/>
  <c r="G91" i="72" s="1"/>
  <c r="F163" i="72"/>
  <c r="G163" i="72" s="1"/>
  <c r="F235" i="72"/>
  <c r="G235" i="72" s="1"/>
  <c r="F307" i="72"/>
  <c r="G307" i="72" s="1"/>
  <c r="F411" i="72"/>
  <c r="G411" i="72" s="1"/>
  <c r="F483" i="72"/>
  <c r="G483" i="72" s="1"/>
  <c r="F499" i="72"/>
  <c r="G499" i="72" s="1"/>
  <c r="F571" i="72"/>
  <c r="G571" i="72" s="1"/>
  <c r="F643" i="72"/>
  <c r="G643" i="72" s="1"/>
  <c r="F36" i="72"/>
  <c r="G36" i="72" s="1"/>
  <c r="F84" i="72"/>
  <c r="G84" i="72" s="1"/>
  <c r="F92" i="72"/>
  <c r="G92" i="72" s="1"/>
  <c r="F164" i="72"/>
  <c r="G164" i="72" s="1"/>
  <c r="F252" i="72"/>
  <c r="G252" i="72" s="1"/>
  <c r="F412" i="72"/>
  <c r="G412" i="72" s="1"/>
  <c r="F484" i="72"/>
  <c r="G484" i="72" s="1"/>
  <c r="F500" i="72"/>
  <c r="G500" i="72" s="1"/>
  <c r="F572" i="72"/>
  <c r="G572" i="72" s="1"/>
  <c r="F644" i="72"/>
  <c r="G644" i="72" s="1"/>
  <c r="F37" i="72"/>
  <c r="G37" i="72" s="1"/>
  <c r="F53" i="72"/>
  <c r="G53" i="72" s="1"/>
  <c r="F85" i="72"/>
  <c r="G85" i="72" s="1"/>
  <c r="F109" i="72"/>
  <c r="G109" i="72" s="1"/>
  <c r="F181" i="72"/>
  <c r="G181" i="72" s="1"/>
  <c r="F253" i="72"/>
  <c r="G253" i="72" s="1"/>
  <c r="F349" i="72"/>
  <c r="G349" i="72" s="1"/>
  <c r="F429" i="72"/>
  <c r="G429" i="72" s="1"/>
  <c r="F517" i="72"/>
  <c r="G517" i="72" s="1"/>
  <c r="F589" i="72"/>
  <c r="G589" i="72" s="1"/>
  <c r="F661" i="72"/>
  <c r="G661" i="72" s="1"/>
  <c r="F38" i="72"/>
  <c r="G38" i="72" s="1"/>
  <c r="F54" i="72"/>
  <c r="G54" i="72" s="1"/>
  <c r="F86" i="72"/>
  <c r="G86" i="72" s="1"/>
  <c r="F110" i="72"/>
  <c r="G110" i="72" s="1"/>
  <c r="F182" i="72"/>
  <c r="G182" i="72" s="1"/>
  <c r="F254" i="72"/>
  <c r="G254" i="72" s="1"/>
  <c r="F270" i="72"/>
  <c r="G270" i="72" s="1"/>
  <c r="F318" i="72"/>
  <c r="G318" i="72" s="1"/>
  <c r="F350" i="72"/>
  <c r="G350" i="72" s="1"/>
  <c r="F430" i="72"/>
  <c r="G430" i="72" s="1"/>
  <c r="F518" i="72"/>
  <c r="G518" i="72" s="1"/>
  <c r="F590" i="72"/>
  <c r="G590" i="72" s="1"/>
  <c r="F662" i="72"/>
  <c r="G662" i="72" s="1"/>
  <c r="F127" i="72"/>
  <c r="G127" i="72" s="1"/>
  <c r="F199" i="72"/>
  <c r="G199" i="72" s="1"/>
  <c r="F271" i="72"/>
  <c r="G271" i="72" s="1"/>
  <c r="F319" i="72"/>
  <c r="G319" i="72" s="1"/>
  <c r="F367" i="72"/>
  <c r="G367" i="72" s="1"/>
  <c r="F447" i="72"/>
  <c r="G447" i="72" s="1"/>
  <c r="F535" i="72"/>
  <c r="G535" i="72" s="1"/>
  <c r="F607" i="72"/>
  <c r="G607" i="72" s="1"/>
  <c r="F128" i="72"/>
  <c r="G128" i="72" s="1"/>
  <c r="F200" i="72"/>
  <c r="G200" i="72" s="1"/>
  <c r="F216" i="72"/>
  <c r="G216" i="72" s="1"/>
  <c r="F288" i="72"/>
  <c r="G288" i="72" s="1"/>
  <c r="F336" i="72"/>
  <c r="G336" i="72" s="1"/>
  <c r="F368" i="72"/>
  <c r="G368" i="72" s="1"/>
  <c r="F448" i="72"/>
  <c r="G448" i="72" s="1"/>
  <c r="F536" i="72"/>
  <c r="G536" i="72" s="1"/>
  <c r="F608" i="72"/>
  <c r="G608" i="72" s="1"/>
  <c r="F129" i="72"/>
  <c r="G129" i="72" s="1"/>
  <c r="F145" i="72"/>
  <c r="G145" i="72" s="1"/>
  <c r="F201" i="72"/>
  <c r="G201" i="72" s="1"/>
  <c r="F217" i="72"/>
  <c r="G217" i="72" s="1"/>
  <c r="F289" i="72"/>
  <c r="G289" i="72" s="1"/>
  <c r="F337" i="72"/>
  <c r="G337" i="72" s="1"/>
  <c r="F369" i="72"/>
  <c r="G369" i="72" s="1"/>
  <c r="F385" i="72"/>
  <c r="G385" i="72" s="1"/>
  <c r="F393" i="72"/>
  <c r="G393" i="72" s="1"/>
  <c r="F449" i="72"/>
  <c r="G449" i="72" s="1"/>
  <c r="F465" i="72"/>
  <c r="G465" i="72" s="1"/>
  <c r="F537" i="72"/>
  <c r="G537" i="72" s="1"/>
  <c r="F553" i="72"/>
  <c r="G553" i="72" s="1"/>
  <c r="F609" i="72"/>
  <c r="G609" i="72" s="1"/>
  <c r="F625" i="72"/>
  <c r="G625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679" i="72"/>
  <c r="G679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680" i="72"/>
  <c r="G680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681" i="72"/>
  <c r="G681" i="72" s="1"/>
  <c r="F697" i="72"/>
  <c r="G697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890" i="72"/>
  <c r="G890" i="72" s="1"/>
  <c r="F858" i="72"/>
  <c r="G858" i="72" s="1"/>
  <c r="F826" i="72"/>
  <c r="G826" i="72" s="1"/>
  <c r="F794" i="72"/>
  <c r="G794" i="72" s="1"/>
  <c r="F762" i="72"/>
  <c r="G762" i="72" s="1"/>
  <c r="F730" i="72"/>
  <c r="G730" i="72" s="1"/>
  <c r="F698" i="72"/>
  <c r="G698" i="72" s="1"/>
  <c r="F884" i="72"/>
  <c r="G884" i="72" s="1"/>
  <c r="F852" i="72"/>
  <c r="G852" i="72" s="1"/>
  <c r="F820" i="72"/>
  <c r="G820" i="72" s="1"/>
  <c r="F788" i="72"/>
  <c r="G788" i="72" s="1"/>
  <c r="F756" i="72"/>
  <c r="G756" i="72" s="1"/>
  <c r="F724" i="72"/>
  <c r="G724" i="72" s="1"/>
  <c r="D894" i="72"/>
  <c r="D881" i="72"/>
  <c r="D867" i="72"/>
  <c r="D810" i="72"/>
  <c r="D766" i="72"/>
  <c r="D749" i="72"/>
  <c r="D737" i="72"/>
  <c r="D723" i="72"/>
  <c r="D37" i="72"/>
  <c r="D865" i="72"/>
  <c r="D835" i="72"/>
  <c r="D819" i="72"/>
  <c r="D806" i="72"/>
  <c r="D762" i="72"/>
  <c r="D746" i="72"/>
  <c r="D721" i="72"/>
  <c r="D907" i="72"/>
  <c r="D889" i="72"/>
  <c r="D875" i="72"/>
  <c r="D862" i="72"/>
  <c r="D834" i="72"/>
  <c r="D818" i="72"/>
  <c r="D758" i="72"/>
  <c r="D745" i="72"/>
  <c r="D731" i="72"/>
  <c r="D718" i="72"/>
  <c r="D906" i="72"/>
  <c r="D886" i="72"/>
  <c r="D874" i="72"/>
  <c r="D861" i="72"/>
  <c r="D830" i="72"/>
  <c r="D817" i="72"/>
  <c r="D755" i="72"/>
  <c r="D742" i="72"/>
  <c r="D730" i="72"/>
  <c r="D717" i="72"/>
  <c r="D448" i="72"/>
  <c r="D899" i="72"/>
  <c r="D883" i="72"/>
  <c r="D870" i="72"/>
  <c r="D851" i="72"/>
  <c r="D826" i="72"/>
  <c r="D813" i="72"/>
  <c r="D771" i="72"/>
  <c r="D739" i="72"/>
  <c r="D726" i="72"/>
  <c r="D779" i="72"/>
  <c r="D898" i="72"/>
  <c r="D882" i="72"/>
  <c r="D869" i="72"/>
  <c r="D843" i="72"/>
  <c r="D811" i="72"/>
  <c r="D738" i="72"/>
  <c r="D725" i="72"/>
  <c r="A93" i="72"/>
  <c r="E93" i="72" s="1"/>
  <c r="D92" i="72"/>
  <c r="A699" i="72"/>
  <c r="E699" i="72" s="1"/>
  <c r="D698" i="72"/>
  <c r="A413" i="72"/>
  <c r="E413" i="72" s="1"/>
  <c r="D412" i="72"/>
  <c r="A20" i="72"/>
  <c r="D19" i="72"/>
  <c r="D846" i="72"/>
  <c r="D798" i="72"/>
  <c r="D782" i="72"/>
  <c r="A682" i="72"/>
  <c r="E682" i="72" s="1"/>
  <c r="D681" i="72"/>
  <c r="A538" i="72"/>
  <c r="D537" i="72"/>
  <c r="A395" i="72"/>
  <c r="D394" i="72"/>
  <c r="A272" i="72"/>
  <c r="D271" i="72"/>
  <c r="A4" i="72"/>
  <c r="D3" i="72"/>
  <c r="D901" i="72"/>
  <c r="D853" i="72"/>
  <c r="D837" i="72"/>
  <c r="D789" i="72"/>
  <c r="D773" i="72"/>
  <c r="A663" i="72"/>
  <c r="E663" i="72" s="1"/>
  <c r="D662" i="72"/>
  <c r="A519" i="72"/>
  <c r="E519" i="72" s="1"/>
  <c r="D518" i="72"/>
  <c r="A387" i="72"/>
  <c r="D386" i="72"/>
  <c r="A255" i="72"/>
  <c r="E255" i="72" s="1"/>
  <c r="D254" i="72"/>
  <c r="A111" i="72"/>
  <c r="D110" i="72"/>
  <c r="D900" i="72"/>
  <c r="D892" i="72"/>
  <c r="D884" i="72"/>
  <c r="D868" i="72"/>
  <c r="D860" i="72"/>
  <c r="D852" i="72"/>
  <c r="D844" i="72"/>
  <c r="D836" i="72"/>
  <c r="D828" i="72"/>
  <c r="D820" i="72"/>
  <c r="D812" i="72"/>
  <c r="D796" i="72"/>
  <c r="D788" i="72"/>
  <c r="D780" i="72"/>
  <c r="D772" i="72"/>
  <c r="D764" i="72"/>
  <c r="D756" i="72"/>
  <c r="D748" i="72"/>
  <c r="D740" i="72"/>
  <c r="D724" i="72"/>
  <c r="D716" i="72"/>
  <c r="A236" i="72"/>
  <c r="E236" i="72" s="1"/>
  <c r="D235" i="72"/>
  <c r="D803" i="72"/>
  <c r="A351" i="72"/>
  <c r="E351" i="72" s="1"/>
  <c r="D350" i="72"/>
  <c r="D794" i="72"/>
  <c r="D770" i="72"/>
  <c r="D368" i="72"/>
  <c r="A485" i="72"/>
  <c r="E485" i="72" s="1"/>
  <c r="D484" i="72"/>
  <c r="D850" i="72"/>
  <c r="A68" i="72"/>
  <c r="D67" i="72"/>
  <c r="D857" i="72"/>
  <c r="D849" i="72"/>
  <c r="D833" i="72"/>
  <c r="D825" i="72"/>
  <c r="D801" i="72"/>
  <c r="D793" i="72"/>
  <c r="D785" i="72"/>
  <c r="D777" i="72"/>
  <c r="D761" i="72"/>
  <c r="D753" i="72"/>
  <c r="D85" i="72"/>
  <c r="D795" i="72"/>
  <c r="A87" i="72"/>
  <c r="E87" i="72" s="1"/>
  <c r="D86" i="72"/>
  <c r="A467" i="72"/>
  <c r="E467" i="72" s="1"/>
  <c r="D466" i="72"/>
  <c r="A338" i="72"/>
  <c r="D337" i="72"/>
  <c r="D905" i="72"/>
  <c r="A591" i="72"/>
  <c r="D590" i="72"/>
  <c r="A450" i="72"/>
  <c r="D449" i="72"/>
  <c r="A320" i="72"/>
  <c r="E320" i="72" s="1"/>
  <c r="D319" i="72"/>
  <c r="A183" i="72"/>
  <c r="D182" i="72"/>
  <c r="A55" i="72"/>
  <c r="D54" i="72"/>
  <c r="D904" i="72"/>
  <c r="D896" i="72"/>
  <c r="D888" i="72"/>
  <c r="D880" i="72"/>
  <c r="D872" i="72"/>
  <c r="D864" i="72"/>
  <c r="D856" i="72"/>
  <c r="D848" i="72"/>
  <c r="D832" i="72"/>
  <c r="D824" i="72"/>
  <c r="D816" i="72"/>
  <c r="D808" i="72"/>
  <c r="D800" i="72"/>
  <c r="D792" i="72"/>
  <c r="D784" i="72"/>
  <c r="D776" i="72"/>
  <c r="D760" i="72"/>
  <c r="D752" i="72"/>
  <c r="D744" i="72"/>
  <c r="D736" i="72"/>
  <c r="D728" i="72"/>
  <c r="D720" i="72"/>
  <c r="D608" i="72"/>
  <c r="A645" i="72"/>
  <c r="E645" i="72" s="1"/>
  <c r="D644" i="72"/>
  <c r="A627" i="72"/>
  <c r="D626" i="72"/>
  <c r="A218" i="72"/>
  <c r="D217" i="72"/>
  <c r="D842" i="72"/>
  <c r="D802" i="72"/>
  <c r="D778" i="72"/>
  <c r="A610" i="72"/>
  <c r="D609" i="72"/>
  <c r="A202" i="72"/>
  <c r="D201" i="72"/>
  <c r="D897" i="72"/>
  <c r="A573" i="72"/>
  <c r="D572" i="72"/>
  <c r="A431" i="72"/>
  <c r="D430" i="72"/>
  <c r="A308" i="72"/>
  <c r="E308" i="72" s="1"/>
  <c r="D307" i="72"/>
  <c r="A165" i="72"/>
  <c r="E165" i="72" s="1"/>
  <c r="D164" i="72"/>
  <c r="A39" i="72"/>
  <c r="D38" i="72"/>
  <c r="D903" i="72"/>
  <c r="D895" i="72"/>
  <c r="D887" i="72"/>
  <c r="D879" i="72"/>
  <c r="D871" i="72"/>
  <c r="D863" i="72"/>
  <c r="D855" i="72"/>
  <c r="D847" i="72"/>
  <c r="D839" i="72"/>
  <c r="D831" i="72"/>
  <c r="D815" i="72"/>
  <c r="D807" i="72"/>
  <c r="D799" i="72"/>
  <c r="D791" i="72"/>
  <c r="D783" i="72"/>
  <c r="D775" i="72"/>
  <c r="D767" i="72"/>
  <c r="D759" i="72"/>
  <c r="D743" i="72"/>
  <c r="D735" i="72"/>
  <c r="D727" i="72"/>
  <c r="D719" i="72"/>
  <c r="A370" i="72"/>
  <c r="D369" i="72"/>
  <c r="A290" i="72"/>
  <c r="D289" i="72"/>
  <c r="D854" i="72"/>
  <c r="D790" i="72"/>
  <c r="D774" i="72"/>
  <c r="D128" i="72"/>
  <c r="A501" i="72"/>
  <c r="D500" i="72"/>
  <c r="A555" i="72"/>
  <c r="D554" i="72"/>
  <c r="A147" i="72"/>
  <c r="E147" i="72" s="1"/>
  <c r="D146" i="72"/>
  <c r="A130" i="72"/>
  <c r="D129" i="72"/>
  <c r="D893" i="72"/>
  <c r="D845" i="72"/>
  <c r="D829" i="72"/>
  <c r="D797" i="72"/>
  <c r="D781" i="72"/>
  <c r="D765" i="72"/>
  <c r="D757" i="72"/>
  <c r="D680" i="72"/>
  <c r="D536" i="72"/>
  <c r="R48" i="78" l="1"/>
  <c r="R47" i="78"/>
  <c r="R45" i="78"/>
  <c r="F165" i="72"/>
  <c r="G165" i="72" s="1"/>
  <c r="F255" i="72"/>
  <c r="G255" i="72" s="1"/>
  <c r="F351" i="72"/>
  <c r="G351" i="72" s="1"/>
  <c r="E55" i="72"/>
  <c r="F55" i="72"/>
  <c r="G55" i="72" s="1"/>
  <c r="E591" i="72"/>
  <c r="F591" i="72"/>
  <c r="G591" i="72" s="1"/>
  <c r="E501" i="72"/>
  <c r="F501" i="72"/>
  <c r="G501" i="72" s="1"/>
  <c r="E370" i="72"/>
  <c r="F370" i="72"/>
  <c r="G370" i="72" s="1"/>
  <c r="E39" i="72"/>
  <c r="F39" i="72"/>
  <c r="G39" i="72" s="1"/>
  <c r="E573" i="72"/>
  <c r="F573" i="72"/>
  <c r="G573" i="72" s="1"/>
  <c r="F413" i="72"/>
  <c r="G413" i="72" s="1"/>
  <c r="F308" i="72"/>
  <c r="G308" i="72" s="1"/>
  <c r="E183" i="72"/>
  <c r="F183" i="72"/>
  <c r="G183" i="72" s="1"/>
  <c r="E130" i="72"/>
  <c r="F130" i="72"/>
  <c r="G130" i="72" s="1"/>
  <c r="E218" i="72"/>
  <c r="F218" i="72"/>
  <c r="G218" i="72" s="1"/>
  <c r="E338" i="72"/>
  <c r="F338" i="72"/>
  <c r="G338" i="72" s="1"/>
  <c r="E387" i="72"/>
  <c r="F387" i="72"/>
  <c r="G387" i="72" s="1"/>
  <c r="E20" i="72"/>
  <c r="F20" i="72"/>
  <c r="G20" i="72" s="1"/>
  <c r="F467" i="72"/>
  <c r="G467" i="72" s="1"/>
  <c r="E202" i="72"/>
  <c r="F202" i="72"/>
  <c r="G202" i="72" s="1"/>
  <c r="E538" i="72"/>
  <c r="F538" i="72"/>
  <c r="G538" i="72" s="1"/>
  <c r="F320" i="72"/>
  <c r="G320" i="72" s="1"/>
  <c r="F87" i="72"/>
  <c r="G87" i="72" s="1"/>
  <c r="F236" i="72"/>
  <c r="G236" i="72" s="1"/>
  <c r="F147" i="72"/>
  <c r="G147" i="72" s="1"/>
  <c r="E627" i="72"/>
  <c r="F627" i="72"/>
  <c r="G627" i="72" s="1"/>
  <c r="F699" i="72"/>
  <c r="G699" i="72" s="1"/>
  <c r="F645" i="72"/>
  <c r="G645" i="72" s="1"/>
  <c r="F485" i="72"/>
  <c r="G485" i="72" s="1"/>
  <c r="E68" i="72"/>
  <c r="F68" i="72"/>
  <c r="G68" i="72" s="1"/>
  <c r="E450" i="72"/>
  <c r="F450" i="72"/>
  <c r="G450" i="72" s="1"/>
  <c r="E4" i="72"/>
  <c r="F4" i="72"/>
  <c r="G4" i="72" s="1"/>
  <c r="F663" i="72"/>
  <c r="G663" i="72" s="1"/>
  <c r="F93" i="72"/>
  <c r="G93" i="72" s="1"/>
  <c r="E395" i="72"/>
  <c r="F395" i="72"/>
  <c r="G395" i="72" s="1"/>
  <c r="E610" i="72"/>
  <c r="F610" i="72"/>
  <c r="G610" i="72" s="1"/>
  <c r="F555" i="72"/>
  <c r="G555" i="72" s="1"/>
  <c r="E555" i="72"/>
  <c r="E290" i="72"/>
  <c r="F290" i="72"/>
  <c r="G290" i="72" s="1"/>
  <c r="E431" i="72"/>
  <c r="F431" i="72"/>
  <c r="G431" i="72" s="1"/>
  <c r="E111" i="72"/>
  <c r="F111" i="72"/>
  <c r="G111" i="72" s="1"/>
  <c r="F682" i="72"/>
  <c r="G682" i="72" s="1"/>
  <c r="F519" i="72"/>
  <c r="G519" i="72" s="1"/>
  <c r="E272" i="72"/>
  <c r="F272" i="72"/>
  <c r="G272" i="72" s="1"/>
  <c r="A184" i="72"/>
  <c r="D183" i="72"/>
  <c r="A131" i="72"/>
  <c r="D130" i="72"/>
  <c r="A166" i="72"/>
  <c r="D165" i="72"/>
  <c r="A219" i="72"/>
  <c r="D218" i="72"/>
  <c r="A339" i="72"/>
  <c r="D338" i="72"/>
  <c r="A388" i="72"/>
  <c r="D387" i="72"/>
  <c r="A21" i="72"/>
  <c r="D20" i="72"/>
  <c r="A203" i="72"/>
  <c r="D202" i="72"/>
  <c r="A321" i="72"/>
  <c r="D320" i="72"/>
  <c r="A539" i="72"/>
  <c r="D538" i="72"/>
  <c r="A309" i="72"/>
  <c r="D308" i="72"/>
  <c r="A468" i="72"/>
  <c r="D467" i="72"/>
  <c r="A69" i="72"/>
  <c r="D68" i="72"/>
  <c r="A352" i="72"/>
  <c r="D351" i="72"/>
  <c r="A520" i="72"/>
  <c r="D519" i="72"/>
  <c r="A414" i="72"/>
  <c r="D413" i="72"/>
  <c r="A628" i="72"/>
  <c r="D627" i="72"/>
  <c r="A611" i="72"/>
  <c r="D610" i="72"/>
  <c r="A451" i="72"/>
  <c r="D450" i="72"/>
  <c r="A5" i="72"/>
  <c r="D4" i="72"/>
  <c r="A683" i="72"/>
  <c r="D682" i="72"/>
  <c r="A556" i="72"/>
  <c r="D555" i="72"/>
  <c r="A432" i="72"/>
  <c r="D431" i="72"/>
  <c r="A646" i="72"/>
  <c r="D645" i="72"/>
  <c r="A88" i="72"/>
  <c r="D87" i="72"/>
  <c r="A112" i="72"/>
  <c r="D111" i="72"/>
  <c r="A664" i="72"/>
  <c r="D663" i="72"/>
  <c r="A700" i="72"/>
  <c r="D699" i="72"/>
  <c r="A396" i="72"/>
  <c r="D395" i="72"/>
  <c r="A148" i="72"/>
  <c r="D147" i="72"/>
  <c r="A291" i="72"/>
  <c r="D290" i="72"/>
  <c r="A56" i="72"/>
  <c r="D55" i="72"/>
  <c r="A592" i="72"/>
  <c r="D591" i="72"/>
  <c r="A486" i="72"/>
  <c r="D485" i="72"/>
  <c r="A237" i="72"/>
  <c r="D236" i="72"/>
  <c r="A273" i="72"/>
  <c r="D272" i="72"/>
  <c r="A502" i="72"/>
  <c r="D501" i="72"/>
  <c r="A371" i="72"/>
  <c r="D370" i="72"/>
  <c r="A40" i="72"/>
  <c r="D39" i="72"/>
  <c r="A574" i="72"/>
  <c r="D573" i="72"/>
  <c r="A256" i="72"/>
  <c r="D255" i="72"/>
  <c r="A94" i="72"/>
  <c r="D93" i="72"/>
  <c r="E486" i="72" l="1"/>
  <c r="F486" i="72"/>
  <c r="G486" i="72" s="1"/>
  <c r="E539" i="72"/>
  <c r="F539" i="72"/>
  <c r="G539" i="72" s="1"/>
  <c r="E574" i="72"/>
  <c r="F574" i="72"/>
  <c r="G574" i="72" s="1"/>
  <c r="E56" i="72"/>
  <c r="F56" i="72"/>
  <c r="G56" i="72" s="1"/>
  <c r="E646" i="72"/>
  <c r="F646" i="72"/>
  <c r="G646" i="72" s="1"/>
  <c r="E5" i="72"/>
  <c r="F5" i="72"/>
  <c r="G5" i="72" s="1"/>
  <c r="E414" i="72"/>
  <c r="F414" i="72"/>
  <c r="G414" i="72" s="1"/>
  <c r="E203" i="72"/>
  <c r="F203" i="72"/>
  <c r="G203" i="72" s="1"/>
  <c r="E219" i="72"/>
  <c r="F219" i="72"/>
  <c r="G219" i="72" s="1"/>
  <c r="E40" i="72"/>
  <c r="F40" i="72"/>
  <c r="G40" i="72" s="1"/>
  <c r="E237" i="72"/>
  <c r="F237" i="72"/>
  <c r="G237" i="72" s="1"/>
  <c r="E291" i="72"/>
  <c r="F291" i="72"/>
  <c r="G291" i="72" s="1"/>
  <c r="E664" i="72"/>
  <c r="F664" i="72"/>
  <c r="G664" i="72" s="1"/>
  <c r="E432" i="72"/>
  <c r="F432" i="72"/>
  <c r="G432" i="72" s="1"/>
  <c r="E451" i="72"/>
  <c r="F451" i="72"/>
  <c r="G451" i="72" s="1"/>
  <c r="E520" i="72"/>
  <c r="F520" i="72"/>
  <c r="G520" i="72" s="1"/>
  <c r="E309" i="72"/>
  <c r="F309" i="72"/>
  <c r="G309" i="72" s="1"/>
  <c r="E21" i="72"/>
  <c r="F21" i="72"/>
  <c r="G21" i="72" s="1"/>
  <c r="E166" i="72"/>
  <c r="F166" i="72"/>
  <c r="G166" i="72" s="1"/>
  <c r="E556" i="72"/>
  <c r="F556" i="72"/>
  <c r="G556" i="72" s="1"/>
  <c r="E148" i="72"/>
  <c r="F148" i="72"/>
  <c r="G148" i="72" s="1"/>
  <c r="E256" i="72"/>
  <c r="F256" i="72"/>
  <c r="G256" i="72" s="1"/>
  <c r="E502" i="72"/>
  <c r="F502" i="72"/>
  <c r="G502" i="72" s="1"/>
  <c r="E592" i="72"/>
  <c r="F592" i="72"/>
  <c r="G592" i="72" s="1"/>
  <c r="E396" i="72"/>
  <c r="F396" i="72"/>
  <c r="G396" i="72" s="1"/>
  <c r="E88" i="72"/>
  <c r="F88" i="72"/>
  <c r="G88" i="72" s="1"/>
  <c r="E683" i="72"/>
  <c r="F683" i="72"/>
  <c r="G683" i="72" s="1"/>
  <c r="E628" i="72"/>
  <c r="F628" i="72"/>
  <c r="G628" i="72" s="1"/>
  <c r="E69" i="72"/>
  <c r="F69" i="72"/>
  <c r="G69" i="72" s="1"/>
  <c r="E321" i="72"/>
  <c r="F321" i="72"/>
  <c r="G321" i="72" s="1"/>
  <c r="E339" i="72"/>
  <c r="F339" i="72"/>
  <c r="G339" i="72" s="1"/>
  <c r="E184" i="72"/>
  <c r="F184" i="72"/>
  <c r="G184" i="72" s="1"/>
  <c r="E371" i="72"/>
  <c r="F371" i="72"/>
  <c r="G371" i="72" s="1"/>
  <c r="E388" i="72"/>
  <c r="F388" i="72"/>
  <c r="G388" i="72" s="1"/>
  <c r="E94" i="72"/>
  <c r="F94" i="72"/>
  <c r="G94" i="72" s="1"/>
  <c r="E611" i="72"/>
  <c r="F611" i="72"/>
  <c r="G611" i="72" s="1"/>
  <c r="E273" i="72"/>
  <c r="F273" i="72"/>
  <c r="G273" i="72" s="1"/>
  <c r="F700" i="72"/>
  <c r="G700" i="72" s="1"/>
  <c r="E700" i="72"/>
  <c r="E468" i="72"/>
  <c r="F468" i="72"/>
  <c r="G468" i="72" s="1"/>
  <c r="E112" i="72"/>
  <c r="F112" i="72"/>
  <c r="G112" i="72" s="1"/>
  <c r="E352" i="72"/>
  <c r="F352" i="72"/>
  <c r="G352" i="72" s="1"/>
  <c r="E131" i="72"/>
  <c r="F131" i="72"/>
  <c r="G131" i="72" s="1"/>
  <c r="A684" i="72"/>
  <c r="D683" i="72"/>
  <c r="A70" i="72"/>
  <c r="D69" i="72"/>
  <c r="A575" i="72"/>
  <c r="D574" i="72"/>
  <c r="A274" i="72"/>
  <c r="D273" i="72"/>
  <c r="A57" i="72"/>
  <c r="D56" i="72"/>
  <c r="A701" i="72"/>
  <c r="D700" i="72"/>
  <c r="A647" i="72"/>
  <c r="D646" i="72"/>
  <c r="A6" i="72"/>
  <c r="D5" i="72"/>
  <c r="A415" i="72"/>
  <c r="D414" i="72"/>
  <c r="A469" i="72"/>
  <c r="D468" i="72"/>
  <c r="A204" i="72"/>
  <c r="D203" i="72"/>
  <c r="A220" i="72"/>
  <c r="D219" i="72"/>
  <c r="A397" i="72"/>
  <c r="D396" i="72"/>
  <c r="A322" i="72"/>
  <c r="D321" i="72"/>
  <c r="A292" i="72"/>
  <c r="D291" i="72"/>
  <c r="A433" i="72"/>
  <c r="D432" i="72"/>
  <c r="A452" i="72"/>
  <c r="D451" i="72"/>
  <c r="A521" i="72"/>
  <c r="D520" i="72"/>
  <c r="A310" i="72"/>
  <c r="D309" i="72"/>
  <c r="A22" i="72"/>
  <c r="D21" i="72"/>
  <c r="A167" i="72"/>
  <c r="D166" i="72"/>
  <c r="A593" i="72"/>
  <c r="D592" i="72"/>
  <c r="A629" i="72"/>
  <c r="D628" i="72"/>
  <c r="A665" i="72"/>
  <c r="D664" i="72"/>
  <c r="A257" i="72"/>
  <c r="D256" i="72"/>
  <c r="A89" i="72"/>
  <c r="D88" i="72"/>
  <c r="A340" i="72"/>
  <c r="D339" i="72"/>
  <c r="A238" i="72"/>
  <c r="D237" i="72"/>
  <c r="A95" i="72"/>
  <c r="D94" i="72"/>
  <c r="A372" i="72"/>
  <c r="D371" i="72"/>
  <c r="A487" i="72"/>
  <c r="D486" i="72"/>
  <c r="A149" i="72"/>
  <c r="D148" i="72"/>
  <c r="A113" i="72"/>
  <c r="D112" i="72"/>
  <c r="A557" i="72"/>
  <c r="D556" i="72"/>
  <c r="A612" i="72"/>
  <c r="D611" i="72"/>
  <c r="A353" i="72"/>
  <c r="D352" i="72"/>
  <c r="A540" i="72"/>
  <c r="D539" i="72"/>
  <c r="A389" i="72"/>
  <c r="D388" i="72"/>
  <c r="A132" i="72"/>
  <c r="D131" i="72"/>
  <c r="A503" i="72"/>
  <c r="D502" i="72"/>
  <c r="A185" i="72"/>
  <c r="D184" i="72"/>
  <c r="A41" i="72"/>
  <c r="D40" i="72"/>
  <c r="E557" i="72" l="1"/>
  <c r="F557" i="72"/>
  <c r="G557" i="72" s="1"/>
  <c r="E521" i="72"/>
  <c r="F521" i="72"/>
  <c r="G521" i="72" s="1"/>
  <c r="E701" i="72"/>
  <c r="F701" i="72"/>
  <c r="G701" i="72" s="1"/>
  <c r="E503" i="72"/>
  <c r="F503" i="72"/>
  <c r="G503" i="72" s="1"/>
  <c r="E665" i="72"/>
  <c r="F665" i="72"/>
  <c r="G665" i="72" s="1"/>
  <c r="E6" i="72"/>
  <c r="F6" i="72"/>
  <c r="G6" i="72" s="1"/>
  <c r="E132" i="72"/>
  <c r="F132" i="72"/>
  <c r="G132" i="72" s="1"/>
  <c r="E487" i="72"/>
  <c r="F487" i="72"/>
  <c r="G487" i="72" s="1"/>
  <c r="E340" i="72"/>
  <c r="F340" i="72"/>
  <c r="G340" i="72" s="1"/>
  <c r="E310" i="72"/>
  <c r="F310" i="72"/>
  <c r="G310" i="72" s="1"/>
  <c r="E204" i="72"/>
  <c r="F204" i="72"/>
  <c r="G204" i="72" s="1"/>
  <c r="E647" i="72"/>
  <c r="F647" i="72"/>
  <c r="G647" i="72" s="1"/>
  <c r="E185" i="72"/>
  <c r="F185" i="72"/>
  <c r="G185" i="72" s="1"/>
  <c r="E95" i="72"/>
  <c r="F95" i="72"/>
  <c r="G95" i="72" s="1"/>
  <c r="F167" i="72"/>
  <c r="G167" i="72" s="1"/>
  <c r="E167" i="72"/>
  <c r="E397" i="72"/>
  <c r="F397" i="72"/>
  <c r="G397" i="72" s="1"/>
  <c r="E57" i="72"/>
  <c r="F57" i="72"/>
  <c r="G57" i="72" s="1"/>
  <c r="E684" i="72"/>
  <c r="F684" i="72"/>
  <c r="G684" i="72" s="1"/>
  <c r="F41" i="72"/>
  <c r="G41" i="72" s="1"/>
  <c r="E41" i="72"/>
  <c r="E372" i="72"/>
  <c r="F372" i="72"/>
  <c r="G372" i="72" s="1"/>
  <c r="E593" i="72"/>
  <c r="F593" i="72"/>
  <c r="G593" i="72" s="1"/>
  <c r="E469" i="72"/>
  <c r="F469" i="72"/>
  <c r="G469" i="72" s="1"/>
  <c r="E70" i="72"/>
  <c r="F70" i="72"/>
  <c r="G70" i="72" s="1"/>
  <c r="E540" i="72"/>
  <c r="F540" i="72"/>
  <c r="G540" i="72" s="1"/>
  <c r="E113" i="72"/>
  <c r="F113" i="72"/>
  <c r="G113" i="72" s="1"/>
  <c r="E257" i="72"/>
  <c r="F257" i="72"/>
  <c r="G257" i="72" s="1"/>
  <c r="E452" i="72"/>
  <c r="F452" i="72"/>
  <c r="G452" i="72" s="1"/>
  <c r="E415" i="72"/>
  <c r="F415" i="72"/>
  <c r="G415" i="72" s="1"/>
  <c r="E89" i="72"/>
  <c r="F89" i="72"/>
  <c r="G89" i="72" s="1"/>
  <c r="E149" i="72"/>
  <c r="F149" i="72"/>
  <c r="G149" i="72" s="1"/>
  <c r="E22" i="72"/>
  <c r="F22" i="72"/>
  <c r="G22" i="72" s="1"/>
  <c r="E433" i="72"/>
  <c r="F433" i="72"/>
  <c r="G433" i="72" s="1"/>
  <c r="E274" i="72"/>
  <c r="F274" i="72"/>
  <c r="G274" i="72" s="1"/>
  <c r="F389" i="72"/>
  <c r="G389" i="72" s="1"/>
  <c r="E389" i="72"/>
  <c r="E322" i="72"/>
  <c r="F322" i="72"/>
  <c r="G322" i="72" s="1"/>
  <c r="E353" i="72"/>
  <c r="F353" i="72"/>
  <c r="G353" i="72" s="1"/>
  <c r="E238" i="72"/>
  <c r="F238" i="72"/>
  <c r="G238" i="72" s="1"/>
  <c r="E220" i="72"/>
  <c r="F220" i="72"/>
  <c r="G220" i="72" s="1"/>
  <c r="E612" i="72"/>
  <c r="F612" i="72"/>
  <c r="G612" i="72" s="1"/>
  <c r="E629" i="72"/>
  <c r="F629" i="72"/>
  <c r="G629" i="72" s="1"/>
  <c r="E292" i="72"/>
  <c r="F292" i="72"/>
  <c r="G292" i="72" s="1"/>
  <c r="E575" i="72"/>
  <c r="F575" i="72"/>
  <c r="G575" i="72" s="1"/>
  <c r="A504" i="72"/>
  <c r="D503" i="72"/>
  <c r="A354" i="72"/>
  <c r="D353" i="72"/>
  <c r="A150" i="72"/>
  <c r="D149" i="72"/>
  <c r="A239" i="72"/>
  <c r="D238" i="72"/>
  <c r="A666" i="72"/>
  <c r="D665" i="72"/>
  <c r="A23" i="72"/>
  <c r="D22" i="72"/>
  <c r="A434" i="72"/>
  <c r="D433" i="72"/>
  <c r="A221" i="72"/>
  <c r="D220" i="72"/>
  <c r="A7" i="72"/>
  <c r="D6" i="72"/>
  <c r="A275" i="72"/>
  <c r="D274" i="72"/>
  <c r="A613" i="72"/>
  <c r="D612" i="72"/>
  <c r="A630" i="72"/>
  <c r="D629" i="72"/>
  <c r="A293" i="72"/>
  <c r="D292" i="72"/>
  <c r="A205" i="72"/>
  <c r="D204" i="72"/>
  <c r="A648" i="72"/>
  <c r="D647" i="72"/>
  <c r="A576" i="72"/>
  <c r="D575" i="72"/>
  <c r="A311" i="72"/>
  <c r="D310" i="72"/>
  <c r="A133" i="72"/>
  <c r="D132" i="72"/>
  <c r="A341" i="72"/>
  <c r="D340" i="72"/>
  <c r="A42" i="72"/>
  <c r="D41" i="72"/>
  <c r="A558" i="72"/>
  <c r="D557" i="72"/>
  <c r="A90" i="72"/>
  <c r="D89" i="72"/>
  <c r="A522" i="72"/>
  <c r="D521" i="72"/>
  <c r="A323" i="72"/>
  <c r="D322" i="72"/>
  <c r="A470" i="72"/>
  <c r="D469" i="72"/>
  <c r="A702" i="72"/>
  <c r="D701" i="72"/>
  <c r="A71" i="72"/>
  <c r="D70" i="72"/>
  <c r="A488" i="72"/>
  <c r="D487" i="72"/>
  <c r="A390" i="72"/>
  <c r="D389" i="72"/>
  <c r="A373" i="72"/>
  <c r="D372" i="72"/>
  <c r="A594" i="72"/>
  <c r="D593" i="72"/>
  <c r="A186" i="72"/>
  <c r="D185" i="72"/>
  <c r="A541" i="72"/>
  <c r="D540" i="72"/>
  <c r="A114" i="72"/>
  <c r="D113" i="72"/>
  <c r="A96" i="72"/>
  <c r="D95" i="72"/>
  <c r="A258" i="72"/>
  <c r="D257" i="72"/>
  <c r="A168" i="72"/>
  <c r="D167" i="72"/>
  <c r="A453" i="72"/>
  <c r="D452" i="72"/>
  <c r="A398" i="72"/>
  <c r="D397" i="72"/>
  <c r="A416" i="72"/>
  <c r="D415" i="72"/>
  <c r="A58" i="72"/>
  <c r="D57" i="72"/>
  <c r="A685" i="72"/>
  <c r="D684" i="72"/>
  <c r="E488" i="72" l="1"/>
  <c r="F488" i="72"/>
  <c r="G488" i="72" s="1"/>
  <c r="E186" i="72"/>
  <c r="F186" i="72"/>
  <c r="G186" i="72" s="1"/>
  <c r="E416" i="72"/>
  <c r="F416" i="72"/>
  <c r="G416" i="72" s="1"/>
  <c r="E323" i="72"/>
  <c r="F323" i="72"/>
  <c r="G323" i="72" s="1"/>
  <c r="E576" i="72"/>
  <c r="F576" i="72"/>
  <c r="G576" i="72" s="1"/>
  <c r="E221" i="72"/>
  <c r="F221" i="72"/>
  <c r="G221" i="72" s="1"/>
  <c r="E96" i="72"/>
  <c r="F96" i="72"/>
  <c r="G96" i="72" s="1"/>
  <c r="E594" i="72"/>
  <c r="F594" i="72"/>
  <c r="G594" i="72" s="1"/>
  <c r="E71" i="72"/>
  <c r="F71" i="72"/>
  <c r="G71" i="72" s="1"/>
  <c r="E522" i="72"/>
  <c r="F522" i="72"/>
  <c r="G522" i="72" s="1"/>
  <c r="E341" i="72"/>
  <c r="F341" i="72"/>
  <c r="G341" i="72" s="1"/>
  <c r="E648" i="72"/>
  <c r="F648" i="72"/>
  <c r="G648" i="72" s="1"/>
  <c r="E613" i="72"/>
  <c r="F613" i="72"/>
  <c r="G613" i="72" s="1"/>
  <c r="E434" i="72"/>
  <c r="F434" i="72"/>
  <c r="G434" i="72" s="1"/>
  <c r="E150" i="72"/>
  <c r="F150" i="72"/>
  <c r="G150" i="72" s="1"/>
  <c r="F398" i="72"/>
  <c r="G398" i="72" s="1"/>
  <c r="E398" i="72"/>
  <c r="E258" i="72"/>
  <c r="F258" i="72"/>
  <c r="G258" i="72" s="1"/>
  <c r="E42" i="72"/>
  <c r="F42" i="72"/>
  <c r="G42" i="72" s="1"/>
  <c r="E630" i="72"/>
  <c r="F630" i="72"/>
  <c r="G630" i="72" s="1"/>
  <c r="E239" i="72"/>
  <c r="F239" i="72"/>
  <c r="G239" i="72" s="1"/>
  <c r="E685" i="72"/>
  <c r="F685" i="72"/>
  <c r="G685" i="72" s="1"/>
  <c r="E453" i="72"/>
  <c r="F453" i="72"/>
  <c r="G453" i="72" s="1"/>
  <c r="E114" i="72"/>
  <c r="F114" i="72"/>
  <c r="G114" i="72" s="1"/>
  <c r="E373" i="72"/>
  <c r="F373" i="72"/>
  <c r="G373" i="72" s="1"/>
  <c r="E702" i="72"/>
  <c r="F702" i="72"/>
  <c r="G702" i="72" s="1"/>
  <c r="D90" i="72"/>
  <c r="E90" i="72"/>
  <c r="F90" i="72"/>
  <c r="G90" i="72" s="1"/>
  <c r="F133" i="72"/>
  <c r="G133" i="72" s="1"/>
  <c r="E133" i="72"/>
  <c r="E205" i="72"/>
  <c r="F205" i="72"/>
  <c r="G205" i="72" s="1"/>
  <c r="E275" i="72"/>
  <c r="F275" i="72"/>
  <c r="G275" i="72" s="1"/>
  <c r="E23" i="72"/>
  <c r="F23" i="72"/>
  <c r="G23" i="72" s="1"/>
  <c r="E354" i="72"/>
  <c r="F354" i="72"/>
  <c r="G354" i="72" s="1"/>
  <c r="F58" i="72"/>
  <c r="G58" i="72" s="1"/>
  <c r="E58" i="72"/>
  <c r="E168" i="72"/>
  <c r="F168" i="72"/>
  <c r="G168" i="72" s="1"/>
  <c r="E541" i="72"/>
  <c r="F541" i="72"/>
  <c r="G541" i="72" s="1"/>
  <c r="E390" i="72"/>
  <c r="F390" i="72"/>
  <c r="G390" i="72" s="1"/>
  <c r="E470" i="72"/>
  <c r="F470" i="72"/>
  <c r="G470" i="72" s="1"/>
  <c r="E558" i="72"/>
  <c r="F558" i="72"/>
  <c r="G558" i="72" s="1"/>
  <c r="E311" i="72"/>
  <c r="F311" i="72"/>
  <c r="G311" i="72" s="1"/>
  <c r="E293" i="72"/>
  <c r="F293" i="72"/>
  <c r="G293" i="72" s="1"/>
  <c r="E7" i="72"/>
  <c r="F7" i="72"/>
  <c r="G7" i="72" s="1"/>
  <c r="F666" i="72"/>
  <c r="G666" i="72" s="1"/>
  <c r="E666" i="72"/>
  <c r="E504" i="72"/>
  <c r="F504" i="72"/>
  <c r="G504" i="72" s="1"/>
  <c r="A489" i="72"/>
  <c r="D488" i="72"/>
  <c r="A240" i="72"/>
  <c r="D239" i="72"/>
  <c r="A43" i="72"/>
  <c r="D42" i="72"/>
  <c r="A97" i="72"/>
  <c r="D96" i="72"/>
  <c r="A649" i="72"/>
  <c r="D648" i="72"/>
  <c r="A614" i="72"/>
  <c r="D613" i="72"/>
  <c r="A435" i="72"/>
  <c r="D434" i="72"/>
  <c r="A151" i="72"/>
  <c r="D150" i="72"/>
  <c r="A417" i="72"/>
  <c r="D416" i="72"/>
  <c r="A577" i="72"/>
  <c r="D576" i="72"/>
  <c r="A523" i="72"/>
  <c r="D522" i="72"/>
  <c r="A187" i="72"/>
  <c r="D186" i="72"/>
  <c r="A631" i="72"/>
  <c r="D630" i="72"/>
  <c r="A399" i="72"/>
  <c r="D398" i="72"/>
  <c r="A342" i="72"/>
  <c r="D341" i="72"/>
  <c r="A686" i="72"/>
  <c r="D685" i="72"/>
  <c r="A454" i="72"/>
  <c r="D453" i="72"/>
  <c r="A115" i="72"/>
  <c r="D114" i="72"/>
  <c r="A374" i="72"/>
  <c r="D373" i="72"/>
  <c r="A703" i="72"/>
  <c r="D702" i="72"/>
  <c r="A134" i="72"/>
  <c r="D133" i="72"/>
  <c r="A206" i="72"/>
  <c r="D205" i="72"/>
  <c r="A276" i="72"/>
  <c r="D275" i="72"/>
  <c r="A24" i="72"/>
  <c r="D23" i="72"/>
  <c r="A355" i="72"/>
  <c r="D354" i="72"/>
  <c r="A259" i="72"/>
  <c r="D258" i="72"/>
  <c r="A72" i="72"/>
  <c r="D71" i="72"/>
  <c r="A324" i="72"/>
  <c r="D323" i="72"/>
  <c r="A222" i="72"/>
  <c r="D221" i="72"/>
  <c r="A595" i="72"/>
  <c r="D594" i="72"/>
  <c r="A59" i="72"/>
  <c r="D58" i="72"/>
  <c r="A169" i="72"/>
  <c r="D168" i="72"/>
  <c r="A542" i="72"/>
  <c r="D541" i="72"/>
  <c r="A391" i="72"/>
  <c r="D390" i="72"/>
  <c r="A471" i="72"/>
  <c r="D470" i="72"/>
  <c r="A559" i="72"/>
  <c r="D558" i="72"/>
  <c r="A312" i="72"/>
  <c r="D311" i="72"/>
  <c r="A294" i="72"/>
  <c r="D293" i="72"/>
  <c r="A8" i="72"/>
  <c r="D7" i="72"/>
  <c r="A667" i="72"/>
  <c r="D666" i="72"/>
  <c r="A505" i="72"/>
  <c r="D504" i="72"/>
  <c r="E542" i="72" l="1"/>
  <c r="F542" i="72"/>
  <c r="G542" i="72" s="1"/>
  <c r="E631" i="72"/>
  <c r="F631" i="72"/>
  <c r="G631" i="72" s="1"/>
  <c r="E8" i="72"/>
  <c r="F8" i="72"/>
  <c r="G8" i="72" s="1"/>
  <c r="E59" i="72"/>
  <c r="F59" i="72"/>
  <c r="G59" i="72" s="1"/>
  <c r="E276" i="72"/>
  <c r="F276" i="72"/>
  <c r="G276" i="72" s="1"/>
  <c r="E342" i="72"/>
  <c r="F342" i="72"/>
  <c r="G342" i="72" s="1"/>
  <c r="E435" i="72"/>
  <c r="F435" i="72"/>
  <c r="G435" i="72" s="1"/>
  <c r="E43" i="72"/>
  <c r="F43" i="72"/>
  <c r="G43" i="72" s="1"/>
  <c r="E294" i="72"/>
  <c r="F294" i="72"/>
  <c r="G294" i="72" s="1"/>
  <c r="E391" i="72"/>
  <c r="F391" i="72"/>
  <c r="G391" i="72" s="1"/>
  <c r="E595" i="72"/>
  <c r="F595" i="72"/>
  <c r="G595" i="72" s="1"/>
  <c r="E259" i="72"/>
  <c r="F259" i="72"/>
  <c r="G259" i="72" s="1"/>
  <c r="F206" i="72"/>
  <c r="G206" i="72" s="1"/>
  <c r="E206" i="72"/>
  <c r="E115" i="72"/>
  <c r="F115" i="72"/>
  <c r="G115" i="72" s="1"/>
  <c r="E399" i="72"/>
  <c r="F399" i="72"/>
  <c r="G399" i="72" s="1"/>
  <c r="E577" i="72"/>
  <c r="F577" i="72"/>
  <c r="G577" i="72" s="1"/>
  <c r="E614" i="72"/>
  <c r="F614" i="72"/>
  <c r="G614" i="72" s="1"/>
  <c r="E240" i="72"/>
  <c r="F240" i="72"/>
  <c r="G240" i="72" s="1"/>
  <c r="E222" i="72"/>
  <c r="F222" i="72"/>
  <c r="G222" i="72" s="1"/>
  <c r="E134" i="72"/>
  <c r="F134" i="72"/>
  <c r="G134" i="72" s="1"/>
  <c r="E489" i="72"/>
  <c r="F489" i="72"/>
  <c r="G489" i="72" s="1"/>
  <c r="E169" i="72"/>
  <c r="F169" i="72"/>
  <c r="G169" i="72" s="1"/>
  <c r="E667" i="72"/>
  <c r="F667" i="72"/>
  <c r="G667" i="72" s="1"/>
  <c r="E559" i="72"/>
  <c r="F559" i="72"/>
  <c r="G559" i="72" s="1"/>
  <c r="E324" i="72"/>
  <c r="F324" i="72"/>
  <c r="G324" i="72" s="1"/>
  <c r="E24" i="72"/>
  <c r="F24" i="72"/>
  <c r="G24" i="72" s="1"/>
  <c r="E703" i="72"/>
  <c r="F703" i="72"/>
  <c r="G703" i="72" s="1"/>
  <c r="E686" i="72"/>
  <c r="F686" i="72"/>
  <c r="G686" i="72" s="1"/>
  <c r="F187" i="72"/>
  <c r="G187" i="72" s="1"/>
  <c r="E187" i="72"/>
  <c r="E151" i="72"/>
  <c r="F151" i="72"/>
  <c r="G151" i="72" s="1"/>
  <c r="E97" i="72"/>
  <c r="F97" i="72"/>
  <c r="G97" i="72" s="1"/>
  <c r="E312" i="72"/>
  <c r="F312" i="72"/>
  <c r="G312" i="72" s="1"/>
  <c r="F454" i="72"/>
  <c r="G454" i="72" s="1"/>
  <c r="E454" i="72"/>
  <c r="E505" i="72"/>
  <c r="F505" i="72"/>
  <c r="G505" i="72" s="1"/>
  <c r="E355" i="72"/>
  <c r="F355" i="72"/>
  <c r="G355" i="72" s="1"/>
  <c r="E417" i="72"/>
  <c r="F417" i="72"/>
  <c r="G417" i="72" s="1"/>
  <c r="E649" i="72"/>
  <c r="F649" i="72"/>
  <c r="G649" i="72" s="1"/>
  <c r="E471" i="72"/>
  <c r="F471" i="72"/>
  <c r="G471" i="72" s="1"/>
  <c r="E72" i="72"/>
  <c r="F72" i="72"/>
  <c r="G72" i="72" s="1"/>
  <c r="E374" i="72"/>
  <c r="F374" i="72"/>
  <c r="G374" i="72" s="1"/>
  <c r="E523" i="72"/>
  <c r="F523" i="72"/>
  <c r="G523" i="72" s="1"/>
  <c r="A506" i="72"/>
  <c r="D505" i="72"/>
  <c r="A135" i="72"/>
  <c r="D134" i="72"/>
  <c r="A455" i="72"/>
  <c r="D454" i="72"/>
  <c r="A632" i="72"/>
  <c r="D631" i="72"/>
  <c r="A418" i="72"/>
  <c r="D417" i="72"/>
  <c r="A650" i="72"/>
  <c r="D649" i="72"/>
  <c r="A490" i="72"/>
  <c r="D489" i="72"/>
  <c r="A223" i="72"/>
  <c r="D222" i="72"/>
  <c r="A560" i="72"/>
  <c r="D559" i="72"/>
  <c r="A25" i="72"/>
  <c r="D24" i="72"/>
  <c r="A687" i="72"/>
  <c r="D686" i="72"/>
  <c r="A472" i="72"/>
  <c r="D471" i="72"/>
  <c r="A73" i="72"/>
  <c r="D72" i="72"/>
  <c r="A277" i="72"/>
  <c r="D276" i="72"/>
  <c r="A375" i="72"/>
  <c r="D374" i="72"/>
  <c r="A343" i="72"/>
  <c r="D342" i="72"/>
  <c r="A524" i="72"/>
  <c r="D523" i="72"/>
  <c r="A436" i="72"/>
  <c r="D435" i="72"/>
  <c r="A44" i="72"/>
  <c r="D43" i="72"/>
  <c r="A313" i="72"/>
  <c r="D312" i="72"/>
  <c r="A668" i="72"/>
  <c r="D667" i="72"/>
  <c r="A704" i="72"/>
  <c r="D703" i="72"/>
  <c r="A98" i="72"/>
  <c r="D97" i="72"/>
  <c r="A60" i="72"/>
  <c r="D59" i="72"/>
  <c r="A356" i="72"/>
  <c r="D355" i="72"/>
  <c r="A325" i="72"/>
  <c r="D324" i="72"/>
  <c r="A188" i="72"/>
  <c r="D187" i="72"/>
  <c r="A9" i="72"/>
  <c r="D8" i="72"/>
  <c r="A295" i="72"/>
  <c r="D294" i="72"/>
  <c r="A392" i="72"/>
  <c r="D391" i="72"/>
  <c r="A596" i="72"/>
  <c r="D595" i="72"/>
  <c r="A260" i="72"/>
  <c r="D259" i="72"/>
  <c r="A207" i="72"/>
  <c r="D206" i="72"/>
  <c r="A116" i="72"/>
  <c r="D115" i="72"/>
  <c r="A400" i="72"/>
  <c r="D399" i="72"/>
  <c r="A578" i="72"/>
  <c r="D577" i="72"/>
  <c r="A615" i="72"/>
  <c r="D614" i="72"/>
  <c r="A241" i="72"/>
  <c r="D240" i="72"/>
  <c r="A543" i="72"/>
  <c r="D542" i="72"/>
  <c r="A170" i="72"/>
  <c r="D169" i="72"/>
  <c r="A152" i="72"/>
  <c r="D151" i="72"/>
  <c r="E207" i="72" l="1"/>
  <c r="F207" i="72"/>
  <c r="G207" i="72" s="1"/>
  <c r="E356" i="72"/>
  <c r="F356" i="72"/>
  <c r="G356" i="72" s="1"/>
  <c r="E170" i="72"/>
  <c r="F170" i="72"/>
  <c r="G170" i="72" s="1"/>
  <c r="E578" i="72"/>
  <c r="F578" i="72"/>
  <c r="G578" i="72" s="1"/>
  <c r="E260" i="72"/>
  <c r="F260" i="72"/>
  <c r="G260" i="72" s="1"/>
  <c r="E9" i="72"/>
  <c r="F9" i="72"/>
  <c r="G9" i="72" s="1"/>
  <c r="F60" i="72"/>
  <c r="G60" i="72" s="1"/>
  <c r="E60" i="72"/>
  <c r="E313" i="72"/>
  <c r="F313" i="72"/>
  <c r="G313" i="72" s="1"/>
  <c r="E343" i="72"/>
  <c r="F343" i="72"/>
  <c r="G343" i="72" s="1"/>
  <c r="E472" i="72"/>
  <c r="F472" i="72"/>
  <c r="G472" i="72" s="1"/>
  <c r="E223" i="72"/>
  <c r="F223" i="72"/>
  <c r="G223" i="72" s="1"/>
  <c r="E632" i="72"/>
  <c r="F632" i="72"/>
  <c r="G632" i="72" s="1"/>
  <c r="E543" i="72"/>
  <c r="F543" i="72"/>
  <c r="G543" i="72" s="1"/>
  <c r="E400" i="72"/>
  <c r="F400" i="72"/>
  <c r="G400" i="72" s="1"/>
  <c r="E596" i="72"/>
  <c r="F596" i="72"/>
  <c r="G596" i="72" s="1"/>
  <c r="F188" i="72"/>
  <c r="G188" i="72" s="1"/>
  <c r="E188" i="72"/>
  <c r="E98" i="72"/>
  <c r="F98" i="72"/>
  <c r="G98" i="72" s="1"/>
  <c r="E44" i="72"/>
  <c r="F44" i="72"/>
  <c r="G44" i="72" s="1"/>
  <c r="E375" i="72"/>
  <c r="F375" i="72"/>
  <c r="G375" i="72" s="1"/>
  <c r="E687" i="72"/>
  <c r="F687" i="72"/>
  <c r="G687" i="72" s="1"/>
  <c r="E490" i="72"/>
  <c r="F490" i="72"/>
  <c r="G490" i="72" s="1"/>
  <c r="E455" i="72"/>
  <c r="F455" i="72"/>
  <c r="G455" i="72" s="1"/>
  <c r="E152" i="72"/>
  <c r="F152" i="72"/>
  <c r="G152" i="72" s="1"/>
  <c r="E615" i="72"/>
  <c r="F615" i="72"/>
  <c r="G615" i="72" s="1"/>
  <c r="E295" i="72"/>
  <c r="F295" i="72"/>
  <c r="G295" i="72" s="1"/>
  <c r="E668" i="72"/>
  <c r="F668" i="72"/>
  <c r="G668" i="72" s="1"/>
  <c r="E524" i="72"/>
  <c r="F524" i="72"/>
  <c r="G524" i="72" s="1"/>
  <c r="E73" i="72"/>
  <c r="F73" i="72"/>
  <c r="G73" i="72" s="1"/>
  <c r="E560" i="72"/>
  <c r="F560" i="72"/>
  <c r="G560" i="72" s="1"/>
  <c r="E418" i="72"/>
  <c r="F418" i="72"/>
  <c r="G418" i="72" s="1"/>
  <c r="E506" i="72"/>
  <c r="F506" i="72"/>
  <c r="G506" i="72" s="1"/>
  <c r="E241" i="72"/>
  <c r="F241" i="72"/>
  <c r="G241" i="72" s="1"/>
  <c r="E116" i="72"/>
  <c r="F116" i="72"/>
  <c r="G116" i="72" s="1"/>
  <c r="D392" i="72"/>
  <c r="E392" i="72"/>
  <c r="F392" i="72"/>
  <c r="G392" i="72" s="1"/>
  <c r="E325" i="72"/>
  <c r="F325" i="72"/>
  <c r="G325" i="72" s="1"/>
  <c r="E704" i="72"/>
  <c r="F704" i="72"/>
  <c r="G704" i="72" s="1"/>
  <c r="E436" i="72"/>
  <c r="F436" i="72"/>
  <c r="G436" i="72" s="1"/>
  <c r="E277" i="72"/>
  <c r="F277" i="72"/>
  <c r="G277" i="72" s="1"/>
  <c r="E25" i="72"/>
  <c r="F25" i="72"/>
  <c r="G25" i="72" s="1"/>
  <c r="E650" i="72"/>
  <c r="F650" i="72"/>
  <c r="G650" i="72" s="1"/>
  <c r="E135" i="72"/>
  <c r="F135" i="72"/>
  <c r="G135" i="72" s="1"/>
  <c r="A171" i="72"/>
  <c r="D170" i="72"/>
  <c r="A579" i="72"/>
  <c r="D578" i="72"/>
  <c r="A261" i="72"/>
  <c r="D260" i="72"/>
  <c r="A10" i="72"/>
  <c r="D9" i="72"/>
  <c r="A61" i="72"/>
  <c r="D60" i="72"/>
  <c r="A314" i="72"/>
  <c r="D313" i="72"/>
  <c r="A344" i="72"/>
  <c r="D343" i="72"/>
  <c r="A473" i="72"/>
  <c r="D472" i="72"/>
  <c r="A224" i="72"/>
  <c r="D223" i="72"/>
  <c r="A633" i="72"/>
  <c r="D632" i="72"/>
  <c r="A597" i="72"/>
  <c r="D596" i="72"/>
  <c r="A99" i="72"/>
  <c r="D98" i="72"/>
  <c r="A376" i="72"/>
  <c r="D375" i="72"/>
  <c r="A491" i="72"/>
  <c r="D490" i="72"/>
  <c r="A456" i="72"/>
  <c r="D455" i="72"/>
  <c r="A401" i="72"/>
  <c r="D400" i="72"/>
  <c r="A189" i="72"/>
  <c r="D188" i="72"/>
  <c r="A45" i="72"/>
  <c r="D44" i="72"/>
  <c r="A688" i="72"/>
  <c r="D687" i="72"/>
  <c r="A326" i="72"/>
  <c r="D325" i="72"/>
  <c r="A705" i="72"/>
  <c r="D704" i="72"/>
  <c r="A437" i="72"/>
  <c r="D436" i="72"/>
  <c r="A278" i="72"/>
  <c r="D277" i="72"/>
  <c r="A26" i="72"/>
  <c r="D25" i="72"/>
  <c r="A651" i="72"/>
  <c r="D650" i="72"/>
  <c r="A136" i="72"/>
  <c r="D135" i="72"/>
  <c r="A544" i="72"/>
  <c r="D543" i="72"/>
  <c r="A242" i="72"/>
  <c r="D241" i="72"/>
  <c r="A117" i="72"/>
  <c r="D116" i="72"/>
  <c r="A153" i="72"/>
  <c r="D152" i="72"/>
  <c r="A616" i="72"/>
  <c r="D615" i="72"/>
  <c r="A208" i="72"/>
  <c r="D207" i="72"/>
  <c r="A296" i="72"/>
  <c r="D295" i="72"/>
  <c r="A357" i="72"/>
  <c r="D356" i="72"/>
  <c r="A669" i="72"/>
  <c r="D668" i="72"/>
  <c r="A525" i="72"/>
  <c r="D524" i="72"/>
  <c r="A74" i="72"/>
  <c r="D73" i="72"/>
  <c r="A561" i="72"/>
  <c r="D560" i="72"/>
  <c r="A419" i="72"/>
  <c r="D418" i="72"/>
  <c r="A507" i="72"/>
  <c r="D506" i="72"/>
  <c r="E419" i="72" l="1"/>
  <c r="F419" i="72"/>
  <c r="G419" i="72" s="1"/>
  <c r="E669" i="72"/>
  <c r="F669" i="72"/>
  <c r="G669" i="72" s="1"/>
  <c r="E616" i="72"/>
  <c r="F616" i="72"/>
  <c r="G616" i="72" s="1"/>
  <c r="E544" i="72"/>
  <c r="F544" i="72"/>
  <c r="G544" i="72" s="1"/>
  <c r="E278" i="72"/>
  <c r="F278" i="72"/>
  <c r="G278" i="72" s="1"/>
  <c r="E688" i="72"/>
  <c r="F688" i="72"/>
  <c r="G688" i="72" s="1"/>
  <c r="F456" i="72"/>
  <c r="G456" i="72" s="1"/>
  <c r="E456" i="72"/>
  <c r="E597" i="72"/>
  <c r="F597" i="72"/>
  <c r="G597" i="72" s="1"/>
  <c r="E344" i="72"/>
  <c r="F344" i="72"/>
  <c r="G344" i="72" s="1"/>
  <c r="E261" i="72"/>
  <c r="F261" i="72"/>
  <c r="G261" i="72" s="1"/>
  <c r="E561" i="72"/>
  <c r="F561" i="72"/>
  <c r="G561" i="72" s="1"/>
  <c r="E357" i="72"/>
  <c r="F357" i="72"/>
  <c r="G357" i="72" s="1"/>
  <c r="E153" i="72"/>
  <c r="F153" i="72"/>
  <c r="G153" i="72" s="1"/>
  <c r="E136" i="72"/>
  <c r="F136" i="72"/>
  <c r="G136" i="72" s="1"/>
  <c r="E437" i="72"/>
  <c r="F437" i="72"/>
  <c r="G437" i="72" s="1"/>
  <c r="E45" i="72"/>
  <c r="F45" i="72"/>
  <c r="G45" i="72" s="1"/>
  <c r="F491" i="72"/>
  <c r="G491" i="72" s="1"/>
  <c r="E491" i="72"/>
  <c r="E633" i="72"/>
  <c r="F633" i="72"/>
  <c r="G633" i="72" s="1"/>
  <c r="E314" i="72"/>
  <c r="F314" i="72"/>
  <c r="G314" i="72" s="1"/>
  <c r="E579" i="72"/>
  <c r="F579" i="72"/>
  <c r="G579" i="72" s="1"/>
  <c r="E74" i="72"/>
  <c r="F74" i="72"/>
  <c r="G74" i="72" s="1"/>
  <c r="E296" i="72"/>
  <c r="F296" i="72"/>
  <c r="G296" i="72" s="1"/>
  <c r="E117" i="72"/>
  <c r="F117" i="72"/>
  <c r="G117" i="72" s="1"/>
  <c r="E651" i="72"/>
  <c r="F651" i="72"/>
  <c r="G651" i="72" s="1"/>
  <c r="E705" i="72"/>
  <c r="F705" i="72"/>
  <c r="G705" i="72" s="1"/>
  <c r="E189" i="72"/>
  <c r="F189" i="72"/>
  <c r="G189" i="72" s="1"/>
  <c r="E376" i="72"/>
  <c r="F376" i="72"/>
  <c r="G376" i="72" s="1"/>
  <c r="E224" i="72"/>
  <c r="F224" i="72"/>
  <c r="G224" i="72" s="1"/>
  <c r="E61" i="72"/>
  <c r="F61" i="72"/>
  <c r="G61" i="72" s="1"/>
  <c r="E171" i="72"/>
  <c r="F171" i="72"/>
  <c r="G171" i="72" s="1"/>
  <c r="E507" i="72"/>
  <c r="F507" i="72"/>
  <c r="G507" i="72" s="1"/>
  <c r="F525" i="72"/>
  <c r="G525" i="72" s="1"/>
  <c r="E525" i="72"/>
  <c r="E208" i="72"/>
  <c r="F208" i="72"/>
  <c r="G208" i="72" s="1"/>
  <c r="E242" i="72"/>
  <c r="F242" i="72"/>
  <c r="G242" i="72" s="1"/>
  <c r="E26" i="72"/>
  <c r="F26" i="72"/>
  <c r="G26" i="72" s="1"/>
  <c r="E326" i="72"/>
  <c r="F326" i="72"/>
  <c r="G326" i="72" s="1"/>
  <c r="E401" i="72"/>
  <c r="F401" i="72"/>
  <c r="G401" i="72" s="1"/>
  <c r="E99" i="72"/>
  <c r="F99" i="72"/>
  <c r="G99" i="72" s="1"/>
  <c r="E473" i="72"/>
  <c r="F473" i="72"/>
  <c r="G473" i="72" s="1"/>
  <c r="E10" i="72"/>
  <c r="F10" i="72"/>
  <c r="G10" i="72" s="1"/>
  <c r="A118" i="72"/>
  <c r="D117" i="72"/>
  <c r="A706" i="72"/>
  <c r="D705" i="72"/>
  <c r="A62" i="72"/>
  <c r="D61" i="72"/>
  <c r="A508" i="72"/>
  <c r="D507" i="72"/>
  <c r="A526" i="72"/>
  <c r="D525" i="72"/>
  <c r="A209" i="72"/>
  <c r="D208" i="72"/>
  <c r="A243" i="72"/>
  <c r="D242" i="72"/>
  <c r="A27" i="72"/>
  <c r="D26" i="72"/>
  <c r="A327" i="72"/>
  <c r="D326" i="72"/>
  <c r="A402" i="72"/>
  <c r="D401" i="72"/>
  <c r="A100" i="72"/>
  <c r="D99" i="72"/>
  <c r="A474" i="72"/>
  <c r="D473" i="72"/>
  <c r="A11" i="72"/>
  <c r="D10" i="72"/>
  <c r="A225" i="72"/>
  <c r="D224" i="72"/>
  <c r="A297" i="72"/>
  <c r="D296" i="72"/>
  <c r="A190" i="72"/>
  <c r="D189" i="72"/>
  <c r="A420" i="72"/>
  <c r="D419" i="72"/>
  <c r="A670" i="72"/>
  <c r="D669" i="72"/>
  <c r="A617" i="72"/>
  <c r="D616" i="72"/>
  <c r="A545" i="72"/>
  <c r="D544" i="72"/>
  <c r="A279" i="72"/>
  <c r="D278" i="72"/>
  <c r="A689" i="72"/>
  <c r="D688" i="72"/>
  <c r="A457" i="72"/>
  <c r="D456" i="72"/>
  <c r="A598" i="72"/>
  <c r="D597" i="72"/>
  <c r="A345" i="72"/>
  <c r="D344" i="72"/>
  <c r="A262" i="72"/>
  <c r="D261" i="72"/>
  <c r="A652" i="72"/>
  <c r="D651" i="72"/>
  <c r="A377" i="72"/>
  <c r="D376" i="72"/>
  <c r="A562" i="72"/>
  <c r="D561" i="72"/>
  <c r="A358" i="72"/>
  <c r="D357" i="72"/>
  <c r="A154" i="72"/>
  <c r="D153" i="72"/>
  <c r="A137" i="72"/>
  <c r="D136" i="72"/>
  <c r="A438" i="72"/>
  <c r="D437" i="72"/>
  <c r="A46" i="72"/>
  <c r="D45" i="72"/>
  <c r="A492" i="72"/>
  <c r="D491" i="72"/>
  <c r="A634" i="72"/>
  <c r="D633" i="72"/>
  <c r="A315" i="72"/>
  <c r="D314" i="72"/>
  <c r="A580" i="72"/>
  <c r="D579" i="72"/>
  <c r="A75" i="72"/>
  <c r="D74" i="72"/>
  <c r="A172" i="72"/>
  <c r="D171" i="72"/>
  <c r="E652" i="72" l="1"/>
  <c r="F652" i="72"/>
  <c r="G652" i="72" s="1"/>
  <c r="E62" i="72"/>
  <c r="F62" i="72"/>
  <c r="G62" i="72" s="1"/>
  <c r="E617" i="72"/>
  <c r="F617" i="72"/>
  <c r="G617" i="72" s="1"/>
  <c r="E243" i="72"/>
  <c r="F243" i="72"/>
  <c r="G243" i="72" s="1"/>
  <c r="E358" i="72"/>
  <c r="F358" i="72"/>
  <c r="G358" i="72" s="1"/>
  <c r="E225" i="72"/>
  <c r="F225" i="72"/>
  <c r="G225" i="72" s="1"/>
  <c r="E154" i="72"/>
  <c r="F154" i="72"/>
  <c r="G154" i="72" s="1"/>
  <c r="E297" i="72"/>
  <c r="F297" i="72"/>
  <c r="G297" i="72" s="1"/>
  <c r="E262" i="72"/>
  <c r="F262" i="72"/>
  <c r="G262" i="72" s="1"/>
  <c r="E706" i="72"/>
  <c r="F706" i="72"/>
  <c r="G706" i="72" s="1"/>
  <c r="E438" i="72"/>
  <c r="F438" i="72"/>
  <c r="G438" i="72" s="1"/>
  <c r="E345" i="72"/>
  <c r="F345" i="72"/>
  <c r="G345" i="72" s="1"/>
  <c r="E327" i="72"/>
  <c r="F327" i="72"/>
  <c r="G327" i="72" s="1"/>
  <c r="E75" i="72"/>
  <c r="F75" i="72"/>
  <c r="G75" i="72" s="1"/>
  <c r="E457" i="72"/>
  <c r="F457" i="72"/>
  <c r="G457" i="72" s="1"/>
  <c r="E100" i="72"/>
  <c r="F100" i="72"/>
  <c r="G100" i="72" s="1"/>
  <c r="E46" i="72"/>
  <c r="F46" i="72"/>
  <c r="G46" i="72" s="1"/>
  <c r="E689" i="72"/>
  <c r="F689" i="72"/>
  <c r="G689" i="72" s="1"/>
  <c r="E402" i="72"/>
  <c r="F402" i="72"/>
  <c r="G402" i="72" s="1"/>
  <c r="E562" i="72"/>
  <c r="F562" i="72"/>
  <c r="G562" i="72" s="1"/>
  <c r="E420" i="72"/>
  <c r="F420" i="72"/>
  <c r="G420" i="72" s="1"/>
  <c r="E526" i="72"/>
  <c r="F526" i="72"/>
  <c r="G526" i="72" s="1"/>
  <c r="E118" i="72"/>
  <c r="F118" i="72"/>
  <c r="G118" i="72" s="1"/>
  <c r="E634" i="72"/>
  <c r="F634" i="72"/>
  <c r="G634" i="72" s="1"/>
  <c r="E598" i="72"/>
  <c r="F598" i="72"/>
  <c r="G598" i="72" s="1"/>
  <c r="F474" i="72"/>
  <c r="G474" i="72" s="1"/>
  <c r="E474" i="72"/>
  <c r="E27" i="72"/>
  <c r="F27" i="72"/>
  <c r="G27" i="72" s="1"/>
  <c r="E580" i="72"/>
  <c r="F580" i="72"/>
  <c r="G580" i="72" s="1"/>
  <c r="E670" i="72"/>
  <c r="F670" i="72"/>
  <c r="G670" i="72" s="1"/>
  <c r="E209" i="72"/>
  <c r="F209" i="72"/>
  <c r="G209" i="72" s="1"/>
  <c r="E315" i="72"/>
  <c r="F315" i="72"/>
  <c r="G315" i="72" s="1"/>
  <c r="E279" i="72"/>
  <c r="F279" i="72"/>
  <c r="G279" i="72" s="1"/>
  <c r="E11" i="72"/>
  <c r="F11" i="72"/>
  <c r="G11" i="72" s="1"/>
  <c r="E172" i="72"/>
  <c r="F172" i="72"/>
  <c r="G172" i="72" s="1"/>
  <c r="E137" i="72"/>
  <c r="F137" i="72"/>
  <c r="G137" i="72" s="1"/>
  <c r="E377" i="72"/>
  <c r="F377" i="72"/>
  <c r="G377" i="72" s="1"/>
  <c r="E545" i="72"/>
  <c r="F545" i="72"/>
  <c r="G545" i="72" s="1"/>
  <c r="E190" i="72"/>
  <c r="F190" i="72"/>
  <c r="G190" i="72" s="1"/>
  <c r="F508" i="72"/>
  <c r="G508" i="72" s="1"/>
  <c r="E508" i="72"/>
  <c r="E492" i="72"/>
  <c r="F492" i="72"/>
  <c r="G492" i="72" s="1"/>
  <c r="A635" i="72"/>
  <c r="D634" i="72"/>
  <c r="A138" i="72"/>
  <c r="D137" i="72"/>
  <c r="A378" i="72"/>
  <c r="D377" i="72"/>
  <c r="A599" i="72"/>
  <c r="D598" i="72"/>
  <c r="A546" i="72"/>
  <c r="D545" i="72"/>
  <c r="A191" i="72"/>
  <c r="D190" i="72"/>
  <c r="A475" i="72"/>
  <c r="D474" i="72"/>
  <c r="A28" i="72"/>
  <c r="D27" i="72"/>
  <c r="A509" i="72"/>
  <c r="D508" i="72"/>
  <c r="A155" i="72"/>
  <c r="D154" i="72"/>
  <c r="A618" i="72"/>
  <c r="D617" i="72"/>
  <c r="A298" i="72"/>
  <c r="D297" i="72"/>
  <c r="A101" i="72"/>
  <c r="D100" i="72"/>
  <c r="A244" i="72"/>
  <c r="D243" i="72"/>
  <c r="A63" i="72"/>
  <c r="D62" i="72"/>
  <c r="A173" i="72"/>
  <c r="D172" i="72"/>
  <c r="A493" i="72"/>
  <c r="D492" i="72"/>
  <c r="A458" i="72"/>
  <c r="D457" i="72"/>
  <c r="A47" i="72"/>
  <c r="D46" i="72"/>
  <c r="A359" i="72"/>
  <c r="D358" i="72"/>
  <c r="A690" i="72"/>
  <c r="D689" i="72"/>
  <c r="A671" i="72"/>
  <c r="D670" i="72"/>
  <c r="A226" i="72"/>
  <c r="D225" i="72"/>
  <c r="A403" i="72"/>
  <c r="D402" i="72"/>
  <c r="A210" i="72"/>
  <c r="D209" i="72"/>
  <c r="A707" i="72"/>
  <c r="D706" i="72"/>
  <c r="A76" i="72"/>
  <c r="D75" i="72"/>
  <c r="A653" i="72"/>
  <c r="D652" i="72"/>
  <c r="A581" i="72"/>
  <c r="D580" i="72"/>
  <c r="A263" i="72"/>
  <c r="D262" i="72"/>
  <c r="A316" i="72"/>
  <c r="D315" i="72"/>
  <c r="A439" i="72"/>
  <c r="D438" i="72"/>
  <c r="A563" i="72"/>
  <c r="D562" i="72"/>
  <c r="A346" i="72"/>
  <c r="D345" i="72"/>
  <c r="A280" i="72"/>
  <c r="D279" i="72"/>
  <c r="A421" i="72"/>
  <c r="D420" i="72"/>
  <c r="A12" i="72"/>
  <c r="D11" i="72"/>
  <c r="A328" i="72"/>
  <c r="D327" i="72"/>
  <c r="A527" i="72"/>
  <c r="D526" i="72"/>
  <c r="A119" i="72"/>
  <c r="D118" i="72"/>
  <c r="E119" i="72" l="1"/>
  <c r="F119" i="72"/>
  <c r="G119" i="72" s="1"/>
  <c r="E421" i="72"/>
  <c r="F421" i="72"/>
  <c r="G421" i="72" s="1"/>
  <c r="E439" i="72"/>
  <c r="F439" i="72"/>
  <c r="G439" i="72" s="1"/>
  <c r="E653" i="72"/>
  <c r="F653" i="72"/>
  <c r="G653" i="72" s="1"/>
  <c r="E403" i="72"/>
  <c r="F403" i="72"/>
  <c r="G403" i="72" s="1"/>
  <c r="E359" i="72"/>
  <c r="F359" i="72"/>
  <c r="G359" i="72" s="1"/>
  <c r="E173" i="72"/>
  <c r="F173" i="72"/>
  <c r="G173" i="72" s="1"/>
  <c r="E298" i="72"/>
  <c r="F298" i="72"/>
  <c r="G298" i="72" s="1"/>
  <c r="E28" i="72"/>
  <c r="F28" i="72"/>
  <c r="G28" i="72" s="1"/>
  <c r="E599" i="72"/>
  <c r="F599" i="72"/>
  <c r="G599" i="72" s="1"/>
  <c r="E563" i="72"/>
  <c r="F563" i="72"/>
  <c r="G563" i="72" s="1"/>
  <c r="E690" i="72"/>
  <c r="F690" i="72"/>
  <c r="G690" i="72" s="1"/>
  <c r="E509" i="72"/>
  <c r="F509" i="72"/>
  <c r="G509" i="72" s="1"/>
  <c r="E581" i="72"/>
  <c r="F581" i="72"/>
  <c r="G581" i="72" s="1"/>
  <c r="E493" i="72"/>
  <c r="F493" i="72"/>
  <c r="G493" i="72" s="1"/>
  <c r="E546" i="72"/>
  <c r="F546" i="72"/>
  <c r="G546" i="72" s="1"/>
  <c r="E527" i="72"/>
  <c r="F527" i="72"/>
  <c r="G527" i="72" s="1"/>
  <c r="E226" i="72"/>
  <c r="F226" i="72"/>
  <c r="G226" i="72" s="1"/>
  <c r="E47" i="72"/>
  <c r="F47" i="72"/>
  <c r="G47" i="72" s="1"/>
  <c r="E63" i="72"/>
  <c r="F63" i="72"/>
  <c r="G63" i="72" s="1"/>
  <c r="E618" i="72"/>
  <c r="F618" i="72"/>
  <c r="G618" i="72" s="1"/>
  <c r="E475" i="72"/>
  <c r="F475" i="72"/>
  <c r="G475" i="72" s="1"/>
  <c r="E378" i="72"/>
  <c r="F378" i="72"/>
  <c r="G378" i="72" s="1"/>
  <c r="E12" i="72"/>
  <c r="F12" i="72"/>
  <c r="G12" i="72" s="1"/>
  <c r="E210" i="72"/>
  <c r="F210" i="72"/>
  <c r="G210" i="72" s="1"/>
  <c r="E101" i="72"/>
  <c r="F101" i="72"/>
  <c r="G101" i="72" s="1"/>
  <c r="E635" i="72"/>
  <c r="F635" i="72"/>
  <c r="G635" i="72" s="1"/>
  <c r="F316" i="72"/>
  <c r="G316" i="72" s="1"/>
  <c r="E316" i="72"/>
  <c r="E280" i="72"/>
  <c r="F280" i="72"/>
  <c r="G280" i="72" s="1"/>
  <c r="E263" i="72"/>
  <c r="F263" i="72"/>
  <c r="G263" i="72" s="1"/>
  <c r="E458" i="72"/>
  <c r="F458" i="72"/>
  <c r="G458" i="72" s="1"/>
  <c r="E155" i="72"/>
  <c r="F155" i="72"/>
  <c r="G155" i="72" s="1"/>
  <c r="E138" i="72"/>
  <c r="F138" i="72"/>
  <c r="G138" i="72" s="1"/>
  <c r="E76" i="72"/>
  <c r="F76" i="72"/>
  <c r="G76" i="72" s="1"/>
  <c r="E328" i="72"/>
  <c r="F328" i="72"/>
  <c r="G328" i="72" s="1"/>
  <c r="E346" i="72"/>
  <c r="F346" i="72"/>
  <c r="G346" i="72" s="1"/>
  <c r="E707" i="72"/>
  <c r="F707" i="72"/>
  <c r="G707" i="72" s="1"/>
  <c r="E671" i="72"/>
  <c r="F671" i="72"/>
  <c r="G671" i="72" s="1"/>
  <c r="E244" i="72"/>
  <c r="F244" i="72"/>
  <c r="G244" i="72" s="1"/>
  <c r="E191" i="72"/>
  <c r="F191" i="72"/>
  <c r="G191" i="72" s="1"/>
  <c r="A564" i="72"/>
  <c r="D563" i="72"/>
  <c r="A494" i="72"/>
  <c r="D493" i="72"/>
  <c r="A102" i="72"/>
  <c r="D101" i="72"/>
  <c r="A510" i="72"/>
  <c r="D509" i="72"/>
  <c r="A547" i="72"/>
  <c r="D546" i="72"/>
  <c r="A636" i="72"/>
  <c r="D635" i="72"/>
  <c r="A422" i="72"/>
  <c r="D421" i="72"/>
  <c r="A600" i="72"/>
  <c r="D599" i="72"/>
  <c r="A582" i="72"/>
  <c r="D581" i="72"/>
  <c r="A120" i="72"/>
  <c r="D119" i="72"/>
  <c r="A654" i="72"/>
  <c r="D653" i="72"/>
  <c r="A360" i="72"/>
  <c r="D359" i="72"/>
  <c r="A29" i="72"/>
  <c r="D28" i="72"/>
  <c r="A317" i="72"/>
  <c r="D316" i="72"/>
  <c r="A227" i="72"/>
  <c r="D226" i="72"/>
  <c r="A619" i="72"/>
  <c r="D618" i="72"/>
  <c r="A476" i="72"/>
  <c r="D475" i="72"/>
  <c r="A379" i="72"/>
  <c r="D378" i="72"/>
  <c r="A13" i="72"/>
  <c r="D12" i="72"/>
  <c r="A691" i="72"/>
  <c r="D690" i="72"/>
  <c r="A404" i="72"/>
  <c r="D403" i="72"/>
  <c r="A299" i="72"/>
  <c r="D298" i="72"/>
  <c r="A281" i="72"/>
  <c r="D280" i="72"/>
  <c r="A77" i="72"/>
  <c r="D76" i="72"/>
  <c r="A48" i="72"/>
  <c r="D47" i="72"/>
  <c r="A329" i="72"/>
  <c r="D328" i="72"/>
  <c r="A347" i="72"/>
  <c r="D346" i="72"/>
  <c r="A264" i="72"/>
  <c r="D263" i="72"/>
  <c r="A708" i="72"/>
  <c r="D707" i="72"/>
  <c r="A672" i="72"/>
  <c r="D671" i="72"/>
  <c r="A459" i="72"/>
  <c r="D458" i="72"/>
  <c r="A245" i="72"/>
  <c r="D244" i="72"/>
  <c r="A156" i="72"/>
  <c r="D155" i="72"/>
  <c r="A192" i="72"/>
  <c r="D191" i="72"/>
  <c r="A139" i="72"/>
  <c r="D138" i="72"/>
  <c r="A211" i="72"/>
  <c r="D210" i="72"/>
  <c r="A440" i="72"/>
  <c r="D439" i="72"/>
  <c r="A174" i="72"/>
  <c r="D173" i="72"/>
  <c r="A528" i="72"/>
  <c r="D527" i="72"/>
  <c r="A64" i="72"/>
  <c r="D63" i="72"/>
  <c r="E192" i="72" l="1"/>
  <c r="F192" i="72"/>
  <c r="G192" i="72" s="1"/>
  <c r="E299" i="72"/>
  <c r="F299" i="72"/>
  <c r="G299" i="72" s="1"/>
  <c r="D317" i="72"/>
  <c r="E317" i="72"/>
  <c r="F317" i="72"/>
  <c r="G317" i="72" s="1"/>
  <c r="F636" i="72"/>
  <c r="G636" i="72" s="1"/>
  <c r="E636" i="72"/>
  <c r="E494" i="72"/>
  <c r="F494" i="72"/>
  <c r="G494" i="72" s="1"/>
  <c r="E459" i="72"/>
  <c r="F459" i="72"/>
  <c r="G459" i="72" s="1"/>
  <c r="E281" i="72"/>
  <c r="F281" i="72"/>
  <c r="G281" i="72" s="1"/>
  <c r="E227" i="72"/>
  <c r="F227" i="72"/>
  <c r="G227" i="72" s="1"/>
  <c r="E422" i="72"/>
  <c r="F422" i="72"/>
  <c r="G422" i="72" s="1"/>
  <c r="E174" i="72"/>
  <c r="F174" i="72"/>
  <c r="G174" i="72" s="1"/>
  <c r="E672" i="72"/>
  <c r="F672" i="72"/>
  <c r="G672" i="72" s="1"/>
  <c r="E329" i="72"/>
  <c r="F329" i="72"/>
  <c r="G329" i="72" s="1"/>
  <c r="E379" i="72"/>
  <c r="F379" i="72"/>
  <c r="G379" i="72" s="1"/>
  <c r="E120" i="72"/>
  <c r="F120" i="72"/>
  <c r="G120" i="72" s="1"/>
  <c r="E708" i="72"/>
  <c r="F708" i="72"/>
  <c r="G708" i="72" s="1"/>
  <c r="E476" i="72"/>
  <c r="F476" i="72"/>
  <c r="G476" i="72" s="1"/>
  <c r="E547" i="72"/>
  <c r="F547" i="72"/>
  <c r="G547" i="72" s="1"/>
  <c r="E440" i="72"/>
  <c r="F440" i="72"/>
  <c r="G440" i="72" s="1"/>
  <c r="E48" i="72"/>
  <c r="F48" i="72"/>
  <c r="G48" i="72" s="1"/>
  <c r="E404" i="72"/>
  <c r="F404" i="72"/>
  <c r="G404" i="72" s="1"/>
  <c r="E29" i="72"/>
  <c r="F29" i="72"/>
  <c r="G29" i="72" s="1"/>
  <c r="F582" i="72"/>
  <c r="G582" i="72" s="1"/>
  <c r="E582" i="72"/>
  <c r="E564" i="72"/>
  <c r="F564" i="72"/>
  <c r="G564" i="72" s="1"/>
  <c r="E211" i="72"/>
  <c r="F211" i="72"/>
  <c r="G211" i="72" s="1"/>
  <c r="E691" i="72"/>
  <c r="F691" i="72"/>
  <c r="G691" i="72" s="1"/>
  <c r="E139" i="72"/>
  <c r="F139" i="72"/>
  <c r="G139" i="72" s="1"/>
  <c r="E347" i="72"/>
  <c r="F347" i="72"/>
  <c r="G347" i="72" s="1"/>
  <c r="E13" i="72"/>
  <c r="F13" i="72"/>
  <c r="G13" i="72" s="1"/>
  <c r="E654" i="72"/>
  <c r="F654" i="72"/>
  <c r="G654" i="72" s="1"/>
  <c r="E102" i="72"/>
  <c r="F102" i="72"/>
  <c r="G102" i="72" s="1"/>
  <c r="E156" i="72"/>
  <c r="F156" i="72"/>
  <c r="G156" i="72" s="1"/>
  <c r="E64" i="72"/>
  <c r="F64" i="72"/>
  <c r="G64" i="72" s="1"/>
  <c r="E245" i="72"/>
  <c r="F245" i="72"/>
  <c r="G245" i="72" s="1"/>
  <c r="E264" i="72"/>
  <c r="F264" i="72"/>
  <c r="G264" i="72" s="1"/>
  <c r="E77" i="72"/>
  <c r="F77" i="72"/>
  <c r="G77" i="72" s="1"/>
  <c r="F619" i="72"/>
  <c r="G619" i="72" s="1"/>
  <c r="E619" i="72"/>
  <c r="E360" i="72"/>
  <c r="F360" i="72"/>
  <c r="G360" i="72" s="1"/>
  <c r="E600" i="72"/>
  <c r="F600" i="72"/>
  <c r="G600" i="72" s="1"/>
  <c r="E510" i="72"/>
  <c r="F510" i="72"/>
  <c r="G510" i="72" s="1"/>
  <c r="E528" i="72"/>
  <c r="F528" i="72"/>
  <c r="G528" i="72" s="1"/>
  <c r="A511" i="72"/>
  <c r="D510" i="72"/>
  <c r="A246" i="72"/>
  <c r="D245" i="72"/>
  <c r="A78" i="72"/>
  <c r="D77" i="72"/>
  <c r="A140" i="72"/>
  <c r="D139" i="72"/>
  <c r="A348" i="72"/>
  <c r="D347" i="72"/>
  <c r="A282" i="72"/>
  <c r="D281" i="72"/>
  <c r="A14" i="72"/>
  <c r="D13" i="72"/>
  <c r="A228" i="72"/>
  <c r="D227" i="72"/>
  <c r="A655" i="72"/>
  <c r="D654" i="72"/>
  <c r="A423" i="72"/>
  <c r="D422" i="72"/>
  <c r="A103" i="72"/>
  <c r="D102" i="72"/>
  <c r="A361" i="72"/>
  <c r="D360" i="72"/>
  <c r="A65" i="72"/>
  <c r="D64" i="72"/>
  <c r="A620" i="72"/>
  <c r="D619" i="72"/>
  <c r="A529" i="72"/>
  <c r="D528" i="72"/>
  <c r="A330" i="72"/>
  <c r="D329" i="72"/>
  <c r="A121" i="72"/>
  <c r="D120" i="72"/>
  <c r="A637" i="72"/>
  <c r="D636" i="72"/>
  <c r="A495" i="72"/>
  <c r="D494" i="72"/>
  <c r="A212" i="72"/>
  <c r="D211" i="72"/>
  <c r="A692" i="72"/>
  <c r="D691" i="72"/>
  <c r="A460" i="72"/>
  <c r="D459" i="72"/>
  <c r="A175" i="72"/>
  <c r="D174" i="72"/>
  <c r="A300" i="72"/>
  <c r="D299" i="72"/>
  <c r="A380" i="72"/>
  <c r="D379" i="72"/>
  <c r="A265" i="72"/>
  <c r="D264" i="72"/>
  <c r="A601" i="72"/>
  <c r="D600" i="72"/>
  <c r="A193" i="72"/>
  <c r="D192" i="72"/>
  <c r="A673" i="72"/>
  <c r="D672" i="72"/>
  <c r="A441" i="72"/>
  <c r="D440" i="72"/>
  <c r="A157" i="72"/>
  <c r="D156" i="72"/>
  <c r="A709" i="72"/>
  <c r="D708" i="72"/>
  <c r="A49" i="72"/>
  <c r="D48" i="72"/>
  <c r="A405" i="72"/>
  <c r="D404" i="72"/>
  <c r="A477" i="72"/>
  <c r="D476" i="72"/>
  <c r="A30" i="72"/>
  <c r="D29" i="72"/>
  <c r="A583" i="72"/>
  <c r="D582" i="72"/>
  <c r="A548" i="72"/>
  <c r="D547" i="72"/>
  <c r="A565" i="72"/>
  <c r="D564" i="72"/>
  <c r="E330" i="72" l="1"/>
  <c r="F330" i="72"/>
  <c r="G330" i="72" s="1"/>
  <c r="E30" i="72"/>
  <c r="F30" i="72"/>
  <c r="G30" i="72" s="1"/>
  <c r="E361" i="72"/>
  <c r="F361" i="72"/>
  <c r="G361" i="72" s="1"/>
  <c r="E140" i="72"/>
  <c r="F140" i="72"/>
  <c r="G140" i="72" s="1"/>
  <c r="E477" i="72"/>
  <c r="F477" i="72"/>
  <c r="G477" i="72" s="1"/>
  <c r="E175" i="72"/>
  <c r="F175" i="72"/>
  <c r="G175" i="72" s="1"/>
  <c r="E495" i="72"/>
  <c r="F495" i="72"/>
  <c r="G495" i="72" s="1"/>
  <c r="E529" i="72"/>
  <c r="F529" i="72"/>
  <c r="G529" i="72" s="1"/>
  <c r="F103" i="72"/>
  <c r="G103" i="72" s="1"/>
  <c r="E103" i="72"/>
  <c r="F14" i="72"/>
  <c r="G14" i="72" s="1"/>
  <c r="E14" i="72"/>
  <c r="E78" i="72"/>
  <c r="F78" i="72"/>
  <c r="G78" i="72" s="1"/>
  <c r="E300" i="72"/>
  <c r="F300" i="72"/>
  <c r="G300" i="72" s="1"/>
  <c r="E157" i="72"/>
  <c r="F157" i="72"/>
  <c r="G157" i="72" s="1"/>
  <c r="E709" i="72"/>
  <c r="F709" i="72"/>
  <c r="G709" i="72" s="1"/>
  <c r="E228" i="72"/>
  <c r="F228" i="72"/>
  <c r="G228" i="72" s="1"/>
  <c r="E548" i="72"/>
  <c r="F548" i="72"/>
  <c r="G548" i="72" s="1"/>
  <c r="E265" i="72"/>
  <c r="F265" i="72"/>
  <c r="G265" i="72" s="1"/>
  <c r="E637" i="72"/>
  <c r="F637" i="72"/>
  <c r="G637" i="72" s="1"/>
  <c r="E423" i="72"/>
  <c r="F423" i="72"/>
  <c r="G423" i="72" s="1"/>
  <c r="E282" i="72"/>
  <c r="F282" i="72"/>
  <c r="G282" i="72" s="1"/>
  <c r="E212" i="72"/>
  <c r="F212" i="72"/>
  <c r="G212" i="72" s="1"/>
  <c r="E405" i="72"/>
  <c r="F405" i="72"/>
  <c r="G405" i="72" s="1"/>
  <c r="E441" i="72"/>
  <c r="F441" i="72"/>
  <c r="G441" i="72" s="1"/>
  <c r="E460" i="72"/>
  <c r="F460" i="72"/>
  <c r="G460" i="72" s="1"/>
  <c r="E620" i="72"/>
  <c r="F620" i="72"/>
  <c r="G620" i="72" s="1"/>
  <c r="E246" i="72"/>
  <c r="F246" i="72"/>
  <c r="G246" i="72" s="1"/>
  <c r="E193" i="72"/>
  <c r="F193" i="72"/>
  <c r="G193" i="72" s="1"/>
  <c r="E565" i="72"/>
  <c r="F565" i="72"/>
  <c r="G565" i="72" s="1"/>
  <c r="E601" i="72"/>
  <c r="F601" i="72"/>
  <c r="G601" i="72" s="1"/>
  <c r="E583" i="72"/>
  <c r="F583" i="72"/>
  <c r="G583" i="72" s="1"/>
  <c r="E49" i="72"/>
  <c r="F49" i="72"/>
  <c r="G49" i="72" s="1"/>
  <c r="E673" i="72"/>
  <c r="F673" i="72"/>
  <c r="G673" i="72" s="1"/>
  <c r="F380" i="72"/>
  <c r="G380" i="72" s="1"/>
  <c r="E380" i="72"/>
  <c r="E692" i="72"/>
  <c r="F692" i="72"/>
  <c r="G692" i="72" s="1"/>
  <c r="E121" i="72"/>
  <c r="F121" i="72"/>
  <c r="G121" i="72" s="1"/>
  <c r="D65" i="72"/>
  <c r="E65" i="72"/>
  <c r="F65" i="72"/>
  <c r="G65" i="72" s="1"/>
  <c r="E655" i="72"/>
  <c r="F655" i="72"/>
  <c r="G655" i="72" s="1"/>
  <c r="D348" i="72"/>
  <c r="E348" i="72"/>
  <c r="F348" i="72"/>
  <c r="G348" i="72" s="1"/>
  <c r="E511" i="72"/>
  <c r="F511" i="72"/>
  <c r="G511" i="72" s="1"/>
  <c r="A194" i="72"/>
  <c r="D193" i="72"/>
  <c r="A229" i="72"/>
  <c r="D228" i="72"/>
  <c r="A406" i="72"/>
  <c r="D405" i="72"/>
  <c r="A710" i="72"/>
  <c r="D709" i="72"/>
  <c r="A213" i="72"/>
  <c r="D212" i="72"/>
  <c r="A566" i="72"/>
  <c r="D565" i="72"/>
  <c r="A478" i="72"/>
  <c r="D477" i="72"/>
  <c r="A158" i="72"/>
  <c r="D157" i="72"/>
  <c r="A602" i="72"/>
  <c r="D601" i="72"/>
  <c r="A176" i="72"/>
  <c r="D175" i="72"/>
  <c r="A496" i="72"/>
  <c r="D495" i="72"/>
  <c r="A530" i="72"/>
  <c r="D529" i="72"/>
  <c r="A104" i="72"/>
  <c r="D103" i="72"/>
  <c r="A15" i="72"/>
  <c r="D14" i="72"/>
  <c r="A79" i="72"/>
  <c r="D78" i="72"/>
  <c r="A362" i="72"/>
  <c r="D361" i="72"/>
  <c r="A31" i="72"/>
  <c r="D30" i="72"/>
  <c r="A331" i="72"/>
  <c r="D330" i="72"/>
  <c r="A549" i="72"/>
  <c r="D548" i="72"/>
  <c r="A266" i="72"/>
  <c r="D265" i="72"/>
  <c r="A638" i="72"/>
  <c r="D637" i="72"/>
  <c r="A247" i="72"/>
  <c r="D246" i="72"/>
  <c r="A301" i="72"/>
  <c r="D300" i="72"/>
  <c r="A141" i="72"/>
  <c r="D140" i="72"/>
  <c r="A442" i="72"/>
  <c r="D441" i="72"/>
  <c r="A461" i="72"/>
  <c r="D460" i="72"/>
  <c r="A621" i="72"/>
  <c r="D620" i="72"/>
  <c r="A424" i="72"/>
  <c r="D423" i="72"/>
  <c r="A283" i="72"/>
  <c r="D282" i="72"/>
  <c r="A584" i="72"/>
  <c r="D583" i="72"/>
  <c r="A50" i="72"/>
  <c r="D49" i="72"/>
  <c r="A674" i="72"/>
  <c r="D673" i="72"/>
  <c r="A381" i="72"/>
  <c r="D380" i="72"/>
  <c r="A693" i="72"/>
  <c r="D692" i="72"/>
  <c r="A122" i="72"/>
  <c r="D121" i="72"/>
  <c r="A656" i="72"/>
  <c r="D655" i="72"/>
  <c r="A512" i="72"/>
  <c r="D511" i="72"/>
  <c r="E512" i="72" l="1"/>
  <c r="F512" i="72"/>
  <c r="G512" i="72" s="1"/>
  <c r="E442" i="72"/>
  <c r="F442" i="72"/>
  <c r="G442" i="72" s="1"/>
  <c r="E31" i="72"/>
  <c r="F31" i="72"/>
  <c r="G31" i="72" s="1"/>
  <c r="E602" i="72"/>
  <c r="F602" i="72"/>
  <c r="G602" i="72" s="1"/>
  <c r="E194" i="72"/>
  <c r="F194" i="72"/>
  <c r="G194" i="72" s="1"/>
  <c r="E656" i="72"/>
  <c r="F656" i="72"/>
  <c r="G656" i="72" s="1"/>
  <c r="E674" i="72"/>
  <c r="F674" i="72"/>
  <c r="G674" i="72" s="1"/>
  <c r="E424" i="72"/>
  <c r="F424" i="72"/>
  <c r="G424" i="72" s="1"/>
  <c r="E141" i="72"/>
  <c r="F141" i="72"/>
  <c r="G141" i="72" s="1"/>
  <c r="E266" i="72"/>
  <c r="F266" i="72"/>
  <c r="G266" i="72" s="1"/>
  <c r="E362" i="72"/>
  <c r="F362" i="72"/>
  <c r="G362" i="72" s="1"/>
  <c r="E530" i="72"/>
  <c r="F530" i="72"/>
  <c r="G530" i="72" s="1"/>
  <c r="E158" i="72"/>
  <c r="F158" i="72"/>
  <c r="G158" i="72" s="1"/>
  <c r="E710" i="72"/>
  <c r="F710" i="72"/>
  <c r="G710" i="72" s="1"/>
  <c r="E283" i="72"/>
  <c r="F283" i="72"/>
  <c r="G283" i="72" s="1"/>
  <c r="E104" i="72"/>
  <c r="F104" i="72"/>
  <c r="G104" i="72" s="1"/>
  <c r="E381" i="72"/>
  <c r="F381" i="72"/>
  <c r="G381" i="72" s="1"/>
  <c r="E638" i="72"/>
  <c r="F638" i="72"/>
  <c r="G638" i="72" s="1"/>
  <c r="E213" i="72"/>
  <c r="F213" i="72"/>
  <c r="G213" i="72" s="1"/>
  <c r="E621" i="72"/>
  <c r="F621" i="72"/>
  <c r="G621" i="72" s="1"/>
  <c r="E122" i="72"/>
  <c r="F122" i="72"/>
  <c r="G122" i="72" s="1"/>
  <c r="E50" i="72"/>
  <c r="F50" i="72"/>
  <c r="G50" i="72" s="1"/>
  <c r="E301" i="72"/>
  <c r="F301" i="72"/>
  <c r="G301" i="72" s="1"/>
  <c r="E549" i="72"/>
  <c r="F549" i="72"/>
  <c r="G549" i="72" s="1"/>
  <c r="E79" i="72"/>
  <c r="F79" i="72"/>
  <c r="G79" i="72" s="1"/>
  <c r="E496" i="72"/>
  <c r="F496" i="72"/>
  <c r="G496" i="72" s="1"/>
  <c r="E478" i="72"/>
  <c r="F478" i="72"/>
  <c r="G478" i="72" s="1"/>
  <c r="E406" i="72"/>
  <c r="F406" i="72"/>
  <c r="G406" i="72" s="1"/>
  <c r="E693" i="72"/>
  <c r="F693" i="72"/>
  <c r="G693" i="72" s="1"/>
  <c r="E584" i="72"/>
  <c r="F584" i="72"/>
  <c r="G584" i="72" s="1"/>
  <c r="E461" i="72"/>
  <c r="F461" i="72"/>
  <c r="G461" i="72" s="1"/>
  <c r="F247" i="72"/>
  <c r="G247" i="72" s="1"/>
  <c r="E247" i="72"/>
  <c r="E331" i="72"/>
  <c r="F331" i="72"/>
  <c r="G331" i="72" s="1"/>
  <c r="E15" i="72"/>
  <c r="F15" i="72"/>
  <c r="G15" i="72" s="1"/>
  <c r="E176" i="72"/>
  <c r="F176" i="72"/>
  <c r="G176" i="72" s="1"/>
  <c r="E566" i="72"/>
  <c r="F566" i="72"/>
  <c r="G566" i="72" s="1"/>
  <c r="E229" i="72"/>
  <c r="F229" i="72"/>
  <c r="G229" i="72" s="1"/>
  <c r="A675" i="72"/>
  <c r="D674" i="72"/>
  <c r="A531" i="72"/>
  <c r="D530" i="72"/>
  <c r="A51" i="72"/>
  <c r="D50" i="72"/>
  <c r="A622" i="72"/>
  <c r="D621" i="72"/>
  <c r="A550" i="72"/>
  <c r="D549" i="72"/>
  <c r="A80" i="72"/>
  <c r="D79" i="72"/>
  <c r="A497" i="72"/>
  <c r="D496" i="72"/>
  <c r="A479" i="72"/>
  <c r="D478" i="72"/>
  <c r="A407" i="72"/>
  <c r="D406" i="72"/>
  <c r="A657" i="72"/>
  <c r="D656" i="72"/>
  <c r="A711" i="72"/>
  <c r="D710" i="72"/>
  <c r="A302" i="72"/>
  <c r="D301" i="72"/>
  <c r="A267" i="72"/>
  <c r="D266" i="72"/>
  <c r="A694" i="72"/>
  <c r="D693" i="72"/>
  <c r="A248" i="72"/>
  <c r="D247" i="72"/>
  <c r="A332" i="72"/>
  <c r="D331" i="72"/>
  <c r="A16" i="72"/>
  <c r="D15" i="72"/>
  <c r="A177" i="72"/>
  <c r="D176" i="72"/>
  <c r="A567" i="72"/>
  <c r="D566" i="72"/>
  <c r="A230" i="72"/>
  <c r="D229" i="72"/>
  <c r="A425" i="72"/>
  <c r="D424" i="72"/>
  <c r="A363" i="72"/>
  <c r="D362" i="72"/>
  <c r="A585" i="72"/>
  <c r="D584" i="72"/>
  <c r="A142" i="72"/>
  <c r="D141" i="72"/>
  <c r="A159" i="72"/>
  <c r="D158" i="72"/>
  <c r="A123" i="72"/>
  <c r="D122" i="72"/>
  <c r="A462" i="72"/>
  <c r="D461" i="72"/>
  <c r="A513" i="72"/>
  <c r="D512" i="72"/>
  <c r="A382" i="72"/>
  <c r="D381" i="72"/>
  <c r="A284" i="72"/>
  <c r="D283" i="72"/>
  <c r="A443" i="72"/>
  <c r="D442" i="72"/>
  <c r="A639" i="72"/>
  <c r="D638" i="72"/>
  <c r="A32" i="72"/>
  <c r="D31" i="72"/>
  <c r="A105" i="72"/>
  <c r="D104" i="72"/>
  <c r="A603" i="72"/>
  <c r="D602" i="72"/>
  <c r="A214" i="72"/>
  <c r="D213" i="72"/>
  <c r="A195" i="72"/>
  <c r="D194" i="72"/>
  <c r="E443" i="72" l="1"/>
  <c r="F443" i="72"/>
  <c r="G443" i="72" s="1"/>
  <c r="E639" i="72"/>
  <c r="F639" i="72"/>
  <c r="G639" i="72" s="1"/>
  <c r="E513" i="72"/>
  <c r="F513" i="72"/>
  <c r="G513" i="72" s="1"/>
  <c r="F142" i="72"/>
  <c r="G142" i="72" s="1"/>
  <c r="E142" i="72"/>
  <c r="E230" i="72"/>
  <c r="F230" i="72"/>
  <c r="G230" i="72" s="1"/>
  <c r="E332" i="72"/>
  <c r="F332" i="72"/>
  <c r="G332" i="72" s="1"/>
  <c r="E302" i="72"/>
  <c r="F302" i="72"/>
  <c r="G302" i="72" s="1"/>
  <c r="E479" i="72"/>
  <c r="F479" i="72"/>
  <c r="G479" i="72" s="1"/>
  <c r="E622" i="72"/>
  <c r="F622" i="72"/>
  <c r="G622" i="72" s="1"/>
  <c r="E603" i="72"/>
  <c r="F603" i="72"/>
  <c r="G603" i="72" s="1"/>
  <c r="E711" i="72"/>
  <c r="F711" i="72"/>
  <c r="G711" i="72" s="1"/>
  <c r="E585" i="72"/>
  <c r="F585" i="72"/>
  <c r="G585" i="72" s="1"/>
  <c r="E248" i="72"/>
  <c r="F248" i="72"/>
  <c r="G248" i="72" s="1"/>
  <c r="E51" i="72"/>
  <c r="F51" i="72"/>
  <c r="G51" i="72" s="1"/>
  <c r="E105" i="72"/>
  <c r="F105" i="72"/>
  <c r="G105" i="72" s="1"/>
  <c r="E284" i="72"/>
  <c r="F284" i="72"/>
  <c r="G284" i="72" s="1"/>
  <c r="E123" i="72"/>
  <c r="F123" i="72"/>
  <c r="G123" i="72" s="1"/>
  <c r="E363" i="72"/>
  <c r="F363" i="72"/>
  <c r="G363" i="72" s="1"/>
  <c r="E177" i="72"/>
  <c r="F177" i="72"/>
  <c r="G177" i="72" s="1"/>
  <c r="E694" i="72"/>
  <c r="F694" i="72"/>
  <c r="G694" i="72" s="1"/>
  <c r="E657" i="72"/>
  <c r="F657" i="72"/>
  <c r="G657" i="72" s="1"/>
  <c r="E80" i="72"/>
  <c r="F80" i="72"/>
  <c r="G80" i="72" s="1"/>
  <c r="E531" i="72"/>
  <c r="F531" i="72"/>
  <c r="G531" i="72" s="1"/>
  <c r="E462" i="72"/>
  <c r="F462" i="72"/>
  <c r="G462" i="72" s="1"/>
  <c r="E567" i="72"/>
  <c r="F567" i="72"/>
  <c r="G567" i="72" s="1"/>
  <c r="E497" i="72"/>
  <c r="F497" i="72"/>
  <c r="G497" i="72" s="1"/>
  <c r="E195" i="72"/>
  <c r="F195" i="72"/>
  <c r="G195" i="72" s="1"/>
  <c r="E32" i="72"/>
  <c r="F32" i="72"/>
  <c r="G32" i="72" s="1"/>
  <c r="E382" i="72"/>
  <c r="F382" i="72"/>
  <c r="G382" i="72" s="1"/>
  <c r="E159" i="72"/>
  <c r="F159" i="72"/>
  <c r="G159" i="72" s="1"/>
  <c r="E425" i="72"/>
  <c r="F425" i="72"/>
  <c r="G425" i="72" s="1"/>
  <c r="E16" i="72"/>
  <c r="F16" i="72"/>
  <c r="G16" i="72" s="1"/>
  <c r="E267" i="72"/>
  <c r="F267" i="72"/>
  <c r="G267" i="72" s="1"/>
  <c r="E407" i="72"/>
  <c r="F407" i="72"/>
  <c r="G407" i="72" s="1"/>
  <c r="E550" i="72"/>
  <c r="F550" i="72"/>
  <c r="G550" i="72" s="1"/>
  <c r="E675" i="72"/>
  <c r="F675" i="72"/>
  <c r="G675" i="72" s="1"/>
  <c r="E214" i="72"/>
  <c r="F214" i="72"/>
  <c r="G214" i="72" s="1"/>
  <c r="A215" i="72"/>
  <c r="D214" i="72"/>
  <c r="A143" i="72"/>
  <c r="D142" i="72"/>
  <c r="A333" i="72"/>
  <c r="D332" i="72"/>
  <c r="A480" i="72"/>
  <c r="D479" i="72"/>
  <c r="A640" i="72"/>
  <c r="D639" i="72"/>
  <c r="A231" i="72"/>
  <c r="D230" i="72"/>
  <c r="A303" i="72"/>
  <c r="D302" i="72"/>
  <c r="A623" i="72"/>
  <c r="D622" i="72"/>
  <c r="A604" i="72"/>
  <c r="D603" i="72"/>
  <c r="A444" i="72"/>
  <c r="D443" i="72"/>
  <c r="A463" i="72"/>
  <c r="D462" i="72"/>
  <c r="A586" i="72"/>
  <c r="D585" i="72"/>
  <c r="A568" i="72"/>
  <c r="D567" i="72"/>
  <c r="A249" i="72"/>
  <c r="D248" i="72"/>
  <c r="A712" i="72"/>
  <c r="D711" i="72"/>
  <c r="A498" i="72"/>
  <c r="D497" i="72"/>
  <c r="A52" i="72"/>
  <c r="D51" i="72"/>
  <c r="A514" i="72"/>
  <c r="D513" i="72"/>
  <c r="A106" i="72"/>
  <c r="D105" i="72"/>
  <c r="A285" i="72"/>
  <c r="D284" i="72"/>
  <c r="A124" i="72"/>
  <c r="D123" i="72"/>
  <c r="A364" i="72"/>
  <c r="D363" i="72"/>
  <c r="A178" i="72"/>
  <c r="D177" i="72"/>
  <c r="A695" i="72"/>
  <c r="D694" i="72"/>
  <c r="A658" i="72"/>
  <c r="D657" i="72"/>
  <c r="A81" i="72"/>
  <c r="D80" i="72"/>
  <c r="A532" i="72"/>
  <c r="D531" i="72"/>
  <c r="A196" i="72"/>
  <c r="D195" i="72"/>
  <c r="A33" i="72"/>
  <c r="D32" i="72"/>
  <c r="A383" i="72"/>
  <c r="D382" i="72"/>
  <c r="A160" i="72"/>
  <c r="D159" i="72"/>
  <c r="A426" i="72"/>
  <c r="D425" i="72"/>
  <c r="A17" i="72"/>
  <c r="D16" i="72"/>
  <c r="A268" i="72"/>
  <c r="D267" i="72"/>
  <c r="A408" i="72"/>
  <c r="D407" i="72"/>
  <c r="A551" i="72"/>
  <c r="D550" i="72"/>
  <c r="A676" i="72"/>
  <c r="D675" i="72"/>
  <c r="E408" i="72" l="1"/>
  <c r="F408" i="72"/>
  <c r="G408" i="72" s="1"/>
  <c r="E532" i="72"/>
  <c r="F532" i="72"/>
  <c r="G532" i="72" s="1"/>
  <c r="E178" i="72"/>
  <c r="F178" i="72"/>
  <c r="G178" i="72" s="1"/>
  <c r="E106" i="72"/>
  <c r="F106" i="72"/>
  <c r="G106" i="72" s="1"/>
  <c r="E712" i="72"/>
  <c r="F712" i="72"/>
  <c r="G712" i="72" s="1"/>
  <c r="E463" i="72"/>
  <c r="F463" i="72"/>
  <c r="G463" i="72" s="1"/>
  <c r="E303" i="72"/>
  <c r="F303" i="72"/>
  <c r="G303" i="72" s="1"/>
  <c r="E333" i="72"/>
  <c r="F333" i="72"/>
  <c r="G333" i="72" s="1"/>
  <c r="E551" i="72"/>
  <c r="F551" i="72"/>
  <c r="G551" i="72" s="1"/>
  <c r="E196" i="72"/>
  <c r="F196" i="72"/>
  <c r="G196" i="72" s="1"/>
  <c r="E285" i="72"/>
  <c r="F285" i="72"/>
  <c r="G285" i="72" s="1"/>
  <c r="E586" i="72"/>
  <c r="F586" i="72"/>
  <c r="G586" i="72" s="1"/>
  <c r="E480" i="72"/>
  <c r="F480" i="72"/>
  <c r="G480" i="72" s="1"/>
  <c r="E160" i="72"/>
  <c r="F160" i="72"/>
  <c r="G160" i="72" s="1"/>
  <c r="E426" i="72"/>
  <c r="F426" i="72"/>
  <c r="G426" i="72" s="1"/>
  <c r="E695" i="72"/>
  <c r="F695" i="72"/>
  <c r="G695" i="72" s="1"/>
  <c r="D498" i="72"/>
  <c r="E498" i="72"/>
  <c r="F498" i="72"/>
  <c r="G498" i="72" s="1"/>
  <c r="E623" i="72"/>
  <c r="F623" i="72"/>
  <c r="G623" i="72" s="1"/>
  <c r="E268" i="72"/>
  <c r="F268" i="72"/>
  <c r="G268" i="72" s="1"/>
  <c r="E383" i="72"/>
  <c r="F383" i="72"/>
  <c r="G383" i="72" s="1"/>
  <c r="E81" i="72"/>
  <c r="F81" i="72"/>
  <c r="G81" i="72" s="1"/>
  <c r="E364" i="72"/>
  <c r="F364" i="72"/>
  <c r="G364" i="72" s="1"/>
  <c r="E514" i="72"/>
  <c r="F514" i="72"/>
  <c r="G514" i="72" s="1"/>
  <c r="E249" i="72"/>
  <c r="F249" i="72"/>
  <c r="G249" i="72" s="1"/>
  <c r="E444" i="72"/>
  <c r="F444" i="72"/>
  <c r="G444" i="72" s="1"/>
  <c r="E231" i="72"/>
  <c r="F231" i="72"/>
  <c r="G231" i="72" s="1"/>
  <c r="E143" i="72"/>
  <c r="F143" i="72"/>
  <c r="G143" i="72" s="1"/>
  <c r="E676" i="72"/>
  <c r="F676" i="72"/>
  <c r="G676" i="72" s="1"/>
  <c r="E658" i="72"/>
  <c r="F658" i="72"/>
  <c r="G658" i="72" s="1"/>
  <c r="D17" i="72"/>
  <c r="E17" i="72"/>
  <c r="F17" i="72"/>
  <c r="G17" i="72" s="1"/>
  <c r="E33" i="72"/>
  <c r="F33" i="72"/>
  <c r="G33" i="72" s="1"/>
  <c r="E124" i="72"/>
  <c r="F124" i="72"/>
  <c r="G124" i="72" s="1"/>
  <c r="D52" i="72"/>
  <c r="E52" i="72"/>
  <c r="F52" i="72"/>
  <c r="G52" i="72" s="1"/>
  <c r="E568" i="72"/>
  <c r="F568" i="72"/>
  <c r="G568" i="72" s="1"/>
  <c r="E604" i="72"/>
  <c r="F604" i="72"/>
  <c r="G604" i="72" s="1"/>
  <c r="E640" i="72"/>
  <c r="F640" i="72"/>
  <c r="G640" i="72" s="1"/>
  <c r="D215" i="72"/>
  <c r="E215" i="72"/>
  <c r="F215" i="72"/>
  <c r="G215" i="72" s="1"/>
  <c r="A232" i="72"/>
  <c r="D231" i="72"/>
  <c r="A384" i="72"/>
  <c r="D383" i="72"/>
  <c r="A250" i="72"/>
  <c r="D249" i="72"/>
  <c r="A696" i="72"/>
  <c r="D695" i="72"/>
  <c r="A624" i="72"/>
  <c r="D623" i="72"/>
  <c r="A269" i="72"/>
  <c r="D268" i="72"/>
  <c r="A515" i="72"/>
  <c r="D514" i="72"/>
  <c r="A552" i="72"/>
  <c r="D551" i="72"/>
  <c r="A197" i="72"/>
  <c r="D196" i="72"/>
  <c r="A587" i="72"/>
  <c r="D586" i="72"/>
  <c r="A409" i="72"/>
  <c r="D408" i="72"/>
  <c r="A161" i="72"/>
  <c r="D160" i="72"/>
  <c r="A533" i="72"/>
  <c r="D532" i="72"/>
  <c r="A179" i="72"/>
  <c r="D178" i="72"/>
  <c r="A107" i="72"/>
  <c r="D106" i="72"/>
  <c r="A713" i="72"/>
  <c r="D712" i="72"/>
  <c r="A464" i="72"/>
  <c r="D463" i="72"/>
  <c r="A304" i="72"/>
  <c r="D303" i="72"/>
  <c r="A334" i="72"/>
  <c r="D333" i="72"/>
  <c r="A82" i="72"/>
  <c r="D81" i="72"/>
  <c r="A445" i="72"/>
  <c r="D444" i="72"/>
  <c r="A427" i="72"/>
  <c r="D426" i="72"/>
  <c r="A286" i="72"/>
  <c r="D285" i="72"/>
  <c r="A481" i="72"/>
  <c r="D480" i="72"/>
  <c r="A365" i="72"/>
  <c r="D364" i="72"/>
  <c r="A144" i="72"/>
  <c r="D143" i="72"/>
  <c r="A677" i="72"/>
  <c r="D676" i="72"/>
  <c r="A34" i="72"/>
  <c r="D33" i="72"/>
  <c r="A659" i="72"/>
  <c r="D658" i="72"/>
  <c r="A125" i="72"/>
  <c r="D124" i="72"/>
  <c r="A569" i="72"/>
  <c r="D568" i="72"/>
  <c r="A605" i="72"/>
  <c r="D604" i="72"/>
  <c r="A641" i="72"/>
  <c r="D640" i="72"/>
  <c r="E179" i="72" l="1"/>
  <c r="F179" i="72"/>
  <c r="G179" i="72" s="1"/>
  <c r="E641" i="72"/>
  <c r="F641" i="72"/>
  <c r="G641" i="72" s="1"/>
  <c r="E659" i="72"/>
  <c r="F659" i="72"/>
  <c r="G659" i="72" s="1"/>
  <c r="E365" i="72"/>
  <c r="F365" i="72"/>
  <c r="G365" i="72" s="1"/>
  <c r="E445" i="72"/>
  <c r="F445" i="72"/>
  <c r="G445" i="72" s="1"/>
  <c r="D464" i="72"/>
  <c r="E464" i="72"/>
  <c r="F464" i="72"/>
  <c r="G464" i="72" s="1"/>
  <c r="E533" i="72"/>
  <c r="F533" i="72"/>
  <c r="G533" i="72" s="1"/>
  <c r="E197" i="72"/>
  <c r="F197" i="72"/>
  <c r="G197" i="72" s="1"/>
  <c r="D624" i="72"/>
  <c r="F624" i="72"/>
  <c r="G624" i="72" s="1"/>
  <c r="E624" i="72"/>
  <c r="E232" i="72"/>
  <c r="F232" i="72"/>
  <c r="G232" i="72" s="1"/>
  <c r="D144" i="72"/>
  <c r="E144" i="72"/>
  <c r="F144" i="72"/>
  <c r="G144" i="72" s="1"/>
  <c r="E587" i="72"/>
  <c r="F587" i="72"/>
  <c r="G587" i="72" s="1"/>
  <c r="E125" i="72"/>
  <c r="F125" i="72"/>
  <c r="G125" i="72" s="1"/>
  <c r="E304" i="72"/>
  <c r="F304" i="72"/>
  <c r="G304" i="72" s="1"/>
  <c r="D384" i="72"/>
  <c r="E384" i="72"/>
  <c r="F384" i="72"/>
  <c r="G384" i="72" s="1"/>
  <c r="E34" i="72"/>
  <c r="F34" i="72"/>
  <c r="G34" i="72" s="1"/>
  <c r="E481" i="72"/>
  <c r="F481" i="72"/>
  <c r="G481" i="72" s="1"/>
  <c r="F713" i="72"/>
  <c r="G713" i="72" s="1"/>
  <c r="E713" i="72"/>
  <c r="E161" i="72"/>
  <c r="F161" i="72"/>
  <c r="G161" i="72" s="1"/>
  <c r="D552" i="72"/>
  <c r="E552" i="72"/>
  <c r="F552" i="72"/>
  <c r="G552" i="72" s="1"/>
  <c r="D696" i="72"/>
  <c r="E696" i="72"/>
  <c r="F696" i="72"/>
  <c r="G696" i="72" s="1"/>
  <c r="E605" i="72"/>
  <c r="F605" i="72"/>
  <c r="G605" i="72" s="1"/>
  <c r="E82" i="72"/>
  <c r="F82" i="72"/>
  <c r="G82" i="72" s="1"/>
  <c r="E569" i="72"/>
  <c r="F569" i="72"/>
  <c r="G569" i="72" s="1"/>
  <c r="E677" i="72"/>
  <c r="F677" i="72"/>
  <c r="G677" i="72" s="1"/>
  <c r="E286" i="72"/>
  <c r="F286" i="72"/>
  <c r="G286" i="72" s="1"/>
  <c r="F334" i="72"/>
  <c r="G334" i="72" s="1"/>
  <c r="E334" i="72"/>
  <c r="E107" i="72"/>
  <c r="F107" i="72"/>
  <c r="G107" i="72" s="1"/>
  <c r="E409" i="72"/>
  <c r="F409" i="72"/>
  <c r="G409" i="72" s="1"/>
  <c r="E515" i="72"/>
  <c r="F515" i="72"/>
  <c r="G515" i="72" s="1"/>
  <c r="F250" i="72"/>
  <c r="G250" i="72" s="1"/>
  <c r="E250" i="72"/>
  <c r="E427" i="72"/>
  <c r="F427" i="72"/>
  <c r="G427" i="72" s="1"/>
  <c r="D269" i="72"/>
  <c r="E269" i="72"/>
  <c r="F269" i="72"/>
  <c r="G269" i="72" s="1"/>
  <c r="A35" i="72"/>
  <c r="D34" i="72"/>
  <c r="A714" i="72"/>
  <c r="D713" i="72"/>
  <c r="A305" i="72"/>
  <c r="D304" i="72"/>
  <c r="A570" i="72"/>
  <c r="D569" i="72"/>
  <c r="A678" i="72"/>
  <c r="D677" i="72"/>
  <c r="A287" i="72"/>
  <c r="D286" i="72"/>
  <c r="A335" i="72"/>
  <c r="D334" i="72"/>
  <c r="A108" i="72"/>
  <c r="D107" i="72"/>
  <c r="A410" i="72"/>
  <c r="D409" i="72"/>
  <c r="A516" i="72"/>
  <c r="D515" i="72"/>
  <c r="A251" i="72"/>
  <c r="D250" i="72"/>
  <c r="A482" i="72"/>
  <c r="D481" i="72"/>
  <c r="A126" i="72"/>
  <c r="D125" i="72"/>
  <c r="A428" i="72"/>
  <c r="D427" i="72"/>
  <c r="A162" i="72"/>
  <c r="D161" i="72"/>
  <c r="A180" i="72"/>
  <c r="D179" i="72"/>
  <c r="A606" i="72"/>
  <c r="D605" i="72"/>
  <c r="A83" i="72"/>
  <c r="D82" i="72"/>
  <c r="A588" i="72"/>
  <c r="D587" i="72"/>
  <c r="A642" i="72"/>
  <c r="D641" i="72"/>
  <c r="A660" i="72"/>
  <c r="D659" i="72"/>
  <c r="A366" i="72"/>
  <c r="D365" i="72"/>
  <c r="A446" i="72"/>
  <c r="D445" i="72"/>
  <c r="A534" i="72"/>
  <c r="D533" i="72"/>
  <c r="A198" i="72"/>
  <c r="D197" i="72"/>
  <c r="A233" i="72"/>
  <c r="D232" i="72"/>
  <c r="D534" i="72" l="1"/>
  <c r="E534" i="72"/>
  <c r="F534" i="72"/>
  <c r="G534" i="72" s="1"/>
  <c r="D642" i="72"/>
  <c r="E642" i="72"/>
  <c r="F642" i="72"/>
  <c r="G642" i="72" s="1"/>
  <c r="D180" i="72"/>
  <c r="E180" i="72"/>
  <c r="F180" i="72"/>
  <c r="G180" i="72" s="1"/>
  <c r="D482" i="72"/>
  <c r="E482" i="72"/>
  <c r="F482" i="72"/>
  <c r="G482" i="72" s="1"/>
  <c r="D108" i="72"/>
  <c r="E108" i="72"/>
  <c r="F108" i="72"/>
  <c r="G108" i="72" s="1"/>
  <c r="D570" i="72"/>
  <c r="E570" i="72"/>
  <c r="F570" i="72"/>
  <c r="G570" i="72" s="1"/>
  <c r="D446" i="72"/>
  <c r="E446" i="72"/>
  <c r="F446" i="72"/>
  <c r="G446" i="72" s="1"/>
  <c r="D588" i="72"/>
  <c r="E588" i="72"/>
  <c r="F588" i="72"/>
  <c r="G588" i="72" s="1"/>
  <c r="D162" i="72"/>
  <c r="E162" i="72"/>
  <c r="F162" i="72"/>
  <c r="G162" i="72" s="1"/>
  <c r="D251" i="72"/>
  <c r="F251" i="72"/>
  <c r="G251" i="72" s="1"/>
  <c r="E251" i="72"/>
  <c r="D335" i="72"/>
  <c r="E335" i="72"/>
  <c r="F335" i="72"/>
  <c r="G335" i="72" s="1"/>
  <c r="D305" i="72"/>
  <c r="E305" i="72"/>
  <c r="F305" i="72"/>
  <c r="G305" i="72" s="1"/>
  <c r="D366" i="72"/>
  <c r="E366" i="72"/>
  <c r="F366" i="72"/>
  <c r="G366" i="72" s="1"/>
  <c r="D516" i="72"/>
  <c r="E516" i="72"/>
  <c r="F516" i="72"/>
  <c r="G516" i="72" s="1"/>
  <c r="D714" i="72"/>
  <c r="E714" i="72"/>
  <c r="F714" i="72"/>
  <c r="G714" i="72" s="1"/>
  <c r="D83" i="72"/>
  <c r="E83" i="72"/>
  <c r="F83" i="72"/>
  <c r="G83" i="72" s="1"/>
  <c r="D428" i="72"/>
  <c r="E428" i="72"/>
  <c r="F428" i="72"/>
  <c r="G428" i="72" s="1"/>
  <c r="D287" i="72"/>
  <c r="E287" i="72"/>
  <c r="F287" i="72"/>
  <c r="G287" i="72" s="1"/>
  <c r="D233" i="72"/>
  <c r="E233" i="72"/>
  <c r="F233" i="72"/>
  <c r="G233" i="72" s="1"/>
  <c r="D198" i="72"/>
  <c r="E198" i="72"/>
  <c r="F198" i="72"/>
  <c r="G198" i="72" s="1"/>
  <c r="D660" i="72"/>
  <c r="E660" i="72"/>
  <c r="F660" i="72"/>
  <c r="G660" i="72" s="1"/>
  <c r="D606" i="72"/>
  <c r="E606" i="72"/>
  <c r="F606" i="72"/>
  <c r="G606" i="72" s="1"/>
  <c r="D126" i="72"/>
  <c r="E126" i="72"/>
  <c r="F126" i="72"/>
  <c r="G126" i="72" s="1"/>
  <c r="D410" i="72"/>
  <c r="E410" i="72"/>
  <c r="F410" i="72"/>
  <c r="G410" i="72" s="1"/>
  <c r="D678" i="72"/>
  <c r="E678" i="72"/>
  <c r="F678" i="72"/>
  <c r="G678" i="72" s="1"/>
  <c r="D35" i="72"/>
  <c r="E35" i="72"/>
  <c r="F35" i="72"/>
  <c r="G35" i="72" s="1"/>
  <c r="L2" i="71" l="1"/>
  <c r="L4" i="71"/>
  <c r="L3" i="71"/>
  <c r="L5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<sst xmlns="http://schemas.openxmlformats.org/spreadsheetml/2006/main" count="2822" uniqueCount="952">
  <si>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</si>
  <si>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</si>
  <si>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</si>
  <si>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</si>
  <si>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</si>
  <si>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</si>
  <si>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</si>
  <si>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</si>
  <si>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</si>
  <si>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</si>
  <si>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</si>
  <si>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</si>
  <si>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</si>
  <si>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</si>
  <si>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</si>
  <si>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</si>
  <si>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</si>
  <si>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</si>
  <si>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</si>
  <si>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</si>
  <si>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</si>
  <si>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</si>
  <si>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</si>
  <si>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</si>
  <si>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</si>
  <si>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</si>
  <si>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</si>
  <si>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</si>
  <si>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</si>
  <si>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</si>
  <si>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</si>
  <si>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</si>
  <si>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</si>
  <si>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</si>
  <si>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</si>
  <si>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</si>
  <si>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</si>
  <si>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</si>
  <si>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</si>
  <si>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</si>
  <si>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</si>
  <si>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</si>
  <si>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</si>
  <si>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</si>
  <si>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</si>
  <si>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</si>
  <si>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</si>
  <si>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</si>
  <si>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</si>
  <si>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</si>
  <si>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</si>
  <si>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</si>
  <si>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</si>
  <si>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</si>
  <si>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</si>
  <si>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</si>
  <si>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</si>
  <si>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</si>
  <si>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</si>
  <si>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</si>
  <si>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</si>
  <si>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</si>
  <si>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</si>
  <si>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</si>
  <si>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</si>
  <si>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</si>
  <si>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</si>
  <si>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</si>
  <si>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</si>
  <si>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</si>
  <si>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</si>
  <si>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</si>
  <si>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</si>
  <si>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</si>
  <si>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</si>
  <si>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</si>
  <si>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</si>
  <si>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</si>
  <si>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</si>
  <si>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</si>
  <si>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</si>
  <si>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</si>
  <si>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</si>
  <si>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</si>
  <si>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</si>
  <si>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</si>
  <si>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</si>
  <si>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</si>
  <si>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</si>
  <si>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</si>
  <si>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</si>
  <si>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</si>
  <si>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</si>
  <si>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</si>
  <si>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</si>
  <si>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</si>
  <si>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</si>
  <si>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</si>
  <si>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</si>
  <si>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</si>
  <si>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</si>
  <si>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</si>
  <si>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</si>
  <si>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</si>
  <si>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</si>
  <si>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</si>
  <si>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</si>
  <si>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</si>
  <si>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</si>
  <si>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</si>
  <si>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</si>
  <si>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</si>
  <si>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</si>
  <si>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</si>
  <si>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</si>
  <si>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</si>
  <si>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</si>
  <si>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</si>
  <si>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</si>
  <si>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</si>
  <si>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</si>
  <si>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</si>
  <si>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</si>
  <si>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</si>
  <si>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</si>
  <si>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</si>
  <si>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</si>
  <si>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</si>
  <si>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</si>
  <si>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</si>
  <si>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</si>
  <si>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</si>
  <si>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</si>
  <si>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</si>
  <si>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</si>
  <si>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</si>
  <si>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</si>
  <si>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</si>
  <si>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</si>
  <si>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</si>
  <si>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</si>
  <si>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</si>
  <si>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</si>
  <si>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</si>
  <si>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</si>
  <si>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</si>
  <si>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</si>
  <si>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</si>
  <si>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</si>
  <si>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</si>
  <si>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</si>
  <si>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</si>
  <si>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</si>
  <si>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</si>
  <si>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</si>
  <si>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</si>
  <si>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</si>
  <si>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</si>
  <si>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</si>
  <si>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</si>
  <si>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</si>
  <si>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</si>
  <si>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</si>
  <si>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</si>
  <si>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</si>
  <si>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</si>
  <si>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</si>
  <si>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</si>
  <si>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</si>
  <si>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</si>
  <si>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</si>
  <si>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</si>
  <si>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</si>
  <si>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</si>
  <si>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</si>
  <si>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</si>
  <si>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</si>
  <si>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</si>
  <si>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</si>
  <si>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</si>
  <si>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</si>
  <si>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</si>
  <si>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</si>
  <si>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</si>
  <si>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</si>
  <si>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</si>
  <si>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</si>
  <si>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</si>
  <si>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</si>
  <si>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</si>
  <si>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</si>
  <si>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</si>
  <si>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</si>
  <si>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</si>
  <si>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</si>
  <si>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</si>
  <si>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</si>
  <si>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</si>
  <si>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</si>
  <si>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</si>
  <si>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</si>
  <si>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</si>
  <si>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</si>
  <si>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</si>
  <si>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</si>
  <si>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</si>
  <si>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</si>
  <si>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</si>
  <si>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</si>
  <si>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</si>
  <si>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</si>
  <si>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</si>
  <si>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</si>
  <si>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</si>
  <si>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</si>
  <si>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</si>
  <si>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</si>
  <si>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</si>
  <si>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</si>
  <si>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</si>
  <si>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</si>
  <si>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</si>
  <si>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</si>
  <si>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</si>
  <si>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</si>
  <si>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</si>
  <si>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</si>
  <si>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</si>
  <si>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</si>
  <si>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</si>
  <si>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</si>
  <si>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</si>
  <si>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</si>
  <si>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</si>
  <si>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</si>
  <si>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</si>
  <si>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</si>
  <si>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</si>
  <si>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</si>
  <si>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</si>
  <si>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</si>
  <si>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</si>
  <si>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</si>
  <si>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</si>
  <si>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</si>
  <si>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</si>
  <si>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</si>
  <si>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</si>
  <si>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</si>
  <si>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</si>
  <si>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</si>
  <si>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</si>
  <si>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</si>
  <si>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</si>
  <si>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</si>
  <si>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</si>
  <si>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</si>
  <si>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</si>
  <si>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</si>
  <si>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</si>
  <si>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</si>
  <si>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</si>
  <si>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</si>
  <si>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</si>
  <si>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</si>
  <si>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</si>
  <si>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</si>
  <si>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</si>
  <si>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</si>
  <si>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</si>
  <si>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</si>
  <si>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</si>
  <si>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</si>
  <si>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</si>
  <si>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</si>
  <si>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</si>
  <si>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</si>
  <si>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</si>
  <si>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</si>
  <si>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</si>
  <si>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</si>
  <si>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</si>
  <si>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</si>
  <si>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</si>
  <si>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</si>
  <si>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</si>
  <si>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</si>
  <si>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</si>
  <si>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</si>
  <si>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</si>
  <si>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</si>
  <si>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</si>
  <si>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</si>
  <si>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</si>
  <si>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</si>
  <si>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</si>
  <si>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</si>
  <si>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</si>
  <si>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</si>
  <si>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</si>
  <si>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</si>
  <si>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</si>
  <si>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</si>
  <si>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</si>
  <si>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</si>
  <si>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</si>
  <si>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</si>
  <si>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</si>
  <si>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</si>
  <si>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</si>
  <si>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</si>
  <si>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</si>
  <si>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</si>
  <si>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</si>
  <si>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</si>
  <si>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</si>
  <si>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</si>
  <si>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</si>
  <si>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</si>
  <si>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</si>
  <si>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</si>
  <si>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</si>
  <si>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</si>
  <si>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</si>
  <si>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</si>
  <si>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</si>
  <si>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</si>
  <si>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</si>
  <si>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</si>
  <si>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</si>
  <si>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</si>
  <si>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</si>
  <si>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</si>
  <si>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</si>
  <si>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</si>
  <si>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</si>
  <si>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</si>
  <si>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</si>
  <si>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</si>
  <si>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</si>
  <si>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</si>
  <si>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</si>
  <si>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</si>
  <si>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</si>
  <si>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</si>
  <si>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</si>
  <si>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</si>
  <si>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</si>
  <si>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</si>
  <si>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</si>
  <si>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</si>
  <si>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</si>
  <si>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</si>
  <si>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</si>
  <si>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</si>
  <si>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</si>
  <si>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</si>
  <si>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</si>
  <si>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</si>
  <si>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</si>
  <si>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</si>
  <si>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</si>
  <si>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</si>
  <si>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</si>
  <si>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</si>
  <si>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</si>
  <si>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</si>
  <si>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</si>
  <si>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</si>
  <si>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</si>
  <si>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</si>
  <si>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</si>
  <si>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</si>
  <si>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</si>
  <si>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</si>
  <si>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</si>
  <si>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</si>
  <si>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</si>
  <si>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</si>
  <si>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</si>
  <si>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</si>
  <si>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</si>
  <si>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</si>
  <si>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</si>
  <si>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</si>
  <si>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</si>
  <si>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</si>
  <si>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</si>
  <si>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</si>
  <si>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</si>
  <si>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</si>
  <si>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</si>
  <si>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</si>
  <si>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</si>
  <si>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</si>
  <si>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</si>
  <si>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</si>
  <si>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</si>
  <si>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</si>
  <si>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</si>
  <si>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</si>
  <si>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</si>
  <si>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</si>
  <si>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</si>
  <si>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</si>
  <si>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</si>
  <si>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</si>
  <si>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</si>
  <si>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</si>
  <si>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</si>
  <si>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</si>
  <si>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</si>
  <si>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</si>
  <si>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</si>
  <si>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</si>
  <si>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</si>
  <si>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</si>
  <si>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</si>
  <si>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</si>
  <si>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</si>
  <si>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</si>
  <si>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</si>
  <si>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</si>
  <si>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</si>
  <si>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</si>
  <si>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</si>
  <si>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</si>
  <si>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</si>
  <si>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</si>
  <si>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</si>
  <si>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</si>
  <si>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</si>
  <si>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</si>
  <si>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</si>
  <si>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</si>
  <si>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</si>
  <si>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</si>
  <si>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</si>
  <si>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</si>
  <si>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</si>
  <si>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</si>
  <si>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</si>
  <si>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</si>
  <si>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</si>
  <si>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</si>
  <si>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</si>
  <si>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</si>
  <si>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</si>
  <si>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</si>
  <si>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</si>
  <si>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</si>
  <si>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</si>
  <si>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</si>
  <si>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</si>
  <si>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</si>
  <si>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</si>
  <si>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</si>
  <si>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</si>
  <si>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</si>
  <si>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</si>
  <si>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</si>
  <si>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</si>
  <si>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</si>
  <si>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</si>
  <si>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</si>
  <si>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</si>
  <si>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</si>
  <si>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</si>
  <si>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</si>
  <si>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</si>
  <si>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</si>
  <si>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</si>
  <si>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</si>
  <si>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</si>
  <si>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</si>
  <si>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</si>
  <si>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</si>
  <si>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</si>
  <si>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</si>
  <si>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</si>
  <si>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</si>
  <si>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</si>
  <si>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</si>
  <si>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</si>
  <si>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</si>
  <si>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</si>
  <si>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</si>
  <si>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</si>
  <si>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</si>
  <si>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</si>
  <si>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</si>
  <si>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</si>
  <si>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</si>
  <si>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</si>
  <si>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</si>
  <si>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</si>
  <si>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</si>
  <si>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</si>
  <si>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</si>
  <si>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</si>
  <si>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</si>
  <si>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</si>
  <si>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</si>
  <si>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</si>
  <si>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</si>
  <si>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</si>
  <si>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</si>
  <si>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</si>
  <si>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</si>
  <si>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</si>
  <si>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</si>
  <si>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</si>
  <si>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</si>
  <si>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</si>
  <si>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</si>
  <si>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</si>
  <si>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</si>
  <si>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</si>
  <si>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</si>
  <si>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</si>
  <si>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</si>
  <si>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</si>
  <si>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</si>
  <si>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</si>
  <si>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</si>
  <si>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</si>
  <si>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</si>
  <si>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</si>
  <si>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</si>
  <si>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</si>
  <si>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</si>
  <si>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</si>
  <si>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</si>
  <si>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</si>
  <si>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</si>
  <si>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</si>
  <si>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</si>
  <si>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</si>
  <si>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</si>
  <si>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</si>
  <si>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</si>
  <si>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</si>
  <si>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</si>
  <si>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</si>
  <si>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</si>
  <si>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</si>
  <si>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</si>
  <si>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</si>
  <si>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</si>
  <si>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</si>
  <si>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</si>
  <si>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</si>
  <si>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</si>
  <si>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</si>
  <si>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</si>
  <si>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</si>
  <si>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</si>
  <si>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</si>
  <si>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</si>
  <si>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</si>
  <si>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</si>
  <si>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</si>
  <si>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</si>
  <si>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</si>
  <si>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</si>
  <si>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</si>
  <si>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</si>
  <si>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</si>
  <si>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</si>
  <si>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</si>
  <si>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</si>
  <si>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</si>
  <si>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</si>
  <si>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</si>
  <si>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</si>
  <si>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</si>
  <si>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</si>
  <si>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</si>
  <si>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</si>
  <si>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</si>
  <si>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</si>
  <si>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</si>
  <si>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</si>
  <si>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</si>
  <si>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</si>
  <si>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</si>
  <si>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</si>
  <si>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</si>
  <si>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</si>
  <si>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</si>
  <si>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</si>
  <si>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</si>
  <si>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</si>
  <si>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</si>
  <si>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</si>
  <si>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</si>
  <si>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</si>
  <si>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</si>
  <si>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</si>
  <si>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</si>
  <si>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</si>
  <si>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</si>
  <si>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</si>
  <si>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</si>
  <si>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</si>
  <si>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</si>
  <si>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</si>
  <si>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</si>
  <si>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</si>
  <si>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</si>
  <si>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</si>
  <si>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</si>
  <si>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</si>
  <si>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</si>
  <si>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</si>
  <si>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</si>
  <si>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</si>
  <si>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</si>
  <si>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</si>
  <si>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</si>
  <si>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</si>
  <si>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</si>
  <si>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</si>
  <si>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</si>
  <si>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</si>
  <si>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</si>
  <si>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</si>
  <si>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</si>
  <si>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</si>
  <si>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</si>
  <si>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</si>
  <si>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</si>
  <si>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</si>
  <si>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</si>
  <si>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</si>
  <si>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</si>
  <si>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</si>
  <si>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</si>
  <si>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</si>
  <si>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</si>
  <si>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</si>
  <si>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</si>
  <si>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</si>
  <si>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</si>
  <si>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</si>
  <si>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</si>
  <si>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</si>
  <si>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</si>
  <si>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</si>
  <si>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</si>
  <si>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</si>
  <si>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</si>
  <si>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</si>
  <si>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</si>
  <si>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</si>
  <si>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</si>
  <si>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</si>
  <si>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</si>
  <si>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</si>
  <si>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</si>
  <si>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</si>
  <si>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</si>
  <si>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</si>
  <si>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</si>
  <si>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</si>
  <si>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</si>
  <si>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</si>
  <si>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</si>
  <si>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</si>
  <si>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</si>
  <si>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</si>
  <si>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</si>
  <si>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</si>
  <si>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</si>
  <si>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</si>
  <si>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</si>
  <si>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</si>
  <si>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</si>
  <si>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</si>
  <si>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</si>
  <si>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</si>
  <si>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</si>
  <si>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</si>
  <si>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</si>
  <si>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</si>
  <si>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</si>
  <si>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</si>
  <si>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</si>
  <si>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</si>
  <si>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</si>
  <si>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</si>
  <si>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</si>
  <si>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</si>
  <si>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</si>
  <si>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</si>
  <si>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</si>
  <si>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</si>
  <si>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</si>
  <si>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</si>
  <si>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</si>
  <si>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</si>
  <si>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</si>
  <si>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</si>
  <si>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</si>
  <si>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</si>
  <si>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</si>
  <si>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</si>
  <si>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</si>
  <si>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</si>
  <si>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</si>
  <si>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</si>
  <si>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</si>
  <si>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</si>
  <si>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</si>
  <si>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</si>
  <si>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</si>
  <si>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</si>
  <si>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</si>
  <si>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</si>
  <si>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</si>
  <si>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</si>
  <si>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</si>
  <si>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</si>
  <si>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</si>
  <si>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</si>
  <si>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</si>
  <si>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</si>
  <si>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</si>
  <si>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</si>
  <si>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</si>
  <si>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</si>
  <si>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</si>
  <si>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</si>
  <si>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</si>
  <si>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</si>
  <si>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</si>
  <si>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</si>
  <si>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</si>
  <si>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</si>
  <si>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</si>
  <si>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</si>
  <si>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</si>
  <si>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</si>
  <si>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</si>
  <si>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</si>
  <si>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</si>
  <si>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</si>
  <si>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</si>
  <si>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</si>
  <si>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</si>
  <si>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</si>
  <si>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</si>
  <si>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</si>
  <si>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</si>
  <si>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</si>
  <si>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</si>
  <si>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</si>
  <si>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</si>
  <si>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</si>
  <si>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</si>
  <si>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</si>
  <si>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</si>
  <si>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</si>
  <si>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</si>
  <si>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</si>
  <si>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</si>
  <si>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</si>
  <si>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</si>
  <si>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</si>
  <si>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</si>
  <si>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</si>
  <si>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</si>
  <si>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</si>
  <si>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</si>
  <si>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</si>
  <si>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</si>
  <si>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</si>
  <si>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</si>
  <si>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</si>
  <si>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</si>
  <si>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</si>
  <si>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</si>
  <si>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</si>
  <si>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</si>
  <si>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</si>
  <si>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</si>
  <si>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</si>
  <si>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</si>
  <si>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</si>
  <si>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</si>
  <si>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</si>
  <si>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</si>
  <si>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</si>
  <si>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</si>
  <si>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</si>
  <si>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</si>
  <si>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</si>
  <si>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</si>
  <si>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</si>
  <si>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</si>
  <si>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</si>
  <si>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</si>
  <si>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</si>
  <si>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</si>
  <si>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</si>
  <si>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</si>
  <si>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</si>
  <si>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</si>
  <si>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</si>
  <si>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</si>
  <si>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</si>
  <si>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</si>
  <si>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</si>
  <si>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</si>
  <si>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</si>
  <si>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</si>
  <si>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</si>
  <si>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</si>
  <si>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</si>
  <si>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</si>
  <si>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</si>
  <si>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</si>
  <si>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</si>
  <si>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</si>
  <si>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</si>
  <si>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</si>
  <si>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</si>
  <si>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</si>
  <si>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</si>
  <si>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</si>
  <si>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</si>
  <si>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</si>
  <si>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</si>
  <si>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</si>
  <si>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</si>
  <si>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</si>
  <si>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</si>
  <si>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</si>
  <si>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</si>
  <si>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</si>
  <si>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</si>
  <si>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</si>
  <si>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</si>
  <si>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</si>
  <si>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</si>
  <si>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</si>
  <si>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</si>
  <si>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</si>
  <si>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</si>
  <si>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</si>
  <si>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</si>
  <si>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</si>
  <si>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</si>
  <si>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</si>
  <si>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</si>
  <si>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</si>
  <si>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</si>
  <si>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</si>
  <si>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</si>
  <si>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</si>
  <si>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</si>
  <si>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</si>
  <si>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</si>
  <si>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</si>
  <si>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</si>
  <si>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</si>
  <si>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</si>
  <si>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</si>
  <si>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</si>
  <si>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</si>
  <si>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</si>
  <si>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</si>
  <si>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</si>
  <si>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</si>
  <si>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</si>
  <si>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</si>
  <si>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</si>
  <si>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</si>
  <si>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</si>
  <si>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</si>
  <si>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</si>
  <si>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</si>
  <si>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</si>
  <si>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</si>
  <si>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</si>
  <si>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</si>
  <si>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</si>
  <si>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</si>
  <si>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</si>
  <si>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</si>
  <si>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</si>
  <si>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</si>
  <si>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</si>
  <si>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</si>
  <si>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</si>
  <si>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</si>
  <si>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</si>
  <si>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</si>
  <si>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</si>
  <si>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</si>
  <si>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Len</t>
  </si>
  <si>
    <t>Mid</t>
  </si>
  <si>
    <t>Right</t>
  </si>
  <si>
    <t>Test</t>
  </si>
  <si>
    <t>Xlookup Region ID</t>
  </si>
  <si>
    <t>Index Match Region ID</t>
  </si>
  <si>
    <t>Volume</t>
  </si>
  <si>
    <t>LATAM</t>
  </si>
  <si>
    <t>APAC</t>
  </si>
  <si>
    <t>Region Name</t>
  </si>
  <si>
    <t>GEO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</si>
  <si>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</si>
  <si>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</si>
  <si>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</si>
  <si>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</si>
  <si>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</si>
  <si>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</si>
  <si>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</si>
  <si>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</si>
  <si>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</si>
  <si>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</si>
  <si>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</si>
  <si>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</si>
  <si>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</si>
  <si>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</si>
  <si>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</si>
  <si>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</si>
  <si>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</si>
  <si>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</si>
  <si>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</si>
  <si>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</si>
  <si>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</si>
  <si>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</si>
  <si>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</si>
  <si>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</si>
  <si>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</si>
  <si>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</si>
  <si>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</si>
  <si>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</si>
  <si>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Fcast</t>
  </si>
  <si>
    <t>Years</t>
  </si>
  <si>
    <t>Quarters</t>
  </si>
  <si>
    <t>NAM Total</t>
  </si>
  <si>
    <t>EMEA Total</t>
  </si>
  <si>
    <t>APAC Total</t>
  </si>
  <si>
    <t>LATAM Total</t>
  </si>
  <si>
    <t>Total</t>
  </si>
  <si>
    <t xml:space="preserve"> </t>
  </si>
  <si>
    <t xml:space="preserve">2 customers left region in Q2, taking about 7k in volume away  </t>
  </si>
  <si>
    <t xml:space="preserve">Q2 YoY growth slowed from Q1 growth of 4% down to 2.7% primarily driven by:  </t>
  </si>
  <si>
    <t>.7% or 7k volume decline from loss of two customers in LATAM driving overall growth for region down from 9% in q1 to flat in Q2 yoy</t>
  </si>
  <si>
    <t xml:space="preserve">same store sales were slower than expected in Q2 vs Q1 yoy comprising the majority of remaining variants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</si>
</sst>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.0%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4" fillId="0" borderId="0" xfId="0" applyFont="1" applyAlignment="1"/>
    <xf numFmtId="16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2" applyNumberFormat="1" applyFont="1" applyAlignment="1">
      <alignment wrapText="1"/>
    </xf>
    <xf numFmtId="166" fontId="0" fillId="0" borderId="0" xfId="3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166" fontId="0" fillId="0" borderId="0" xfId="3" applyNumberFormat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106">
    <dxf>
      <numFmt numFmtId="19" formatCode="dd/mm/yyyy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numFmt numFmtId="19" formatCode="dd/mm/yyyy"/>
    </dxf>
    <dxf>
      <numFmt numFmtId="19" formatCode="dd/mm/yyyy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Data Exploration project.xlsx]Pivot!PivotTable3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E0F-A2F0-45FF1628F0C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B-4E0F-A2F0-45FF1628F0C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B-4E0F-A2F0-45FF1628F0C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B-4E0F-A2F0-45FF1628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47728"/>
        <c:axId val="624654528"/>
      </c:lineChart>
      <c:catAx>
        <c:axId val="7435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54528"/>
        <c:crosses val="autoZero"/>
        <c:auto val="1"/>
        <c:lblAlgn val="ctr"/>
        <c:lblOffset val="100"/>
        <c:noMultiLvlLbl val="0"/>
      </c:catAx>
      <c:valAx>
        <c:axId val="624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133350</xdr:rowOff>
    </xdr:from>
    <xdr:to>
      <xdr:col>20</xdr:col>
      <xdr:colOff>133350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AA40F-03A9-4FA7-98D6-81D325C5D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enic Mendy" refreshedDate="44630.246909606481" createdVersion="7" refreshedVersion="7" minRefreshableVersion="3" recordCount="907" xr:uid="{FF32C060-27D5-4687-AE25-FDE89FFC85B8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06C27-5E94-4FA0-91B6-C13B4FF0EFFD}" name="PivotTable5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2:J112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37">
      <pivotArea type="all" dataOnly="0" outline="0" fieldPosition="0"/>
    </format>
    <format dxfId="38">
      <pivotArea outline="0" collapsedLevelsAreSubtotals="1" fieldPosition="0"/>
    </format>
    <format dxfId="39">
      <pivotArea type="origin" dataOnly="0" labelOnly="1" outline="0" fieldPosition="0"/>
    </format>
    <format dxfId="40">
      <pivotArea field="10" type="button" dataOnly="0" labelOnly="1" outline="0" axis="axisCol" fieldPosition="0"/>
    </format>
    <format dxfId="41">
      <pivotArea field="9" type="button" dataOnly="0" labelOnly="1" outline="0" axis="axisCol" fieldPosition="1"/>
    </format>
    <format dxfId="42">
      <pivotArea field="1" type="button" dataOnly="0" labelOnly="1" outline="0"/>
    </format>
    <format dxfId="43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5">
      <pivotArea dataOnly="0" labelOnly="1" grandRow="1" outline="0" fieldPosition="0"/>
    </format>
    <format dxfId="46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7">
      <pivotArea dataOnly="0" labelOnly="1" grandCol="1" outline="0" fieldPosition="0"/>
    </format>
    <format dxfId="48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F2CBE-1E8D-458F-B312-E7A810CBB169}" name="PivotTable4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42:G49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25">
      <pivotArea type="all" dataOnly="0" outline="0" fieldPosition="0"/>
    </format>
    <format dxfId="26">
      <pivotArea outline="0" collapsedLevelsAreSubtotals="1" fieldPosition="0"/>
    </format>
    <format dxfId="27">
      <pivotArea type="origin" dataOnly="0" labelOnly="1" outline="0" fieldPosition="0"/>
    </format>
    <format dxfId="28">
      <pivotArea field="10" type="button" dataOnly="0" labelOnly="1" outline="0" axis="axisCol" fieldPosition="0"/>
    </format>
    <format dxfId="29">
      <pivotArea field="9" type="button" dataOnly="0" labelOnly="1" outline="0" axis="axisCol" fieldPosition="1"/>
    </format>
    <format dxfId="30">
      <pivotArea field="1" type="button" dataOnly="0" labelOnly="1" outline="0"/>
    </format>
    <format dxfId="31">
      <pivotArea field="6" type="button" dataOnly="0" labelOnly="1" outline="0" axis="axisRow" fieldPosition="0"/>
    </format>
    <format dxfId="32">
      <pivotArea dataOnly="0" labelOnly="1" fieldPosition="0">
        <references count="1">
          <reference field="6" count="0"/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5">
      <pivotArea dataOnly="0" labelOnly="1" grandCol="1" outline="0" fieldPosition="0"/>
    </format>
    <format dxfId="36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CE16C-E5CE-4082-AC35-E11A15FDB69A}" name="PivotTable3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63">
      <pivotArea type="all" dataOnly="0" outline="0" fieldPosition="0"/>
    </format>
    <format dxfId="64">
      <pivotArea outline="0" collapsedLevelsAreSubtotals="1" fieldPosition="0"/>
    </format>
    <format dxfId="65">
      <pivotArea type="origin" dataOnly="0" labelOnly="1" outline="0" fieldPosition="0"/>
    </format>
    <format dxfId="66">
      <pivotArea field="10" type="button" dataOnly="0" labelOnly="1" outline="0" axis="axisRow" fieldPosition="0"/>
    </format>
    <format dxfId="67">
      <pivotArea field="9" type="button" dataOnly="0" labelOnly="1" outline="0" axis="axisRow" fieldPosition="1"/>
    </format>
    <format dxfId="68">
      <pivotArea field="1" type="button" dataOnly="0" labelOnly="1" outline="0" axis="axisRow" fieldPosition="2"/>
    </format>
    <format dxfId="69">
      <pivotArea field="6" type="button" dataOnly="0" labelOnly="1" outline="0" axis="axisCol" fieldPosition="0"/>
    </format>
    <format dxfId="70">
      <pivotArea dataOnly="0" labelOnly="1" fieldPosition="0">
        <references count="1">
          <reference field="6" count="0"/>
        </references>
      </pivotArea>
    </format>
    <format dxfId="71">
      <pivotArea dataOnly="0" labelOnly="1" grandRow="1" outline="0" fieldPosition="0"/>
    </format>
    <format dxfId="72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73">
      <pivotArea dataOnly="0" labelOnly="1" grandCol="1" outline="0" fieldPosition="0"/>
    </format>
    <format dxfId="7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791D9-EEAB-4F98-8E59-7F7282124BC6}" name="Table1" displayName="Table1" ref="A1:I43" totalsRowShown="0">
  <autoFilter ref="A1:I43" xr:uid="{513791D9-EEAB-4F98-8E59-7F7282124BC6}"/>
  <tableColumns count="9">
    <tableColumn id="1" xr3:uid="{16AC18F7-8374-49AB-8BB0-B8B5640DC844}" name="CLID"/>
    <tableColumn id="2" xr3:uid="{3DC6E8A5-7276-4112-9AAC-A703594F8773}" name="Date" dataDxfId="62"/>
    <tableColumn id="3" xr3:uid="{C6AC23EB-2C6F-4FD2-84D7-223C9F67016D}" name="Vol"/>
    <tableColumn id="4" xr3:uid="{B242AD48-3D0A-4BA2-8B2B-7E17C6B5BE33}" name="Len"/>
    <tableColumn id="5" xr3:uid="{E0E510DE-FF5A-4743-8E1D-EDDE36801133}" name="Xlookup Region ID"/>
    <tableColumn id="6" xr3:uid="{35EE45C8-E3AA-4771-8C99-7698D60E50A8}" name="Index Match Region ID"/>
    <tableColumn id="7" xr3:uid="{3CA76840-BA90-48A1-A5F0-749AEB1B4BE5}" name="Region Name"/>
    <tableColumn id="8" xr3:uid="{074546C6-C2D2-4F8B-9C62-30D9A2D463BC}" name="Quarter"/>
    <tableColumn id="9" xr3:uid="{D61D92FB-DCA0-4331-BF2D-9EEE9C69C765}" name="Quarter by Vlooku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96B661-E232-4C20-83F1-28882B47502A}" name="Table5" displayName="Table5" ref="A1:I25" totalsRowShown="0">
  <autoFilter ref="A1:I25" xr:uid="{2396B661-E232-4C20-83F1-28882B47502A}"/>
  <tableColumns count="9">
    <tableColumn id="1" xr3:uid="{EEF152D3-5AB5-4F05-B2E5-67515D74746D}" name="CLID"/>
    <tableColumn id="2" xr3:uid="{C6480556-EF18-4EF4-8D7A-7A3F6AAEDCFA}" name="Date" dataDxfId="61"/>
    <tableColumn id="3" xr3:uid="{25CE5055-99AD-4DB5-84A6-37CB3208BAC4}" name="Vol"/>
    <tableColumn id="4" xr3:uid="{8D2432A2-8585-4ED8-BFB2-A89FCD138F3A}" name="Len"/>
    <tableColumn id="5" xr3:uid="{7DDAA536-1972-4729-B3A1-41142965D977}" name="Xlookup Region ID"/>
    <tableColumn id="6" xr3:uid="{FD029018-C104-4E27-8CFF-E9140C69C993}" name="Index Match Region ID"/>
    <tableColumn id="7" xr3:uid="{A768CF2A-02E1-46F0-93E7-49B7B4C4F2A0}" name="Region Name"/>
    <tableColumn id="8" xr3:uid="{6C88EDDD-01D5-4ACF-B9EF-461590693B6E}" name="Quarter"/>
    <tableColumn id="9" xr3:uid="{9DE30F11-E325-4051-9976-696FA6983315}" name="Quarter by Vlooku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8A8A41-6B2C-4707-A9DB-3F7406E09737}" name="Table10" displayName="Table10" ref="A1:I5" totalsRowShown="0">
  <autoFilter ref="A1:I5" xr:uid="{148A8A41-6B2C-4707-A9DB-3F7406E09737}"/>
  <tableColumns count="9">
    <tableColumn id="1" xr3:uid="{543E29FC-93D9-41F7-9DCB-2988A639E3A3}" name="CLID"/>
    <tableColumn id="2" xr3:uid="{525932D1-75F4-4160-8B53-7131926C3F11}" name="Date" dataDxfId="0"/>
    <tableColumn id="3" xr3:uid="{344AFFEB-2B29-414F-B59E-923F9D1653CB}" name="Vol"/>
    <tableColumn id="4" xr3:uid="{D6A47003-63E7-4E9D-8420-BEBE3E1A672F}" name="Len"/>
    <tableColumn id="5" xr3:uid="{33F9C7F9-2351-43C2-BDF3-4BFC23C23433}" name="Xlookup Region ID"/>
    <tableColumn id="6" xr3:uid="{04CDF2F4-FC3B-4740-A52A-1DB2F15B533A}" name="Index Match Region ID"/>
    <tableColumn id="7" xr3:uid="{E4A13A3F-36B1-489B-A24E-E1023FCC15A5}" name="Region Name"/>
    <tableColumn id="8" xr3:uid="{EC1916F9-D015-4A75-AD41-39802644CFD1}" name="Quarter"/>
    <tableColumn id="9" xr3:uid="{60320728-A469-46AB-9172-3EE362181036}" name="Quarter by Vlooku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EC647-AE36-43C5-853D-C2C03A712B60}" name="VolumebyClient" displayName="VolumebyClient" ref="A1:I908" totalsRowShown="0" headerRowDxfId="105">
  <autoFilter ref="A1:I908" xr:uid="{0A4EC647-AE36-43C5-853D-C2C03A712B60}"/>
  <tableColumns count="9">
    <tableColumn id="1" xr3:uid="{0F761CF7-E211-4CEA-B422-84881FDE25B6}" name="CLID" dataDxfId="104"/>
    <tableColumn id="2" xr3:uid="{31DB16F9-3984-474E-B2D6-FC7ABB5185EE}" name="Date" dataDxfId="103"/>
    <tableColumn id="3" xr3:uid="{6BF4D870-2C1C-4164-A606-8E8C3ED586E5}" name="Vol" dataDxfId="102" dataCellStyle="Comma"/>
    <tableColumn id="4" xr3:uid="{E51B1C4C-53B8-43F8-8986-462C0C4F41D7}" name="Len" dataDxfId="101">
      <calculatedColumnFormula>LEN(VolumebyClient[[#This Row],[CLID]])</calculatedColumnFormula>
    </tableColumn>
    <tableColumn id="5" xr3:uid="{02B62077-854A-40A1-9FB5-053B680A505D}" name="Xlookup Region ID" dataDxfId="100">
      <calculatedColumnFormula>_xlfn.XLOOKUP(VolumebyClient[[#This Row],[CLID]],GeobyClient[Mid],GeobyClient[GEOID])</calculatedColumnFormula>
    </tableColumn>
    <tableColumn id="6" xr3:uid="{0733C679-9C5F-42A7-8DB4-86FE8FE11D9B}" name="Index Match Region ID" dataDxfId="99">
      <calculatedColumnFormula>INDEX(GeobyClient[GEOID],MATCH(VolumebyClient[[#This Row],[CLID]],GeobyClient[Right],0))</calculatedColumnFormula>
    </tableColumn>
    <tableColumn id="8" xr3:uid="{454CFA23-3382-4CBC-837F-E5118E4E4C33}" name="Region Name" dataDxfId="98">
      <calculatedColumnFormula>VLOOKUP(VolumebyClient[[#This Row],[Index Match Region ID]],NEWGEONames[[GEOID]:[GEO Name]],2,FALSE)</calculatedColumnFormula>
    </tableColumn>
    <tableColumn id="9" xr3:uid="{F28CE467-94EA-4924-B4A6-AFD4B0705552}" name="Quarter" dataDxfId="97">
      <calculatedColumnFormula>"Q"&amp;ROUNDUP(MONTH(VolumebyClient[[#This Row],[Date]])/3,0)&amp;" "&amp;YEAR(VolumebyClient[[#This Row],[Date]])</calculatedColumnFormula>
    </tableColumn>
    <tableColumn id="10" xr3:uid="{04482ABC-699B-4371-99A1-A21D6615E827}" name="Quarter by Vlookup" dataDxfId="96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6BED31-56C8-4E21-A80F-762E10196C84}" name="Quarters" displayName="Quarters" ref="Q1:S7" totalsRowShown="0" headerRowDxfId="95">
  <autoFilter ref="Q1:S7" xr:uid="{A66BED31-56C8-4E21-A80F-762E10196C84}"/>
  <tableColumns count="3">
    <tableColumn id="1" xr3:uid="{986D63EB-B959-4AED-8735-323C9B587123}" name="Date Start" dataDxfId="94">
      <calculatedColumnFormula>R1+1</calculatedColumnFormula>
    </tableColumn>
    <tableColumn id="2" xr3:uid="{21B14219-5EBE-46A1-9FDA-B262710FDD7E}" name="Date End" dataDxfId="93"/>
    <tableColumn id="3" xr3:uid="{A4C5F85B-C3EB-4B5D-8937-19E3D547ED27}" name="Name" dataDxf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4C13B1-0122-4A31-8D83-DD00C130C0FD}" name="GeobyClient" displayName="GeobyClient" ref="A1:E54" totalsRowShown="0" headerRowDxfId="91" dataDxfId="90">
  <autoFilter ref="A1:E54" xr:uid="{2E4C13B1-0122-4A31-8D83-DD00C130C0FD}"/>
  <tableColumns count="5">
    <tableColumn id="1" xr3:uid="{F6608874-A5E4-416A-90C7-22E55191B19C}" name="CLID" dataDxfId="89"/>
    <tableColumn id="2" xr3:uid="{3D2A05C0-63A3-4970-ACFE-282933481037}" name="GEOID" dataDxfId="88"/>
    <tableColumn id="3" xr3:uid="{76752AE7-5436-4250-8833-CE15B0A0CEAB}" name="Len" dataDxfId="87">
      <calculatedColumnFormula>LEN(GeobyClient[[#This Row],[CLID]])</calculatedColumnFormula>
    </tableColumn>
    <tableColumn id="4" xr3:uid="{F7A4F50F-1D56-4BCB-B43E-C6BF29C8455C}" name="Mid" dataDxfId="86">
      <calculatedColumnFormula>MID(GeobyClient[[#This Row],[CLID]],3,7)</calculatedColumnFormula>
    </tableColumn>
    <tableColumn id="5" xr3:uid="{A33F25E5-8035-4B9A-88E2-D47A8E4944AA}" name="Right" dataDxfId="85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919C2E-2E32-40DD-B73D-A8C9B743E432}" name="GeoNames" displayName="GeoNames" ref="F1:G54" totalsRowShown="0">
  <autoFilter ref="F1:G54" xr:uid="{B6919C2E-2E32-40DD-B73D-A8C9B743E432}"/>
  <tableColumns count="2">
    <tableColumn id="3" xr3:uid="{B039019C-F968-4393-9B62-A72A751F08F6}" name="Test" dataDxfId="84">
      <calculatedColumnFormula>GeobyClient[[#This Row],[Right]]=GeobyClient[[#This Row],[Mid]]</calculatedColumnFormula>
    </tableColumn>
    <tableColumn id="4" xr3:uid="{66167368-4A33-43F2-B551-B816830E7648}" name="Region" dataDxfId="83">
      <calculatedColumnFormula>VLOOKUP(GeobyClient[[#This Row],[GEOID]],NEWGEONames[[GEOID]:[GEO Name]],2,FALSE)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90C88-40C0-4E23-9D47-9FDBDF1E5481}" name="NEWGEONames" displayName="NEWGEONames" ref="J1:L6" totalsRowCount="1" headerRowDxfId="82" dataDxfId="81">
  <autoFilter ref="J1:L5" xr:uid="{97790C88-40C0-4E23-9D47-9FDBDF1E5481}"/>
  <tableColumns count="3">
    <tableColumn id="1" xr3:uid="{F7C3A798-1029-409C-AAB1-E5F5D33C0D5A}" name="GEOID" dataDxfId="80" totalsRowDxfId="79"/>
    <tableColumn id="2" xr3:uid="{8BCB3782-3A41-4710-AC00-EBB4CE5F5E15}" name="GEO Name" dataDxfId="78" totalsRowDxfId="77"/>
    <tableColumn id="3" xr3:uid="{8B6E96A5-23DA-406A-B072-1E04D8258FE5}" name="Volume" totalsRowFunction="sum" dataDxfId="76" totalsRowDxfId="75" dataCellStyle="Comma" totalsRowCellStyle="Comma">
      <calculatedColumnFormula>SUMIFS(VolumebyClient[Vol],VolumebyClient[Xlookup Region ID],NEWGEONames[[#This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M11" sqref="M11"/>
    </sheetView>
  </sheetViews>
  <sheetFormatPr defaultRowHeight="13.25" customHeight="1" x14ac:dyDescent="0.25"/>
  <sheetData>
    <row r="1" spans="1:7" ht="13.25" customHeight="1" x14ac:dyDescent="0.25">
      <c r="A1" s="10" t="s">
        <v>897</v>
      </c>
      <c r="B1" s="10"/>
      <c r="C1" s="10"/>
      <c r="D1" s="10"/>
      <c r="E1" s="10"/>
      <c r="F1" s="10"/>
      <c r="G1" s="10"/>
    </row>
    <row r="2" spans="1:7" ht="13.25" customHeight="1" x14ac:dyDescent="0.25">
      <c r="A2" s="10"/>
      <c r="B2" s="10"/>
      <c r="C2" s="10"/>
      <c r="D2" s="10"/>
      <c r="E2" s="10"/>
      <c r="F2" s="10"/>
      <c r="G2" s="10"/>
    </row>
    <row r="3" spans="1:7" ht="13.25" customHeight="1" x14ac:dyDescent="0.25">
      <c r="A3" s="10"/>
      <c r="B3" s="10"/>
      <c r="C3" s="10"/>
      <c r="D3" s="10"/>
      <c r="E3" s="10"/>
      <c r="F3" s="10"/>
      <c r="G3" s="10"/>
    </row>
    <row r="4" spans="1:7" ht="13.25" customHeight="1" x14ac:dyDescent="0.25">
      <c r="A4" s="10"/>
      <c r="B4" s="10"/>
      <c r="C4" s="10"/>
      <c r="D4" s="10"/>
      <c r="E4" s="10"/>
      <c r="F4" s="10"/>
      <c r="G4" s="10"/>
    </row>
    <row r="5" spans="1:7" ht="13.25" customHeight="1" x14ac:dyDescent="0.25">
      <c r="A5" s="10"/>
      <c r="B5" s="10"/>
      <c r="C5" s="10"/>
      <c r="D5" s="10"/>
      <c r="E5" s="10"/>
      <c r="F5" s="10"/>
      <c r="G5" s="10"/>
    </row>
    <row r="6" spans="1:7" ht="13.25" customHeight="1" x14ac:dyDescent="0.25">
      <c r="A6" s="10"/>
      <c r="B6" s="10"/>
      <c r="C6" s="10"/>
      <c r="D6" s="10"/>
      <c r="E6" s="10"/>
      <c r="F6" s="10"/>
      <c r="G6" s="10"/>
    </row>
    <row r="7" spans="1:7" ht="13.25" customHeight="1" x14ac:dyDescent="0.25">
      <c r="A7" s="10"/>
      <c r="B7" s="10"/>
      <c r="C7" s="10"/>
      <c r="D7" s="10"/>
      <c r="E7" s="10"/>
      <c r="F7" s="10"/>
      <c r="G7" s="10"/>
    </row>
    <row r="8" spans="1:7" ht="13.25" customHeight="1" x14ac:dyDescent="0.25">
      <c r="A8" s="10"/>
      <c r="B8" s="10"/>
      <c r="C8" s="10"/>
      <c r="D8" s="10"/>
      <c r="E8" s="10"/>
      <c r="F8" s="10"/>
      <c r="G8" s="10"/>
    </row>
    <row r="9" spans="1:7" ht="13.25" customHeight="1" x14ac:dyDescent="0.25">
      <c r="A9" s="10"/>
      <c r="B9" s="10"/>
      <c r="C9" s="10"/>
      <c r="D9" s="10"/>
      <c r="E9" s="10"/>
      <c r="F9" s="10"/>
      <c r="G9" s="10"/>
    </row>
    <row r="10" spans="1:7" ht="13.25" customHeight="1" x14ac:dyDescent="0.25">
      <c r="A10" s="10"/>
      <c r="B10" s="10"/>
      <c r="C10" s="10"/>
      <c r="D10" s="10"/>
      <c r="E10" s="10"/>
      <c r="F10" s="10"/>
      <c r="G10" s="10"/>
    </row>
    <row r="11" spans="1:7" ht="13.25" customHeight="1" x14ac:dyDescent="0.25">
      <c r="A11" s="10"/>
      <c r="B11" s="10"/>
      <c r="C11" s="10"/>
      <c r="D11" s="10"/>
      <c r="E11" s="10"/>
      <c r="F11" s="10"/>
      <c r="G11" s="10"/>
    </row>
    <row r="12" spans="1:7" ht="13.25" customHeight="1" x14ac:dyDescent="0.25">
      <c r="A12" s="10"/>
      <c r="B12" s="10"/>
      <c r="C12" s="10"/>
      <c r="D12" s="10"/>
      <c r="E12" s="10"/>
      <c r="F12" s="10"/>
      <c r="G12" s="10"/>
    </row>
    <row r="13" spans="1:7" ht="13.25" customHeight="1" x14ac:dyDescent="0.25">
      <c r="A13" s="10"/>
      <c r="B13" s="10"/>
      <c r="C13" s="10"/>
      <c r="D13" s="10"/>
      <c r="E13" s="10"/>
      <c r="F13" s="10"/>
      <c r="G13" s="10"/>
    </row>
    <row r="14" spans="1:7" ht="13.25" customHeight="1" x14ac:dyDescent="0.25">
      <c r="A14" s="10"/>
      <c r="B14" s="10"/>
      <c r="C14" s="10"/>
      <c r="D14" s="10"/>
      <c r="E14" s="10"/>
      <c r="F14" s="10"/>
      <c r="G14" s="10"/>
    </row>
    <row r="15" spans="1:7" ht="13.25" customHeight="1" x14ac:dyDescent="0.25">
      <c r="A15" s="10"/>
      <c r="B15" s="10"/>
      <c r="C15" s="10"/>
      <c r="D15" s="10"/>
      <c r="E15" s="10"/>
      <c r="F15" s="10"/>
      <c r="G15" s="10"/>
    </row>
    <row r="16" spans="1:7" ht="13.25" customHeight="1" x14ac:dyDescent="0.25">
      <c r="A16" s="10"/>
      <c r="B16" s="10"/>
      <c r="C16" s="10"/>
      <c r="D16" s="10"/>
      <c r="E16" s="10"/>
      <c r="F16" s="10"/>
      <c r="G16" s="10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E1BD-19CC-4CEE-B907-47B5ED2626E2}">
  <dimension ref="A1:I43"/>
  <sheetViews>
    <sheetView topLeftCell="A37" workbookViewId="0">
      <selection activeCell="E10" sqref="E10"/>
    </sheetView>
  </sheetViews>
  <sheetFormatPr defaultRowHeight="12.5" x14ac:dyDescent="0.25"/>
  <cols>
    <col min="2" max="2" width="9.90625" bestFit="1" customWidth="1"/>
    <col min="5" max="5" width="18.6328125" customWidth="1"/>
    <col min="6" max="6" width="22.08984375" customWidth="1"/>
    <col min="7" max="7" width="14.1796875" customWidth="1"/>
    <col min="8" max="8" width="9.453125" customWidth="1"/>
    <col min="9" max="9" width="19.6328125" customWidth="1"/>
  </cols>
  <sheetData>
    <row r="1" spans="1:9" x14ac:dyDescent="0.25">
      <c r="A1" t="s">
        <v>0</v>
      </c>
      <c r="B1" t="s">
        <v>61</v>
      </c>
      <c r="C1" t="s">
        <v>133</v>
      </c>
      <c r="D1" t="s">
        <v>900</v>
      </c>
      <c r="E1" t="s">
        <v>904</v>
      </c>
      <c r="F1" t="s">
        <v>905</v>
      </c>
      <c r="G1" t="s">
        <v>909</v>
      </c>
      <c r="H1" t="s">
        <v>911</v>
      </c>
      <c r="I1" t="s">
        <v>921</v>
      </c>
    </row>
    <row r="2" spans="1:9" x14ac:dyDescent="0.25">
      <c r="A2" t="s">
        <v>9</v>
      </c>
      <c r="B2" s="1">
        <v>44196</v>
      </c>
      <c r="C2">
        <v>194</v>
      </c>
      <c r="D2">
        <v>7</v>
      </c>
      <c r="E2" t="s">
        <v>56</v>
      </c>
      <c r="F2" t="s">
        <v>56</v>
      </c>
      <c r="G2" t="s">
        <v>908</v>
      </c>
      <c r="H2" t="s">
        <v>918</v>
      </c>
      <c r="I2" t="s">
        <v>918</v>
      </c>
    </row>
    <row r="3" spans="1:9" x14ac:dyDescent="0.25">
      <c r="A3" t="s">
        <v>9</v>
      </c>
      <c r="B3" s="1">
        <v>44165</v>
      </c>
      <c r="C3">
        <v>214</v>
      </c>
      <c r="D3">
        <v>7</v>
      </c>
      <c r="E3" t="s">
        <v>56</v>
      </c>
      <c r="F3" t="s">
        <v>56</v>
      </c>
      <c r="G3" t="s">
        <v>908</v>
      </c>
      <c r="H3" t="s">
        <v>918</v>
      </c>
      <c r="I3" t="s">
        <v>918</v>
      </c>
    </row>
    <row r="4" spans="1:9" x14ac:dyDescent="0.25">
      <c r="A4" t="s">
        <v>9</v>
      </c>
      <c r="B4" s="1">
        <v>44135</v>
      </c>
      <c r="C4">
        <v>170</v>
      </c>
      <c r="D4">
        <v>7</v>
      </c>
      <c r="E4" t="s">
        <v>56</v>
      </c>
      <c r="F4" t="s">
        <v>56</v>
      </c>
      <c r="G4" t="s">
        <v>908</v>
      </c>
      <c r="H4" t="s">
        <v>918</v>
      </c>
      <c r="I4" t="s">
        <v>918</v>
      </c>
    </row>
    <row r="5" spans="1:9" x14ac:dyDescent="0.25">
      <c r="A5" t="s">
        <v>5</v>
      </c>
      <c r="B5" s="1">
        <v>44196</v>
      </c>
      <c r="C5">
        <v>107</v>
      </c>
      <c r="D5">
        <v>7</v>
      </c>
      <c r="E5" t="s">
        <v>56</v>
      </c>
      <c r="F5" t="s">
        <v>56</v>
      </c>
      <c r="G5" t="s">
        <v>908</v>
      </c>
      <c r="H5" t="s">
        <v>918</v>
      </c>
      <c r="I5" t="s">
        <v>918</v>
      </c>
    </row>
    <row r="6" spans="1:9" x14ac:dyDescent="0.25">
      <c r="A6" t="s">
        <v>5</v>
      </c>
      <c r="B6" s="1">
        <v>44165</v>
      </c>
      <c r="C6">
        <v>136</v>
      </c>
      <c r="D6">
        <v>7</v>
      </c>
      <c r="E6" t="s">
        <v>56</v>
      </c>
      <c r="F6" t="s">
        <v>56</v>
      </c>
      <c r="G6" t="s">
        <v>908</v>
      </c>
      <c r="H6" t="s">
        <v>918</v>
      </c>
      <c r="I6" t="s">
        <v>918</v>
      </c>
    </row>
    <row r="7" spans="1:9" x14ac:dyDescent="0.25">
      <c r="A7" t="s">
        <v>5</v>
      </c>
      <c r="B7" s="1">
        <v>44135</v>
      </c>
      <c r="C7">
        <v>96</v>
      </c>
      <c r="D7">
        <v>7</v>
      </c>
      <c r="E7" t="s">
        <v>56</v>
      </c>
      <c r="F7" t="s">
        <v>56</v>
      </c>
      <c r="G7" t="s">
        <v>908</v>
      </c>
      <c r="H7" t="s">
        <v>918</v>
      </c>
      <c r="I7" t="s">
        <v>918</v>
      </c>
    </row>
    <row r="8" spans="1:9" x14ac:dyDescent="0.25">
      <c r="A8" t="s">
        <v>39</v>
      </c>
      <c r="B8" s="1">
        <v>44196</v>
      </c>
      <c r="C8">
        <v>1092</v>
      </c>
      <c r="D8">
        <v>7</v>
      </c>
      <c r="E8" t="s">
        <v>56</v>
      </c>
      <c r="F8" t="s">
        <v>56</v>
      </c>
      <c r="G8" t="s">
        <v>908</v>
      </c>
      <c r="H8" t="s">
        <v>918</v>
      </c>
      <c r="I8" t="s">
        <v>918</v>
      </c>
    </row>
    <row r="9" spans="1:9" x14ac:dyDescent="0.25">
      <c r="A9" t="s">
        <v>39</v>
      </c>
      <c r="B9" s="1">
        <v>44165</v>
      </c>
      <c r="C9">
        <v>1239</v>
      </c>
      <c r="D9">
        <v>7</v>
      </c>
      <c r="E9" t="s">
        <v>56</v>
      </c>
      <c r="F9" t="s">
        <v>56</v>
      </c>
      <c r="G9" t="s">
        <v>908</v>
      </c>
      <c r="H9" t="s">
        <v>918</v>
      </c>
      <c r="I9" t="s">
        <v>918</v>
      </c>
    </row>
    <row r="10" spans="1:9" x14ac:dyDescent="0.25">
      <c r="A10" t="s">
        <v>39</v>
      </c>
      <c r="B10" s="1">
        <v>44135</v>
      </c>
      <c r="C10">
        <v>947</v>
      </c>
      <c r="D10">
        <v>7</v>
      </c>
      <c r="E10" t="s">
        <v>56</v>
      </c>
      <c r="F10" t="s">
        <v>56</v>
      </c>
      <c r="G10" t="s">
        <v>908</v>
      </c>
      <c r="H10" t="s">
        <v>918</v>
      </c>
      <c r="I10" t="s">
        <v>918</v>
      </c>
    </row>
    <row r="11" spans="1:9" x14ac:dyDescent="0.25">
      <c r="A11" t="s">
        <v>29</v>
      </c>
      <c r="B11" s="1">
        <v>44196</v>
      </c>
      <c r="C11">
        <v>793</v>
      </c>
      <c r="D11">
        <v>7</v>
      </c>
      <c r="E11" t="s">
        <v>56</v>
      </c>
      <c r="F11" t="s">
        <v>56</v>
      </c>
      <c r="G11" t="s">
        <v>908</v>
      </c>
      <c r="H11" t="s">
        <v>918</v>
      </c>
      <c r="I11" t="s">
        <v>918</v>
      </c>
    </row>
    <row r="12" spans="1:9" x14ac:dyDescent="0.25">
      <c r="A12" t="s">
        <v>29</v>
      </c>
      <c r="B12" s="1">
        <v>44165</v>
      </c>
      <c r="C12">
        <v>899</v>
      </c>
      <c r="D12">
        <v>7</v>
      </c>
      <c r="E12" t="s">
        <v>56</v>
      </c>
      <c r="F12" t="s">
        <v>56</v>
      </c>
      <c r="G12" t="s">
        <v>908</v>
      </c>
      <c r="H12" t="s">
        <v>918</v>
      </c>
      <c r="I12" t="s">
        <v>918</v>
      </c>
    </row>
    <row r="13" spans="1:9" x14ac:dyDescent="0.25">
      <c r="A13" t="s">
        <v>29</v>
      </c>
      <c r="B13" s="1">
        <v>44135</v>
      </c>
      <c r="C13">
        <v>690</v>
      </c>
      <c r="D13">
        <v>7</v>
      </c>
      <c r="E13" t="s">
        <v>56</v>
      </c>
      <c r="F13" t="s">
        <v>56</v>
      </c>
      <c r="G13" t="s">
        <v>908</v>
      </c>
      <c r="H13" t="s">
        <v>918</v>
      </c>
      <c r="I13" t="s">
        <v>918</v>
      </c>
    </row>
    <row r="14" spans="1:9" x14ac:dyDescent="0.25">
      <c r="A14" t="s">
        <v>42</v>
      </c>
      <c r="B14" s="1">
        <v>44196</v>
      </c>
      <c r="C14">
        <v>1366</v>
      </c>
      <c r="D14">
        <v>7</v>
      </c>
      <c r="E14" t="s">
        <v>56</v>
      </c>
      <c r="F14" t="s">
        <v>56</v>
      </c>
      <c r="G14" t="s">
        <v>908</v>
      </c>
      <c r="H14" t="s">
        <v>918</v>
      </c>
      <c r="I14" t="s">
        <v>918</v>
      </c>
    </row>
    <row r="15" spans="1:9" x14ac:dyDescent="0.25">
      <c r="A15" t="s">
        <v>42</v>
      </c>
      <c r="B15" s="1">
        <v>44165</v>
      </c>
      <c r="C15">
        <v>1205</v>
      </c>
      <c r="D15">
        <v>7</v>
      </c>
      <c r="E15" t="s">
        <v>56</v>
      </c>
      <c r="F15" t="s">
        <v>56</v>
      </c>
      <c r="G15" t="s">
        <v>908</v>
      </c>
      <c r="H15" t="s">
        <v>918</v>
      </c>
      <c r="I15" t="s">
        <v>918</v>
      </c>
    </row>
    <row r="16" spans="1:9" x14ac:dyDescent="0.25">
      <c r="A16" t="s">
        <v>42</v>
      </c>
      <c r="B16" s="1">
        <v>44135</v>
      </c>
      <c r="C16">
        <v>1208</v>
      </c>
      <c r="D16">
        <v>7</v>
      </c>
      <c r="E16" t="s">
        <v>56</v>
      </c>
      <c r="F16" t="s">
        <v>56</v>
      </c>
      <c r="G16" t="s">
        <v>908</v>
      </c>
      <c r="H16" t="s">
        <v>918</v>
      </c>
      <c r="I16" t="s">
        <v>918</v>
      </c>
    </row>
    <row r="17" spans="1:9" x14ac:dyDescent="0.25">
      <c r="A17" t="s">
        <v>2</v>
      </c>
      <c r="B17" s="1">
        <v>44196</v>
      </c>
      <c r="C17">
        <v>38</v>
      </c>
      <c r="D17">
        <v>7</v>
      </c>
      <c r="E17" t="s">
        <v>56</v>
      </c>
      <c r="F17" t="s">
        <v>56</v>
      </c>
      <c r="G17" t="s">
        <v>908</v>
      </c>
      <c r="H17" t="s">
        <v>918</v>
      </c>
      <c r="I17" t="s">
        <v>918</v>
      </c>
    </row>
    <row r="18" spans="1:9" x14ac:dyDescent="0.25">
      <c r="A18" t="s">
        <v>2</v>
      </c>
      <c r="B18" s="1">
        <v>44165</v>
      </c>
      <c r="C18">
        <v>54</v>
      </c>
      <c r="D18">
        <v>7</v>
      </c>
      <c r="E18" t="s">
        <v>56</v>
      </c>
      <c r="F18" t="s">
        <v>56</v>
      </c>
      <c r="G18" t="s">
        <v>908</v>
      </c>
      <c r="H18" t="s">
        <v>918</v>
      </c>
      <c r="I18" t="s">
        <v>918</v>
      </c>
    </row>
    <row r="19" spans="1:9" x14ac:dyDescent="0.25">
      <c r="A19" t="s">
        <v>2</v>
      </c>
      <c r="B19" s="1">
        <v>44135</v>
      </c>
      <c r="C19">
        <v>32</v>
      </c>
      <c r="D19">
        <v>7</v>
      </c>
      <c r="E19" t="s">
        <v>56</v>
      </c>
      <c r="F19" t="s">
        <v>56</v>
      </c>
      <c r="G19" t="s">
        <v>908</v>
      </c>
      <c r="H19" t="s">
        <v>918</v>
      </c>
      <c r="I19" t="s">
        <v>918</v>
      </c>
    </row>
    <row r="20" spans="1:9" x14ac:dyDescent="0.25">
      <c r="A20" t="s">
        <v>10</v>
      </c>
      <c r="B20" s="1">
        <v>44196</v>
      </c>
      <c r="C20">
        <v>218</v>
      </c>
      <c r="D20">
        <v>7</v>
      </c>
      <c r="E20" t="s">
        <v>56</v>
      </c>
      <c r="F20" t="s">
        <v>56</v>
      </c>
      <c r="G20" t="s">
        <v>908</v>
      </c>
      <c r="H20" t="s">
        <v>918</v>
      </c>
      <c r="I20" t="s">
        <v>918</v>
      </c>
    </row>
    <row r="21" spans="1:9" x14ac:dyDescent="0.25">
      <c r="A21" t="s">
        <v>10</v>
      </c>
      <c r="B21" s="1">
        <v>44165</v>
      </c>
      <c r="C21">
        <v>276</v>
      </c>
      <c r="D21">
        <v>7</v>
      </c>
      <c r="E21" t="s">
        <v>56</v>
      </c>
      <c r="F21" t="s">
        <v>56</v>
      </c>
      <c r="G21" t="s">
        <v>908</v>
      </c>
      <c r="H21" t="s">
        <v>918</v>
      </c>
      <c r="I21" t="s">
        <v>918</v>
      </c>
    </row>
    <row r="22" spans="1:9" x14ac:dyDescent="0.25">
      <c r="A22" t="s">
        <v>10</v>
      </c>
      <c r="B22" s="1">
        <v>44135</v>
      </c>
      <c r="C22">
        <v>182</v>
      </c>
      <c r="D22">
        <v>7</v>
      </c>
      <c r="E22" t="s">
        <v>56</v>
      </c>
      <c r="F22" t="s">
        <v>56</v>
      </c>
      <c r="G22" t="s">
        <v>908</v>
      </c>
      <c r="H22" t="s">
        <v>918</v>
      </c>
      <c r="I22" t="s">
        <v>918</v>
      </c>
    </row>
    <row r="23" spans="1:9" x14ac:dyDescent="0.25">
      <c r="A23" t="s">
        <v>53</v>
      </c>
      <c r="B23" s="1">
        <v>44196</v>
      </c>
      <c r="C23">
        <v>6445</v>
      </c>
      <c r="D23">
        <v>7</v>
      </c>
      <c r="E23" t="s">
        <v>56</v>
      </c>
      <c r="F23" t="s">
        <v>56</v>
      </c>
      <c r="G23" t="s">
        <v>908</v>
      </c>
      <c r="H23" t="s">
        <v>918</v>
      </c>
      <c r="I23" t="s">
        <v>918</v>
      </c>
    </row>
    <row r="24" spans="1:9" x14ac:dyDescent="0.25">
      <c r="A24" t="s">
        <v>53</v>
      </c>
      <c r="B24" s="1">
        <v>44165</v>
      </c>
      <c r="C24">
        <v>9422</v>
      </c>
      <c r="D24">
        <v>7</v>
      </c>
      <c r="E24" t="s">
        <v>56</v>
      </c>
      <c r="F24" t="s">
        <v>56</v>
      </c>
      <c r="G24" t="s">
        <v>908</v>
      </c>
      <c r="H24" t="s">
        <v>918</v>
      </c>
      <c r="I24" t="s">
        <v>918</v>
      </c>
    </row>
    <row r="25" spans="1:9" x14ac:dyDescent="0.25">
      <c r="A25" t="s">
        <v>53</v>
      </c>
      <c r="B25" s="1">
        <v>44135</v>
      </c>
      <c r="C25">
        <v>5452</v>
      </c>
      <c r="D25">
        <v>7</v>
      </c>
      <c r="E25" t="s">
        <v>56</v>
      </c>
      <c r="F25" t="s">
        <v>56</v>
      </c>
      <c r="G25" t="s">
        <v>908</v>
      </c>
      <c r="H25" t="s">
        <v>918</v>
      </c>
      <c r="I25" t="s">
        <v>918</v>
      </c>
    </row>
    <row r="26" spans="1:9" x14ac:dyDescent="0.25">
      <c r="A26" t="s">
        <v>24</v>
      </c>
      <c r="B26" s="1">
        <v>44196</v>
      </c>
      <c r="C26">
        <v>726</v>
      </c>
      <c r="D26">
        <v>7</v>
      </c>
      <c r="E26" t="s">
        <v>56</v>
      </c>
      <c r="F26" t="s">
        <v>56</v>
      </c>
      <c r="G26" t="s">
        <v>908</v>
      </c>
      <c r="H26" t="s">
        <v>918</v>
      </c>
      <c r="I26" t="s">
        <v>918</v>
      </c>
    </row>
    <row r="27" spans="1:9" x14ac:dyDescent="0.25">
      <c r="A27" t="s">
        <v>24</v>
      </c>
      <c r="B27" s="1">
        <v>44165</v>
      </c>
      <c r="C27">
        <v>643</v>
      </c>
      <c r="D27">
        <v>7</v>
      </c>
      <c r="E27" t="s">
        <v>56</v>
      </c>
      <c r="F27" t="s">
        <v>56</v>
      </c>
      <c r="G27" t="s">
        <v>908</v>
      </c>
      <c r="H27" t="s">
        <v>918</v>
      </c>
      <c r="I27" t="s">
        <v>918</v>
      </c>
    </row>
    <row r="28" spans="1:9" x14ac:dyDescent="0.25">
      <c r="A28" t="s">
        <v>24</v>
      </c>
      <c r="B28" s="1">
        <v>44135</v>
      </c>
      <c r="C28">
        <v>645</v>
      </c>
      <c r="D28">
        <v>7</v>
      </c>
      <c r="E28" t="s">
        <v>56</v>
      </c>
      <c r="F28" t="s">
        <v>56</v>
      </c>
      <c r="G28" t="s">
        <v>908</v>
      </c>
      <c r="H28" t="s">
        <v>918</v>
      </c>
      <c r="I28" t="s">
        <v>918</v>
      </c>
    </row>
    <row r="29" spans="1:9" x14ac:dyDescent="0.25">
      <c r="A29" t="s">
        <v>13</v>
      </c>
      <c r="B29" s="1">
        <v>44196</v>
      </c>
      <c r="C29">
        <v>407</v>
      </c>
      <c r="D29">
        <v>7</v>
      </c>
      <c r="E29" t="s">
        <v>56</v>
      </c>
      <c r="F29" t="s">
        <v>56</v>
      </c>
      <c r="G29" t="s">
        <v>908</v>
      </c>
      <c r="H29" t="s">
        <v>918</v>
      </c>
      <c r="I29" t="s">
        <v>918</v>
      </c>
    </row>
    <row r="30" spans="1:9" x14ac:dyDescent="0.25">
      <c r="A30" t="s">
        <v>13</v>
      </c>
      <c r="B30" s="1">
        <v>44165</v>
      </c>
      <c r="C30">
        <v>322</v>
      </c>
      <c r="D30">
        <v>7</v>
      </c>
      <c r="E30" t="s">
        <v>56</v>
      </c>
      <c r="F30" t="s">
        <v>56</v>
      </c>
      <c r="G30" t="s">
        <v>908</v>
      </c>
      <c r="H30" t="s">
        <v>918</v>
      </c>
      <c r="I30" t="s">
        <v>918</v>
      </c>
    </row>
    <row r="31" spans="1:9" x14ac:dyDescent="0.25">
      <c r="A31" t="s">
        <v>13</v>
      </c>
      <c r="B31" s="1">
        <v>44135</v>
      </c>
      <c r="C31">
        <v>367</v>
      </c>
      <c r="D31">
        <v>7</v>
      </c>
      <c r="E31" t="s">
        <v>56</v>
      </c>
      <c r="F31" t="s">
        <v>56</v>
      </c>
      <c r="G31" t="s">
        <v>908</v>
      </c>
      <c r="H31" t="s">
        <v>918</v>
      </c>
      <c r="I31" t="s">
        <v>918</v>
      </c>
    </row>
    <row r="32" spans="1:9" x14ac:dyDescent="0.25">
      <c r="A32" t="s">
        <v>43</v>
      </c>
      <c r="B32" s="1">
        <v>44196</v>
      </c>
      <c r="C32">
        <v>13595</v>
      </c>
      <c r="D32">
        <v>7</v>
      </c>
      <c r="E32" t="s">
        <v>56</v>
      </c>
      <c r="F32" t="s">
        <v>56</v>
      </c>
      <c r="G32" t="s">
        <v>908</v>
      </c>
      <c r="H32" t="s">
        <v>918</v>
      </c>
      <c r="I32" t="s">
        <v>918</v>
      </c>
    </row>
    <row r="33" spans="1:9" x14ac:dyDescent="0.25">
      <c r="A33" t="s">
        <v>43</v>
      </c>
      <c r="B33" s="1">
        <v>44165</v>
      </c>
      <c r="C33">
        <v>13596</v>
      </c>
      <c r="D33">
        <v>7</v>
      </c>
      <c r="E33" t="s">
        <v>56</v>
      </c>
      <c r="F33" t="s">
        <v>56</v>
      </c>
      <c r="G33" t="s">
        <v>908</v>
      </c>
      <c r="H33" t="s">
        <v>918</v>
      </c>
      <c r="I33" t="s">
        <v>918</v>
      </c>
    </row>
    <row r="34" spans="1:9" x14ac:dyDescent="0.25">
      <c r="A34" t="s">
        <v>43</v>
      </c>
      <c r="B34" s="1">
        <v>44135</v>
      </c>
      <c r="C34">
        <v>11895</v>
      </c>
      <c r="D34">
        <v>7</v>
      </c>
      <c r="E34" t="s">
        <v>56</v>
      </c>
      <c r="F34" t="s">
        <v>56</v>
      </c>
      <c r="G34" t="s">
        <v>908</v>
      </c>
      <c r="H34" t="s">
        <v>918</v>
      </c>
      <c r="I34" t="s">
        <v>918</v>
      </c>
    </row>
    <row r="35" spans="1:9" x14ac:dyDescent="0.25">
      <c r="A35" t="s">
        <v>12</v>
      </c>
      <c r="B35" s="1">
        <v>44196</v>
      </c>
      <c r="C35">
        <v>285</v>
      </c>
      <c r="D35">
        <v>7</v>
      </c>
      <c r="E35" t="s">
        <v>56</v>
      </c>
      <c r="F35" t="s">
        <v>56</v>
      </c>
      <c r="G35" t="s">
        <v>908</v>
      </c>
      <c r="H35" t="s">
        <v>918</v>
      </c>
      <c r="I35" t="s">
        <v>918</v>
      </c>
    </row>
    <row r="36" spans="1:9" x14ac:dyDescent="0.25">
      <c r="A36" t="s">
        <v>12</v>
      </c>
      <c r="B36" s="1">
        <v>44165</v>
      </c>
      <c r="C36">
        <v>368</v>
      </c>
      <c r="D36">
        <v>7</v>
      </c>
      <c r="E36" t="s">
        <v>56</v>
      </c>
      <c r="F36" t="s">
        <v>56</v>
      </c>
      <c r="G36" t="s">
        <v>908</v>
      </c>
      <c r="H36" t="s">
        <v>918</v>
      </c>
      <c r="I36" t="s">
        <v>918</v>
      </c>
    </row>
    <row r="37" spans="1:9" x14ac:dyDescent="0.25">
      <c r="A37" t="s">
        <v>12</v>
      </c>
      <c r="B37" s="1">
        <v>44135</v>
      </c>
      <c r="C37">
        <v>243</v>
      </c>
      <c r="D37">
        <v>7</v>
      </c>
      <c r="E37" t="s">
        <v>56</v>
      </c>
      <c r="F37" t="s">
        <v>56</v>
      </c>
      <c r="G37" t="s">
        <v>908</v>
      </c>
      <c r="H37" t="s">
        <v>918</v>
      </c>
      <c r="I37" t="s">
        <v>918</v>
      </c>
    </row>
    <row r="38" spans="1:9" x14ac:dyDescent="0.25">
      <c r="A38" t="s">
        <v>25</v>
      </c>
      <c r="B38" s="1">
        <v>44196</v>
      </c>
      <c r="C38">
        <v>727</v>
      </c>
      <c r="D38">
        <v>7</v>
      </c>
      <c r="E38" t="s">
        <v>56</v>
      </c>
      <c r="F38" t="s">
        <v>56</v>
      </c>
      <c r="G38" t="s">
        <v>908</v>
      </c>
      <c r="H38" t="s">
        <v>918</v>
      </c>
      <c r="I38" t="s">
        <v>918</v>
      </c>
    </row>
    <row r="39" spans="1:9" x14ac:dyDescent="0.25">
      <c r="A39" t="s">
        <v>25</v>
      </c>
      <c r="B39" s="1">
        <v>44165</v>
      </c>
      <c r="C39">
        <v>723</v>
      </c>
      <c r="D39">
        <v>7</v>
      </c>
      <c r="E39" t="s">
        <v>56</v>
      </c>
      <c r="F39" t="s">
        <v>56</v>
      </c>
      <c r="G39" t="s">
        <v>908</v>
      </c>
      <c r="H39" t="s">
        <v>918</v>
      </c>
      <c r="I39" t="s">
        <v>918</v>
      </c>
    </row>
    <row r="40" spans="1:9" x14ac:dyDescent="0.25">
      <c r="A40" t="s">
        <v>25</v>
      </c>
      <c r="B40" s="1">
        <v>44135</v>
      </c>
      <c r="C40">
        <v>637</v>
      </c>
      <c r="D40">
        <v>7</v>
      </c>
      <c r="E40" t="s">
        <v>56</v>
      </c>
      <c r="F40" t="s">
        <v>56</v>
      </c>
      <c r="G40" t="s">
        <v>908</v>
      </c>
      <c r="H40" t="s">
        <v>918</v>
      </c>
      <c r="I40" t="s">
        <v>918</v>
      </c>
    </row>
    <row r="41" spans="1:9" x14ac:dyDescent="0.25">
      <c r="A41" t="s">
        <v>30</v>
      </c>
      <c r="B41" s="1">
        <v>44196</v>
      </c>
      <c r="C41">
        <v>829</v>
      </c>
      <c r="D41">
        <v>7</v>
      </c>
      <c r="E41" t="s">
        <v>56</v>
      </c>
      <c r="F41" t="s">
        <v>56</v>
      </c>
      <c r="G41" t="s">
        <v>908</v>
      </c>
      <c r="H41" t="s">
        <v>918</v>
      </c>
      <c r="I41" t="s">
        <v>918</v>
      </c>
    </row>
    <row r="42" spans="1:9" x14ac:dyDescent="0.25">
      <c r="A42" t="s">
        <v>30</v>
      </c>
      <c r="B42" s="1">
        <v>44165</v>
      </c>
      <c r="C42">
        <v>939</v>
      </c>
      <c r="D42">
        <v>7</v>
      </c>
      <c r="E42" t="s">
        <v>56</v>
      </c>
      <c r="F42" t="s">
        <v>56</v>
      </c>
      <c r="G42" t="s">
        <v>908</v>
      </c>
      <c r="H42" t="s">
        <v>918</v>
      </c>
      <c r="I42" t="s">
        <v>918</v>
      </c>
    </row>
    <row r="43" spans="1:9" x14ac:dyDescent="0.25">
      <c r="A43" t="s">
        <v>30</v>
      </c>
      <c r="B43" s="1">
        <v>44135</v>
      </c>
      <c r="C43">
        <v>722</v>
      </c>
      <c r="D43">
        <v>7</v>
      </c>
      <c r="E43" t="s">
        <v>56</v>
      </c>
      <c r="F43" t="s">
        <v>56</v>
      </c>
      <c r="G43" t="s">
        <v>908</v>
      </c>
      <c r="H43" t="s">
        <v>918</v>
      </c>
      <c r="I43" t="s">
        <v>918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FF34-BD2D-4A68-9E64-801358EDB74F}">
  <dimension ref="A1:I25"/>
  <sheetViews>
    <sheetView topLeftCell="A7" workbookViewId="0">
      <selection activeCell="B10" sqref="B10"/>
    </sheetView>
  </sheetViews>
  <sheetFormatPr defaultRowHeight="12.5" x14ac:dyDescent="0.25"/>
  <cols>
    <col min="2" max="2" width="9.90625" bestFit="1" customWidth="1"/>
    <col min="5" max="5" width="18.6328125" customWidth="1"/>
    <col min="6" max="6" width="22.08984375" customWidth="1"/>
    <col min="7" max="7" width="14.1796875" customWidth="1"/>
    <col min="8" max="8" width="9.453125" customWidth="1"/>
    <col min="9" max="9" width="19.6328125" customWidth="1"/>
  </cols>
  <sheetData>
    <row r="1" spans="1:9" x14ac:dyDescent="0.25">
      <c r="A1" t="s">
        <v>0</v>
      </c>
      <c r="B1" t="s">
        <v>61</v>
      </c>
      <c r="C1" t="s">
        <v>133</v>
      </c>
      <c r="D1" t="s">
        <v>900</v>
      </c>
      <c r="E1" t="s">
        <v>904</v>
      </c>
      <c r="F1" t="s">
        <v>905</v>
      </c>
      <c r="G1" t="s">
        <v>909</v>
      </c>
      <c r="H1" t="s">
        <v>911</v>
      </c>
      <c r="I1" t="s">
        <v>921</v>
      </c>
    </row>
    <row r="2" spans="1:9" x14ac:dyDescent="0.25">
      <c r="A2" t="s">
        <v>22</v>
      </c>
      <c r="B2" s="1">
        <v>43921</v>
      </c>
      <c r="C2">
        <v>682</v>
      </c>
      <c r="D2">
        <v>7</v>
      </c>
      <c r="E2" t="s">
        <v>54</v>
      </c>
      <c r="F2" t="s">
        <v>54</v>
      </c>
      <c r="G2" t="s">
        <v>899</v>
      </c>
      <c r="H2" t="s">
        <v>915</v>
      </c>
      <c r="I2" t="s">
        <v>915</v>
      </c>
    </row>
    <row r="3" spans="1:9" x14ac:dyDescent="0.25">
      <c r="A3" t="s">
        <v>22</v>
      </c>
      <c r="B3" s="1">
        <v>43890</v>
      </c>
      <c r="C3">
        <v>760</v>
      </c>
      <c r="D3">
        <v>7</v>
      </c>
      <c r="E3" t="s">
        <v>54</v>
      </c>
      <c r="F3" t="s">
        <v>54</v>
      </c>
      <c r="G3" t="s">
        <v>899</v>
      </c>
      <c r="H3" t="s">
        <v>915</v>
      </c>
      <c r="I3" t="s">
        <v>915</v>
      </c>
    </row>
    <row r="4" spans="1:9" x14ac:dyDescent="0.25">
      <c r="A4" t="s">
        <v>22</v>
      </c>
      <c r="B4" s="1">
        <v>43861</v>
      </c>
      <c r="C4">
        <v>532</v>
      </c>
      <c r="D4">
        <v>7</v>
      </c>
      <c r="E4" t="s">
        <v>54</v>
      </c>
      <c r="F4" t="s">
        <v>54</v>
      </c>
      <c r="G4" t="s">
        <v>899</v>
      </c>
      <c r="H4" t="s">
        <v>915</v>
      </c>
      <c r="I4" t="s">
        <v>915</v>
      </c>
    </row>
    <row r="5" spans="1:9" x14ac:dyDescent="0.25">
      <c r="A5" t="s">
        <v>15</v>
      </c>
      <c r="B5" s="1">
        <v>43921</v>
      </c>
      <c r="C5">
        <v>498</v>
      </c>
      <c r="D5">
        <v>7</v>
      </c>
      <c r="E5" t="s">
        <v>54</v>
      </c>
      <c r="F5" t="s">
        <v>54</v>
      </c>
      <c r="G5" t="s">
        <v>899</v>
      </c>
      <c r="H5" t="s">
        <v>915</v>
      </c>
      <c r="I5" t="s">
        <v>915</v>
      </c>
    </row>
    <row r="6" spans="1:9" x14ac:dyDescent="0.25">
      <c r="A6" t="s">
        <v>15</v>
      </c>
      <c r="B6" s="1">
        <v>43890</v>
      </c>
      <c r="C6">
        <v>553</v>
      </c>
      <c r="D6">
        <v>7</v>
      </c>
      <c r="E6" t="s">
        <v>54</v>
      </c>
      <c r="F6" t="s">
        <v>54</v>
      </c>
      <c r="G6" t="s">
        <v>899</v>
      </c>
      <c r="H6" t="s">
        <v>915</v>
      </c>
      <c r="I6" t="s">
        <v>915</v>
      </c>
    </row>
    <row r="7" spans="1:9" x14ac:dyDescent="0.25">
      <c r="A7" t="s">
        <v>15</v>
      </c>
      <c r="B7" s="1">
        <v>43861</v>
      </c>
      <c r="C7">
        <v>391</v>
      </c>
      <c r="D7">
        <v>7</v>
      </c>
      <c r="E7" t="s">
        <v>54</v>
      </c>
      <c r="F7" t="s">
        <v>54</v>
      </c>
      <c r="G7" t="s">
        <v>899</v>
      </c>
      <c r="H7" t="s">
        <v>915</v>
      </c>
      <c r="I7" t="s">
        <v>915</v>
      </c>
    </row>
    <row r="8" spans="1:9" x14ac:dyDescent="0.25">
      <c r="A8" t="s">
        <v>31</v>
      </c>
      <c r="B8" s="1">
        <v>43921</v>
      </c>
      <c r="C8">
        <v>1103</v>
      </c>
      <c r="D8">
        <v>7</v>
      </c>
      <c r="E8" t="s">
        <v>54</v>
      </c>
      <c r="F8" t="s">
        <v>54</v>
      </c>
      <c r="G8" t="s">
        <v>899</v>
      </c>
      <c r="H8" t="s">
        <v>915</v>
      </c>
      <c r="I8" t="s">
        <v>915</v>
      </c>
    </row>
    <row r="9" spans="1:9" x14ac:dyDescent="0.25">
      <c r="A9" t="s">
        <v>31</v>
      </c>
      <c r="B9" s="1">
        <v>43890</v>
      </c>
      <c r="C9">
        <v>1101</v>
      </c>
      <c r="D9">
        <v>7</v>
      </c>
      <c r="E9" t="s">
        <v>54</v>
      </c>
      <c r="F9" t="s">
        <v>54</v>
      </c>
      <c r="G9" t="s">
        <v>899</v>
      </c>
      <c r="H9" t="s">
        <v>915</v>
      </c>
      <c r="I9" t="s">
        <v>915</v>
      </c>
    </row>
    <row r="10" spans="1:9" x14ac:dyDescent="0.25">
      <c r="A10" t="s">
        <v>31</v>
      </c>
      <c r="B10" s="1">
        <v>43861</v>
      </c>
      <c r="C10">
        <v>866</v>
      </c>
      <c r="D10">
        <v>7</v>
      </c>
      <c r="E10" t="s">
        <v>54</v>
      </c>
      <c r="F10" t="s">
        <v>54</v>
      </c>
      <c r="G10" t="s">
        <v>899</v>
      </c>
      <c r="H10" t="s">
        <v>915</v>
      </c>
      <c r="I10" t="s">
        <v>915</v>
      </c>
    </row>
    <row r="11" spans="1:9" x14ac:dyDescent="0.25">
      <c r="A11" t="s">
        <v>27</v>
      </c>
      <c r="B11" s="1">
        <v>43921</v>
      </c>
      <c r="C11">
        <v>23787</v>
      </c>
      <c r="D11">
        <v>7</v>
      </c>
      <c r="E11" t="s">
        <v>54</v>
      </c>
      <c r="F11" t="s">
        <v>54</v>
      </c>
      <c r="G11" t="s">
        <v>899</v>
      </c>
      <c r="H11" t="s">
        <v>915</v>
      </c>
      <c r="I11" t="s">
        <v>915</v>
      </c>
    </row>
    <row r="12" spans="1:9" x14ac:dyDescent="0.25">
      <c r="A12" t="s">
        <v>27</v>
      </c>
      <c r="B12" s="1">
        <v>43890</v>
      </c>
      <c r="C12">
        <v>19258</v>
      </c>
      <c r="D12">
        <v>7</v>
      </c>
      <c r="E12" t="s">
        <v>54</v>
      </c>
      <c r="F12" t="s">
        <v>54</v>
      </c>
      <c r="G12" t="s">
        <v>899</v>
      </c>
      <c r="H12" t="s">
        <v>915</v>
      </c>
      <c r="I12" t="s">
        <v>915</v>
      </c>
    </row>
    <row r="13" spans="1:9" x14ac:dyDescent="0.25">
      <c r="A13" t="s">
        <v>27</v>
      </c>
      <c r="B13" s="1">
        <v>43861</v>
      </c>
      <c r="C13">
        <v>19257</v>
      </c>
      <c r="D13">
        <v>7</v>
      </c>
      <c r="E13" t="s">
        <v>54</v>
      </c>
      <c r="F13" t="s">
        <v>54</v>
      </c>
      <c r="G13" t="s">
        <v>899</v>
      </c>
      <c r="H13" t="s">
        <v>915</v>
      </c>
      <c r="I13" t="s">
        <v>915</v>
      </c>
    </row>
    <row r="14" spans="1:9" x14ac:dyDescent="0.25">
      <c r="A14" t="s">
        <v>18</v>
      </c>
      <c r="B14" s="1">
        <v>43921</v>
      </c>
      <c r="C14">
        <v>755</v>
      </c>
      <c r="D14">
        <v>7</v>
      </c>
      <c r="E14" t="s">
        <v>54</v>
      </c>
      <c r="F14" t="s">
        <v>54</v>
      </c>
      <c r="G14" t="s">
        <v>899</v>
      </c>
      <c r="H14" t="s">
        <v>915</v>
      </c>
      <c r="I14" t="s">
        <v>915</v>
      </c>
    </row>
    <row r="15" spans="1:9" x14ac:dyDescent="0.25">
      <c r="A15" t="s">
        <v>18</v>
      </c>
      <c r="B15" s="1">
        <v>43890</v>
      </c>
      <c r="C15">
        <v>495</v>
      </c>
      <c r="D15">
        <v>7</v>
      </c>
      <c r="E15" t="s">
        <v>54</v>
      </c>
      <c r="F15" t="s">
        <v>54</v>
      </c>
      <c r="G15" t="s">
        <v>899</v>
      </c>
      <c r="H15" t="s">
        <v>915</v>
      </c>
      <c r="I15" t="s">
        <v>915</v>
      </c>
    </row>
    <row r="16" spans="1:9" x14ac:dyDescent="0.25">
      <c r="A16" t="s">
        <v>18</v>
      </c>
      <c r="B16" s="1">
        <v>43861</v>
      </c>
      <c r="C16">
        <v>627</v>
      </c>
      <c r="D16">
        <v>7</v>
      </c>
      <c r="E16" t="s">
        <v>54</v>
      </c>
      <c r="F16" t="s">
        <v>54</v>
      </c>
      <c r="G16" t="s">
        <v>899</v>
      </c>
      <c r="H16" t="s">
        <v>915</v>
      </c>
      <c r="I16" t="s">
        <v>915</v>
      </c>
    </row>
    <row r="17" spans="1:9" x14ac:dyDescent="0.25">
      <c r="A17" t="s">
        <v>20</v>
      </c>
      <c r="B17" s="1">
        <v>43921</v>
      </c>
      <c r="C17">
        <v>25490</v>
      </c>
      <c r="D17">
        <v>7</v>
      </c>
      <c r="E17" t="s">
        <v>54</v>
      </c>
      <c r="F17" t="s">
        <v>54</v>
      </c>
      <c r="G17" t="s">
        <v>899</v>
      </c>
      <c r="H17" t="s">
        <v>915</v>
      </c>
      <c r="I17" t="s">
        <v>915</v>
      </c>
    </row>
    <row r="18" spans="1:9" x14ac:dyDescent="0.25">
      <c r="A18" t="s">
        <v>20</v>
      </c>
      <c r="B18" s="1">
        <v>43890</v>
      </c>
      <c r="C18">
        <v>28323</v>
      </c>
      <c r="D18">
        <v>7</v>
      </c>
      <c r="E18" t="s">
        <v>54</v>
      </c>
      <c r="F18" t="s">
        <v>54</v>
      </c>
      <c r="G18" t="s">
        <v>899</v>
      </c>
      <c r="H18" t="s">
        <v>915</v>
      </c>
      <c r="I18" t="s">
        <v>915</v>
      </c>
    </row>
    <row r="19" spans="1:9" x14ac:dyDescent="0.25">
      <c r="A19" t="s">
        <v>20</v>
      </c>
      <c r="B19" s="1">
        <v>43861</v>
      </c>
      <c r="C19">
        <v>19825</v>
      </c>
      <c r="D19">
        <v>7</v>
      </c>
      <c r="E19" t="s">
        <v>54</v>
      </c>
      <c r="F19" t="s">
        <v>54</v>
      </c>
      <c r="G19" t="s">
        <v>899</v>
      </c>
      <c r="H19" t="s">
        <v>915</v>
      </c>
      <c r="I19" t="s">
        <v>915</v>
      </c>
    </row>
    <row r="20" spans="1:9" x14ac:dyDescent="0.25">
      <c r="A20" t="s">
        <v>32</v>
      </c>
      <c r="B20" s="1">
        <v>43921</v>
      </c>
      <c r="C20">
        <v>1209</v>
      </c>
      <c r="D20">
        <v>7</v>
      </c>
      <c r="E20" t="s">
        <v>54</v>
      </c>
      <c r="F20" t="s">
        <v>54</v>
      </c>
      <c r="G20" t="s">
        <v>899</v>
      </c>
      <c r="H20" t="s">
        <v>915</v>
      </c>
      <c r="I20" t="s">
        <v>915</v>
      </c>
    </row>
    <row r="21" spans="1:9" x14ac:dyDescent="0.25">
      <c r="A21" t="s">
        <v>32</v>
      </c>
      <c r="B21" s="1">
        <v>43890</v>
      </c>
      <c r="C21">
        <v>1088</v>
      </c>
      <c r="D21">
        <v>7</v>
      </c>
      <c r="E21" t="s">
        <v>54</v>
      </c>
      <c r="F21" t="s">
        <v>54</v>
      </c>
      <c r="G21" t="s">
        <v>899</v>
      </c>
      <c r="H21" t="s">
        <v>915</v>
      </c>
      <c r="I21" t="s">
        <v>915</v>
      </c>
    </row>
    <row r="22" spans="1:9" x14ac:dyDescent="0.25">
      <c r="A22" t="s">
        <v>32</v>
      </c>
      <c r="B22" s="1">
        <v>43861</v>
      </c>
      <c r="C22">
        <v>967</v>
      </c>
      <c r="D22">
        <v>7</v>
      </c>
      <c r="E22" t="s">
        <v>54</v>
      </c>
      <c r="F22" t="s">
        <v>54</v>
      </c>
      <c r="G22" t="s">
        <v>899</v>
      </c>
      <c r="H22" t="s">
        <v>915</v>
      </c>
      <c r="I22" t="s">
        <v>915</v>
      </c>
    </row>
    <row r="23" spans="1:9" x14ac:dyDescent="0.25">
      <c r="A23" t="s">
        <v>4</v>
      </c>
      <c r="B23" s="1">
        <v>43921</v>
      </c>
      <c r="C23">
        <v>102</v>
      </c>
      <c r="D23">
        <v>7</v>
      </c>
      <c r="E23" t="s">
        <v>54</v>
      </c>
      <c r="F23" t="s">
        <v>54</v>
      </c>
      <c r="G23" t="s">
        <v>899</v>
      </c>
      <c r="H23" t="s">
        <v>915</v>
      </c>
      <c r="I23" t="s">
        <v>915</v>
      </c>
    </row>
    <row r="24" spans="1:9" x14ac:dyDescent="0.25">
      <c r="A24" t="s">
        <v>4</v>
      </c>
      <c r="B24" s="1">
        <v>43890</v>
      </c>
      <c r="C24">
        <v>101</v>
      </c>
      <c r="D24">
        <v>7</v>
      </c>
      <c r="E24" t="s">
        <v>54</v>
      </c>
      <c r="F24" t="s">
        <v>54</v>
      </c>
      <c r="G24" t="s">
        <v>899</v>
      </c>
      <c r="H24" t="s">
        <v>915</v>
      </c>
      <c r="I24" t="s">
        <v>915</v>
      </c>
    </row>
    <row r="25" spans="1:9" x14ac:dyDescent="0.25">
      <c r="A25" t="s">
        <v>4</v>
      </c>
      <c r="B25" s="1">
        <v>43861</v>
      </c>
      <c r="C25">
        <v>82</v>
      </c>
      <c r="D25">
        <v>7</v>
      </c>
      <c r="E25" t="s">
        <v>54</v>
      </c>
      <c r="F25" t="s">
        <v>54</v>
      </c>
      <c r="G25" t="s">
        <v>899</v>
      </c>
      <c r="H25" t="s">
        <v>915</v>
      </c>
      <c r="I25" t="s">
        <v>915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1BE9-ECE4-436E-82FF-4BB8C90D5F42}">
  <dimension ref="A1:I5"/>
  <sheetViews>
    <sheetView workbookViewId="0">
      <selection activeCell="B4" sqref="B4"/>
    </sheetView>
  </sheetViews>
  <sheetFormatPr defaultRowHeight="12.5" x14ac:dyDescent="0.25"/>
  <cols>
    <col min="2" max="2" width="9.90625" bestFit="1" customWidth="1"/>
    <col min="5" max="5" width="18.6328125" customWidth="1"/>
    <col min="6" max="6" width="22.08984375" customWidth="1"/>
    <col min="7" max="7" width="14.1796875" customWidth="1"/>
    <col min="8" max="8" width="9.453125" customWidth="1"/>
    <col min="9" max="9" width="19.6328125" customWidth="1"/>
  </cols>
  <sheetData>
    <row r="1" spans="1:9" x14ac:dyDescent="0.25">
      <c r="A1" t="s">
        <v>0</v>
      </c>
      <c r="B1" t="s">
        <v>61</v>
      </c>
      <c r="C1" t="s">
        <v>133</v>
      </c>
      <c r="D1" t="s">
        <v>900</v>
      </c>
      <c r="E1" t="s">
        <v>904</v>
      </c>
      <c r="F1" t="s">
        <v>905</v>
      </c>
      <c r="G1" t="s">
        <v>909</v>
      </c>
      <c r="H1" t="s">
        <v>911</v>
      </c>
      <c r="I1" t="s">
        <v>921</v>
      </c>
    </row>
    <row r="2" spans="1:9" x14ac:dyDescent="0.25">
      <c r="A2" t="s">
        <v>44</v>
      </c>
      <c r="B2" s="1">
        <v>44104</v>
      </c>
      <c r="C2">
        <v>1249</v>
      </c>
      <c r="D2">
        <v>7</v>
      </c>
      <c r="E2" t="s">
        <v>55</v>
      </c>
      <c r="F2" t="s">
        <v>55</v>
      </c>
      <c r="G2" t="s">
        <v>907</v>
      </c>
      <c r="H2" t="s">
        <v>917</v>
      </c>
      <c r="I2" t="s">
        <v>917</v>
      </c>
    </row>
    <row r="3" spans="1:9" x14ac:dyDescent="0.25">
      <c r="A3" t="s">
        <v>44</v>
      </c>
      <c r="B3" s="1">
        <v>44196</v>
      </c>
      <c r="C3">
        <v>1082</v>
      </c>
      <c r="D3">
        <v>7</v>
      </c>
      <c r="E3" t="s">
        <v>55</v>
      </c>
      <c r="F3" t="s">
        <v>55</v>
      </c>
      <c r="G3" t="s">
        <v>907</v>
      </c>
      <c r="H3" t="s">
        <v>918</v>
      </c>
      <c r="I3" t="s">
        <v>918</v>
      </c>
    </row>
    <row r="4" spans="1:9" x14ac:dyDescent="0.25">
      <c r="A4" t="s">
        <v>44</v>
      </c>
      <c r="B4" s="1">
        <v>44165</v>
      </c>
      <c r="C4">
        <v>1574</v>
      </c>
      <c r="D4">
        <v>7</v>
      </c>
      <c r="E4" t="s">
        <v>55</v>
      </c>
      <c r="F4" t="s">
        <v>55</v>
      </c>
      <c r="G4" t="s">
        <v>907</v>
      </c>
      <c r="H4" t="s">
        <v>918</v>
      </c>
      <c r="I4" t="s">
        <v>918</v>
      </c>
    </row>
    <row r="5" spans="1:9" x14ac:dyDescent="0.25">
      <c r="A5" t="s">
        <v>44</v>
      </c>
      <c r="B5" s="1">
        <v>44135</v>
      </c>
      <c r="C5">
        <v>913</v>
      </c>
      <c r="D5">
        <v>7</v>
      </c>
      <c r="E5" t="s">
        <v>55</v>
      </c>
      <c r="F5" t="s">
        <v>55</v>
      </c>
      <c r="G5" t="s">
        <v>907</v>
      </c>
      <c r="H5" t="s">
        <v>918</v>
      </c>
      <c r="I5" t="s">
        <v>918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CB1F-2732-44F9-91FE-EF0BDFF60B32}">
  <dimension ref="A3:Y135"/>
  <sheetViews>
    <sheetView topLeftCell="A106" zoomScale="92" zoomScaleNormal="92" workbookViewId="0">
      <selection activeCell="S52" sqref="S52"/>
    </sheetView>
  </sheetViews>
  <sheetFormatPr defaultRowHeight="12.5" x14ac:dyDescent="0.25"/>
  <cols>
    <col min="1" max="1" width="13.453125" style="3" bestFit="1" customWidth="1"/>
    <col min="2" max="2" width="13.90625" style="3" bestFit="1" customWidth="1"/>
    <col min="3" max="6" width="10.81640625" style="3" bestFit="1" customWidth="1"/>
    <col min="7" max="7" width="10.1796875" style="3" bestFit="1" customWidth="1"/>
    <col min="8" max="9" width="8.6328125" style="3" bestFit="1" customWidth="1"/>
    <col min="10" max="10" width="10.1796875" style="3" bestFit="1" customWidth="1"/>
    <col min="11" max="13" width="8.6328125" style="3" bestFit="1" customWidth="1"/>
    <col min="14" max="14" width="7.6328125" style="3" bestFit="1" customWidth="1"/>
    <col min="15" max="15" width="11.08984375" style="3" bestFit="1" customWidth="1"/>
    <col min="16" max="16" width="10" style="3" bestFit="1" customWidth="1"/>
    <col min="17" max="18" width="11.36328125" style="3" bestFit="1" customWidth="1"/>
    <col min="19" max="20" width="8.6328125" style="3" bestFit="1" customWidth="1"/>
    <col min="21" max="25" width="7.6328125" style="3" bestFit="1" customWidth="1"/>
    <col min="26" max="27" width="5.1796875" style="3" bestFit="1" customWidth="1"/>
    <col min="28" max="28" width="6.1796875" style="3" bestFit="1" customWidth="1"/>
    <col min="29" max="16384" width="8.7265625" style="3"/>
  </cols>
  <sheetData>
    <row r="3" spans="1:14" x14ac:dyDescent="0.25">
      <c r="A3" s="11" t="s">
        <v>934</v>
      </c>
      <c r="B3" s="11" t="s">
        <v>925</v>
      </c>
      <c r="F3"/>
      <c r="G3"/>
      <c r="H3"/>
      <c r="I3"/>
      <c r="J3"/>
      <c r="K3"/>
      <c r="L3"/>
      <c r="M3"/>
      <c r="N3"/>
    </row>
    <row r="4" spans="1:14" x14ac:dyDescent="0.25">
      <c r="A4" s="11" t="s">
        <v>923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  <c r="K4"/>
      <c r="L4"/>
      <c r="M4"/>
      <c r="N4"/>
    </row>
    <row r="5" spans="1:14" x14ac:dyDescent="0.25">
      <c r="A5" s="12" t="s">
        <v>926</v>
      </c>
      <c r="B5" s="9"/>
      <c r="C5" s="9"/>
      <c r="D5" s="9"/>
      <c r="E5" s="9"/>
      <c r="F5"/>
      <c r="G5"/>
      <c r="H5"/>
      <c r="I5"/>
      <c r="J5"/>
      <c r="K5"/>
      <c r="L5"/>
      <c r="M5"/>
      <c r="N5"/>
    </row>
    <row r="6" spans="1:14" x14ac:dyDescent="0.25">
      <c r="A6" s="13" t="s">
        <v>930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  <c r="K6"/>
      <c r="L6"/>
      <c r="M6"/>
      <c r="N6"/>
    </row>
    <row r="7" spans="1:14" x14ac:dyDescent="0.25">
      <c r="A7" s="13" t="s">
        <v>931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  <c r="K7"/>
      <c r="L7"/>
      <c r="M7"/>
      <c r="N7"/>
    </row>
    <row r="8" spans="1:14" x14ac:dyDescent="0.25">
      <c r="A8" s="13" t="s">
        <v>932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  <c r="K8"/>
      <c r="L8"/>
      <c r="M8"/>
      <c r="N8"/>
    </row>
    <row r="9" spans="1:14" x14ac:dyDescent="0.25">
      <c r="A9" s="13" t="s">
        <v>933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  <c r="K9"/>
      <c r="L9"/>
      <c r="M9"/>
      <c r="N9"/>
    </row>
    <row r="10" spans="1:14" x14ac:dyDescent="0.25">
      <c r="A10" s="12" t="s">
        <v>928</v>
      </c>
      <c r="B10" s="9"/>
      <c r="C10" s="9"/>
      <c r="D10" s="9"/>
      <c r="E10" s="9"/>
      <c r="F10"/>
      <c r="G10"/>
      <c r="H10"/>
      <c r="I10"/>
      <c r="J10"/>
      <c r="K10"/>
      <c r="L10"/>
      <c r="M10"/>
      <c r="N10"/>
    </row>
    <row r="11" spans="1:14" x14ac:dyDescent="0.25">
      <c r="A11" s="13" t="s">
        <v>930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  <c r="K11"/>
      <c r="L11"/>
      <c r="M11"/>
      <c r="N11"/>
    </row>
    <row r="12" spans="1:14" x14ac:dyDescent="0.25">
      <c r="A12" s="13" t="s">
        <v>931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4" x14ac:dyDescent="0.25">
      <c r="A13" s="12" t="s">
        <v>924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4" x14ac:dyDescent="0.25">
      <c r="A14"/>
      <c r="B14"/>
      <c r="C14"/>
      <c r="D14"/>
      <c r="E14"/>
    </row>
    <row r="15" spans="1:14" x14ac:dyDescent="0.25">
      <c r="A15"/>
      <c r="B15"/>
      <c r="C15"/>
      <c r="D15"/>
      <c r="E15"/>
    </row>
    <row r="16" spans="1:14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42" spans="1:25" x14ac:dyDescent="0.25">
      <c r="A42" s="11" t="s">
        <v>934</v>
      </c>
      <c r="B42" s="11" t="s">
        <v>925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B43" s="3" t="s">
        <v>926</v>
      </c>
      <c r="F43" s="3" t="s">
        <v>928</v>
      </c>
      <c r="H43"/>
      <c r="I43" t="s">
        <v>935</v>
      </c>
      <c r="J43"/>
      <c r="K43"/>
      <c r="L43" t="s">
        <v>938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 s="11" t="s">
        <v>923</v>
      </c>
      <c r="B44" s="3" t="s">
        <v>930</v>
      </c>
      <c r="C44" s="3" t="s">
        <v>931</v>
      </c>
      <c r="D44" s="3" t="s">
        <v>932</v>
      </c>
      <c r="E44" s="3" t="s">
        <v>933</v>
      </c>
      <c r="F44" s="3" t="s">
        <v>930</v>
      </c>
      <c r="G44" s="3" t="s">
        <v>931</v>
      </c>
      <c r="H44"/>
      <c r="I44" s="3" t="s">
        <v>936</v>
      </c>
      <c r="J44" s="3" t="s">
        <v>937</v>
      </c>
      <c r="K44"/>
      <c r="L44" s="3" t="s">
        <v>936</v>
      </c>
      <c r="M44" s="3" t="s">
        <v>937</v>
      </c>
      <c r="N44"/>
      <c r="O44" s="3" t="s">
        <v>939</v>
      </c>
      <c r="P44"/>
      <c r="Q44"/>
      <c r="R44"/>
      <c r="S44"/>
      <c r="T44"/>
      <c r="U44"/>
      <c r="V44"/>
      <c r="W44"/>
      <c r="X44"/>
      <c r="Y44"/>
    </row>
    <row r="45" spans="1:25" x14ac:dyDescent="0.25">
      <c r="A45" s="12" t="s">
        <v>898</v>
      </c>
      <c r="B45" s="9">
        <v>509419</v>
      </c>
      <c r="C45" s="9">
        <v>576618</v>
      </c>
      <c r="D45" s="9">
        <v>363694</v>
      </c>
      <c r="E45" s="9">
        <v>432034</v>
      </c>
      <c r="F45" s="9">
        <v>530019</v>
      </c>
      <c r="G45" s="9">
        <v>596502</v>
      </c>
      <c r="H45"/>
      <c r="I45" s="14">
        <f>GETPIVOTDATA("Vol",$A$42,"Region Name","NAM","Quarters",1,"Years",2021)-GETPIVOTDATA("Vol",$A$42,"Region Name","NAM","Quarters",1,"Years",2020)</f>
        <v>20600</v>
      </c>
      <c r="J45" s="15">
        <f>F45/B45-1</f>
        <v>4.0438224722674221E-2</v>
      </c>
      <c r="K45"/>
      <c r="L45" s="14">
        <f>G45-C45</f>
        <v>19884</v>
      </c>
      <c r="M45" s="15">
        <f>G45/C45-1</f>
        <v>3.4483835051975387E-2</v>
      </c>
      <c r="N45"/>
      <c r="O45" s="14">
        <f>C45/(1-J45)</f>
        <v>600918.05953123746</v>
      </c>
      <c r="P45" s="16">
        <f>O45/O49</f>
        <v>0.61336055121642019</v>
      </c>
      <c r="Q45" s="14">
        <f>O45-G45</f>
        <v>4416.0595312374644</v>
      </c>
      <c r="R45" s="16">
        <f>Q45/Q49</f>
        <v>0.30598596603620037</v>
      </c>
      <c r="U45"/>
      <c r="V45"/>
      <c r="W45"/>
      <c r="X45"/>
      <c r="Y45"/>
    </row>
    <row r="46" spans="1:25" x14ac:dyDescent="0.25">
      <c r="A46" s="12" t="s">
        <v>899</v>
      </c>
      <c r="B46" s="9">
        <v>147852</v>
      </c>
      <c r="C46" s="9">
        <v>173566</v>
      </c>
      <c r="D46" s="9">
        <v>103536</v>
      </c>
      <c r="E46" s="9">
        <v>129264</v>
      </c>
      <c r="F46" s="9">
        <v>150204</v>
      </c>
      <c r="G46" s="9">
        <v>176338</v>
      </c>
      <c r="H46"/>
      <c r="I46" s="14">
        <f>GETPIVOTDATA("Vol",$A$42,"Region Name","NAM","Quarters",1,"Years",2021)-GETPIVOTDATA("Vol",$A$42,"Region Name","NAM","Quarters",1,"Years",2020)</f>
        <v>20600</v>
      </c>
      <c r="J46" s="15">
        <f>F46/B46-1</f>
        <v>1.5907799691583513E-2</v>
      </c>
      <c r="K46"/>
      <c r="L46" s="14">
        <f>G46-C46</f>
        <v>2772</v>
      </c>
      <c r="M46" s="15">
        <f>G46/C46-1</f>
        <v>1.5970869870827187E-2</v>
      </c>
      <c r="N46"/>
      <c r="O46" s="14">
        <f>C46/(1-J46)</f>
        <v>176371.68544329898</v>
      </c>
      <c r="P46" s="16">
        <f>O46/O49</f>
        <v>0.18002360302976958</v>
      </c>
      <c r="Q46" s="14">
        <f>O46-G46</f>
        <v>33.685443298978498</v>
      </c>
      <c r="R46" s="16">
        <f>Q46/Q49</f>
        <v>2.334043016468868E-3</v>
      </c>
      <c r="U46"/>
      <c r="V46"/>
      <c r="W46"/>
      <c r="X46"/>
      <c r="Y46"/>
    </row>
    <row r="47" spans="1:25" x14ac:dyDescent="0.25">
      <c r="A47" s="12" t="s">
        <v>908</v>
      </c>
      <c r="B47" s="9">
        <v>95736</v>
      </c>
      <c r="C47" s="9">
        <v>107338</v>
      </c>
      <c r="D47" s="9">
        <v>69198</v>
      </c>
      <c r="E47" s="9">
        <v>80144</v>
      </c>
      <c r="F47" s="9">
        <v>99778</v>
      </c>
      <c r="G47" s="9">
        <v>109811</v>
      </c>
      <c r="H47"/>
      <c r="I47" s="14">
        <f>GETPIVOTDATA("Vol",$A$42,"Region Name","NAM","Quarters",1,"Years",2021)-GETPIVOTDATA("Vol",$A$42,"Region Name","NAM","Quarters",1,"Years",2020)</f>
        <v>20600</v>
      </c>
      <c r="J47" s="15">
        <f>F47/B47-1</f>
        <v>4.2220272415810056E-2</v>
      </c>
      <c r="K47"/>
      <c r="L47" s="14">
        <f>G47-C47</f>
        <v>2473</v>
      </c>
      <c r="M47" s="15">
        <f>G47/C47-1</f>
        <v>2.3039370959026639E-2</v>
      </c>
      <c r="N47"/>
      <c r="O47" s="14">
        <f>C47/(1-J47)</f>
        <v>112069.60944009421</v>
      </c>
      <c r="P47" s="16">
        <f>O47/O49</f>
        <v>0.11439010083073041</v>
      </c>
      <c r="Q47" s="14">
        <f>O47-G47</f>
        <v>2258.6094400942093</v>
      </c>
      <c r="R47" s="16">
        <f>Q47/Q49</f>
        <v>0.15649761660528339</v>
      </c>
      <c r="U47"/>
      <c r="V47"/>
      <c r="W47"/>
      <c r="X47"/>
      <c r="Y47"/>
    </row>
    <row r="48" spans="1:25" x14ac:dyDescent="0.25">
      <c r="A48" s="12" t="s">
        <v>907</v>
      </c>
      <c r="B48" s="9">
        <v>69053</v>
      </c>
      <c r="C48" s="9">
        <v>82618</v>
      </c>
      <c r="D48" s="9">
        <v>50574</v>
      </c>
      <c r="E48" s="9">
        <v>65121</v>
      </c>
      <c r="F48" s="9">
        <v>75265</v>
      </c>
      <c r="G48" s="9">
        <v>82631</v>
      </c>
      <c r="H48"/>
      <c r="I48" s="14">
        <f>GETPIVOTDATA("Vol",$A$42,"Region Name","NAM","Quarters",1,"Years",2021)-GETPIVOTDATA("Vol",$A$42,"Region Name","NAM","Quarters",1,"Years",2020)</f>
        <v>20600</v>
      </c>
      <c r="J48" s="15">
        <f>F48/B48-1</f>
        <v>8.9959885884755231E-2</v>
      </c>
      <c r="K48"/>
      <c r="L48" s="14">
        <f>G48-C48</f>
        <v>13</v>
      </c>
      <c r="M48" s="15">
        <f>G48/C48-1</f>
        <v>1.5735069839495353E-4</v>
      </c>
      <c r="N48"/>
      <c r="O48" s="14">
        <f>C48/(1-J48)</f>
        <v>90785.009054598122</v>
      </c>
      <c r="P48" s="16">
        <f>O48/O49</f>
        <v>9.2664785677025227E-2</v>
      </c>
      <c r="Q48" s="14">
        <f>O48-G48</f>
        <v>8154.009054598122</v>
      </c>
      <c r="R48" s="16">
        <f>Q48/Q49</f>
        <v>0.56498611941039234</v>
      </c>
      <c r="S48" s="6" t="s">
        <v>948</v>
      </c>
      <c r="U48"/>
      <c r="V48"/>
      <c r="W48"/>
      <c r="X48"/>
      <c r="Y48"/>
    </row>
    <row r="49" spans="1:25" x14ac:dyDescent="0.25">
      <c r="A49" s="12" t="s">
        <v>924</v>
      </c>
      <c r="B49" s="9">
        <v>822060</v>
      </c>
      <c r="C49" s="9">
        <v>940140</v>
      </c>
      <c r="D49" s="9">
        <v>587002</v>
      </c>
      <c r="E49" s="9">
        <v>706563</v>
      </c>
      <c r="F49" s="9">
        <v>855266</v>
      </c>
      <c r="G49" s="9">
        <v>965282</v>
      </c>
      <c r="H49"/>
      <c r="I49" s="14">
        <f>GETPIVOTDATA("Vol",$A$42,"Region Name","NAM","Quarters",1,"Years",2021)-GETPIVOTDATA("Vol",$A$42,"Region Name","NAM","Quarters",1,"Years",2020)</f>
        <v>20600</v>
      </c>
      <c r="J49" s="15">
        <f>F49/B49-1</f>
        <v>4.0393645232708053E-2</v>
      </c>
      <c r="K49"/>
      <c r="L49" s="14">
        <f>G49-C49</f>
        <v>25142</v>
      </c>
      <c r="M49" s="15">
        <f>G49/C49-1</f>
        <v>2.6742825536622217E-2</v>
      </c>
      <c r="N49"/>
      <c r="O49" s="14">
        <f>C49/(1-J49)</f>
        <v>979714.22899547953</v>
      </c>
      <c r="P49" s="16">
        <f>O49/O49</f>
        <v>1</v>
      </c>
      <c r="Q49" s="14">
        <f>O49-G49</f>
        <v>14432.228995479527</v>
      </c>
      <c r="R49" s="16">
        <f>Q49/Q49</f>
        <v>1</v>
      </c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6" t="s">
        <v>949</v>
      </c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" t="s">
        <v>950</v>
      </c>
      <c r="T51"/>
      <c r="U51"/>
      <c r="V51"/>
      <c r="W51"/>
      <c r="X51"/>
      <c r="Y51"/>
    </row>
    <row r="52" spans="1:25" x14ac:dyDescent="0.25">
      <c r="A52" s="11" t="s">
        <v>934</v>
      </c>
      <c r="C52" s="11" t="s">
        <v>940</v>
      </c>
      <c r="D52" s="11" t="s">
        <v>941</v>
      </c>
      <c r="K52"/>
      <c r="L52"/>
      <c r="M52"/>
      <c r="N52"/>
      <c r="O52"/>
      <c r="P52"/>
      <c r="Q52"/>
      <c r="R52"/>
      <c r="S52" s="6" t="s">
        <v>951</v>
      </c>
      <c r="T52"/>
      <c r="U52"/>
      <c r="V52"/>
      <c r="W52"/>
      <c r="X52"/>
      <c r="Y52"/>
    </row>
    <row r="53" spans="1:25" x14ac:dyDescent="0.25">
      <c r="C53" s="3" t="s">
        <v>926</v>
      </c>
      <c r="D53" s="3" t="s">
        <v>926</v>
      </c>
      <c r="E53" s="3" t="s">
        <v>926</v>
      </c>
      <c r="F53" s="3" t="s">
        <v>926</v>
      </c>
      <c r="G53" s="3" t="s">
        <v>927</v>
      </c>
      <c r="H53" s="3" t="s">
        <v>928</v>
      </c>
      <c r="I53" s="3" t="s">
        <v>928</v>
      </c>
      <c r="J53" s="3" t="s">
        <v>929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11" t="s">
        <v>909</v>
      </c>
      <c r="B54" s="11" t="s">
        <v>0</v>
      </c>
      <c r="C54" s="3" t="s">
        <v>930</v>
      </c>
      <c r="D54" s="3" t="s">
        <v>931</v>
      </c>
      <c r="E54" s="3" t="s">
        <v>932</v>
      </c>
      <c r="F54" s="3" t="s">
        <v>933</v>
      </c>
      <c r="H54" s="3" t="s">
        <v>930</v>
      </c>
      <c r="I54" s="3" t="s">
        <v>931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7</v>
      </c>
      <c r="C55" s="9">
        <v>95153</v>
      </c>
      <c r="D55" s="9">
        <v>101946</v>
      </c>
      <c r="E55" s="9">
        <v>67976</v>
      </c>
      <c r="F55" s="9">
        <v>74763</v>
      </c>
      <c r="G55" s="9">
        <v>339838</v>
      </c>
      <c r="H55" s="9">
        <v>98412</v>
      </c>
      <c r="I55" s="9">
        <v>105213</v>
      </c>
      <c r="J55" s="9">
        <v>203625</v>
      </c>
      <c r="K55"/>
      <c r="L55" s="3">
        <f t="shared" ref="L55:L60" si="0">I55/D55-1</f>
        <v>3.2046377493967437E-2</v>
      </c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 s="3" t="s">
        <v>898</v>
      </c>
      <c r="B56" s="3" t="s">
        <v>1</v>
      </c>
      <c r="C56" s="9">
        <v>87224</v>
      </c>
      <c r="D56" s="9">
        <v>93457</v>
      </c>
      <c r="E56" s="9">
        <v>62305</v>
      </c>
      <c r="F56" s="9">
        <v>68540</v>
      </c>
      <c r="G56" s="9">
        <v>311526</v>
      </c>
      <c r="H56" s="9">
        <v>89246</v>
      </c>
      <c r="I56" s="9">
        <v>94887</v>
      </c>
      <c r="J56" s="9">
        <v>184133</v>
      </c>
      <c r="K56"/>
      <c r="L56" s="3">
        <f t="shared" si="0"/>
        <v>1.5301154541660811E-2</v>
      </c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 s="3" t="s">
        <v>898</v>
      </c>
      <c r="B57" s="3" t="s">
        <v>17</v>
      </c>
      <c r="C57" s="9">
        <v>68822</v>
      </c>
      <c r="D57" s="9">
        <v>79019</v>
      </c>
      <c r="E57" s="9">
        <v>48434</v>
      </c>
      <c r="F57" s="9">
        <v>58625</v>
      </c>
      <c r="G57" s="9">
        <v>254900</v>
      </c>
      <c r="H57" s="9">
        <v>69761</v>
      </c>
      <c r="I57" s="9">
        <v>81839</v>
      </c>
      <c r="J57" s="9">
        <v>151600</v>
      </c>
      <c r="K57"/>
      <c r="L57" s="3">
        <f t="shared" si="0"/>
        <v>3.5687619433300899E-2</v>
      </c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 s="3" t="s">
        <v>898</v>
      </c>
      <c r="B58" s="3" t="s">
        <v>36</v>
      </c>
      <c r="C58" s="9">
        <v>57353</v>
      </c>
      <c r="D58" s="9">
        <v>65847</v>
      </c>
      <c r="E58" s="9">
        <v>40364</v>
      </c>
      <c r="F58" s="9">
        <v>48865</v>
      </c>
      <c r="G58" s="9">
        <v>212429</v>
      </c>
      <c r="H58" s="9">
        <v>58740</v>
      </c>
      <c r="I58" s="9">
        <v>67226</v>
      </c>
      <c r="J58" s="9">
        <v>125966</v>
      </c>
      <c r="K58"/>
      <c r="L58" s="3">
        <f t="shared" si="0"/>
        <v>2.0942487888590211E-2</v>
      </c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3" t="s">
        <v>898</v>
      </c>
      <c r="B59" s="3" t="s">
        <v>3</v>
      </c>
      <c r="C59" s="9">
        <v>51543</v>
      </c>
      <c r="D59" s="9">
        <v>63438</v>
      </c>
      <c r="E59" s="9">
        <v>35691</v>
      </c>
      <c r="F59" s="9">
        <v>47581</v>
      </c>
      <c r="G59" s="9">
        <v>198253</v>
      </c>
      <c r="H59" s="9">
        <v>52266</v>
      </c>
      <c r="I59" s="9">
        <v>65834</v>
      </c>
      <c r="J59" s="9">
        <v>118100</v>
      </c>
      <c r="L59" s="3">
        <f t="shared" si="0"/>
        <v>3.7769160440114691E-2</v>
      </c>
    </row>
    <row r="60" spans="1:25" x14ac:dyDescent="0.25">
      <c r="A60" s="3" t="s">
        <v>898</v>
      </c>
      <c r="B60" s="3" t="s">
        <v>35</v>
      </c>
      <c r="C60" s="9">
        <v>47869</v>
      </c>
      <c r="D60" s="9">
        <v>58910</v>
      </c>
      <c r="E60" s="9">
        <v>33137</v>
      </c>
      <c r="F60" s="9">
        <v>44184</v>
      </c>
      <c r="G60" s="9">
        <v>184100</v>
      </c>
      <c r="H60" s="9">
        <v>49385</v>
      </c>
      <c r="I60" s="9">
        <v>60071</v>
      </c>
      <c r="J60" s="9">
        <v>109456</v>
      </c>
      <c r="L60" s="3">
        <f t="shared" si="0"/>
        <v>1.9708029197080368E-2</v>
      </c>
    </row>
    <row r="61" spans="1:25" x14ac:dyDescent="0.25">
      <c r="A61" s="3" t="s">
        <v>898</v>
      </c>
      <c r="B61" s="3" t="s">
        <v>21</v>
      </c>
      <c r="C61" s="9">
        <v>38242</v>
      </c>
      <c r="D61" s="9">
        <v>43900</v>
      </c>
      <c r="E61" s="9">
        <v>26910</v>
      </c>
      <c r="F61" s="9">
        <v>32575</v>
      </c>
      <c r="G61" s="9">
        <v>141627</v>
      </c>
      <c r="H61" s="9">
        <v>39302</v>
      </c>
      <c r="I61" s="9">
        <v>44111</v>
      </c>
      <c r="J61" s="9">
        <v>83413</v>
      </c>
    </row>
    <row r="62" spans="1:25" x14ac:dyDescent="0.25">
      <c r="A62" s="3" t="s">
        <v>898</v>
      </c>
      <c r="B62" s="3" t="s">
        <v>52</v>
      </c>
      <c r="C62" s="9">
        <v>20189</v>
      </c>
      <c r="D62" s="9">
        <v>20896</v>
      </c>
      <c r="E62" s="9">
        <v>14525</v>
      </c>
      <c r="F62" s="9">
        <v>15234</v>
      </c>
      <c r="G62" s="9">
        <v>70844</v>
      </c>
      <c r="H62" s="9">
        <v>20317</v>
      </c>
      <c r="I62" s="9">
        <v>21097</v>
      </c>
      <c r="J62" s="9">
        <v>41414</v>
      </c>
    </row>
    <row r="63" spans="1:25" x14ac:dyDescent="0.25">
      <c r="A63" s="3" t="s">
        <v>898</v>
      </c>
      <c r="B63" s="3" t="s">
        <v>51</v>
      </c>
      <c r="C63" s="9">
        <v>8078</v>
      </c>
      <c r="D63" s="9">
        <v>8367</v>
      </c>
      <c r="E63" s="9">
        <v>5826</v>
      </c>
      <c r="F63" s="9">
        <v>6094</v>
      </c>
      <c r="G63" s="9">
        <v>28365</v>
      </c>
      <c r="H63" s="9">
        <v>8296</v>
      </c>
      <c r="I63" s="9">
        <v>8401</v>
      </c>
      <c r="J63" s="9">
        <v>16697</v>
      </c>
    </row>
    <row r="64" spans="1:25" x14ac:dyDescent="0.25">
      <c r="A64" s="3" t="s">
        <v>898</v>
      </c>
      <c r="B64" s="3" t="s">
        <v>48</v>
      </c>
      <c r="C64" s="9">
        <v>5024</v>
      </c>
      <c r="D64" s="9">
        <v>5769</v>
      </c>
      <c r="E64" s="9">
        <v>3536</v>
      </c>
      <c r="F64" s="9">
        <v>4278</v>
      </c>
      <c r="G64" s="9">
        <v>18607</v>
      </c>
      <c r="H64" s="9">
        <v>5035</v>
      </c>
      <c r="I64" s="9">
        <v>5895</v>
      </c>
      <c r="J64" s="9">
        <v>10930</v>
      </c>
    </row>
    <row r="65" spans="1:12" x14ac:dyDescent="0.25">
      <c r="A65" s="3" t="s">
        <v>898</v>
      </c>
      <c r="B65" s="3" t="s">
        <v>47</v>
      </c>
      <c r="C65" s="9">
        <v>4798</v>
      </c>
      <c r="D65" s="9">
        <v>5696</v>
      </c>
      <c r="E65" s="9">
        <v>3354</v>
      </c>
      <c r="F65" s="9">
        <v>4261</v>
      </c>
      <c r="G65" s="9">
        <v>18109</v>
      </c>
      <c r="H65" s="9">
        <v>4844</v>
      </c>
      <c r="I65" s="9">
        <v>5860</v>
      </c>
      <c r="J65" s="9">
        <v>10704</v>
      </c>
    </row>
    <row r="66" spans="1:12" x14ac:dyDescent="0.25">
      <c r="A66" s="3" t="s">
        <v>898</v>
      </c>
      <c r="B66" s="3" t="s">
        <v>46</v>
      </c>
      <c r="C66" s="9">
        <v>4934</v>
      </c>
      <c r="D66" s="9">
        <v>5281</v>
      </c>
      <c r="E66" s="9">
        <v>3520</v>
      </c>
      <c r="F66" s="9">
        <v>3875</v>
      </c>
      <c r="G66" s="9">
        <v>17610</v>
      </c>
      <c r="H66" s="9">
        <v>5039</v>
      </c>
      <c r="I66" s="9">
        <v>5432</v>
      </c>
      <c r="J66" s="9">
        <v>10471</v>
      </c>
    </row>
    <row r="67" spans="1:12" x14ac:dyDescent="0.25">
      <c r="A67" s="3" t="s">
        <v>898</v>
      </c>
      <c r="B67" s="3" t="s">
        <v>45</v>
      </c>
      <c r="C67" s="9">
        <v>4533</v>
      </c>
      <c r="D67" s="9">
        <v>5388</v>
      </c>
      <c r="E67" s="9">
        <v>3167</v>
      </c>
      <c r="F67" s="9">
        <v>4019</v>
      </c>
      <c r="G67" s="9">
        <v>17107</v>
      </c>
      <c r="H67" s="9">
        <v>4623</v>
      </c>
      <c r="I67" s="9">
        <v>5591</v>
      </c>
      <c r="J67" s="9">
        <v>10214</v>
      </c>
    </row>
    <row r="68" spans="1:12" x14ac:dyDescent="0.25">
      <c r="A68" s="3" t="s">
        <v>898</v>
      </c>
      <c r="B68" s="3" t="s">
        <v>38</v>
      </c>
      <c r="C68" s="9">
        <v>3809</v>
      </c>
      <c r="D68" s="9">
        <v>4363</v>
      </c>
      <c r="E68" s="9">
        <v>2684</v>
      </c>
      <c r="F68" s="9">
        <v>3246</v>
      </c>
      <c r="G68" s="9">
        <v>14102</v>
      </c>
      <c r="H68" s="9">
        <v>3775</v>
      </c>
      <c r="I68" s="9">
        <v>4424</v>
      </c>
      <c r="J68" s="9">
        <v>8199</v>
      </c>
    </row>
    <row r="69" spans="1:12" x14ac:dyDescent="0.25">
      <c r="A69" s="3" t="s">
        <v>898</v>
      </c>
      <c r="B69" s="3" t="s">
        <v>49</v>
      </c>
      <c r="C69" s="9"/>
      <c r="D69" s="9">
        <v>1342</v>
      </c>
      <c r="E69" s="9">
        <v>3824</v>
      </c>
      <c r="F69" s="9">
        <v>4213</v>
      </c>
      <c r="G69" s="9">
        <v>9379</v>
      </c>
      <c r="H69" s="9">
        <v>5531</v>
      </c>
      <c r="I69" s="9">
        <v>5817</v>
      </c>
      <c r="J69" s="9">
        <v>11348</v>
      </c>
    </row>
    <row r="70" spans="1:12" x14ac:dyDescent="0.25">
      <c r="A70" s="3" t="s">
        <v>898</v>
      </c>
      <c r="B70" s="3" t="s">
        <v>33</v>
      </c>
      <c r="C70" s="9">
        <v>3584</v>
      </c>
      <c r="D70" s="9">
        <v>3716</v>
      </c>
      <c r="E70" s="9">
        <v>2587</v>
      </c>
      <c r="F70" s="9">
        <v>2713</v>
      </c>
      <c r="G70" s="9">
        <v>12600</v>
      </c>
      <c r="H70" s="9">
        <v>3613</v>
      </c>
      <c r="I70" s="9">
        <v>3743</v>
      </c>
      <c r="J70" s="9">
        <v>7356</v>
      </c>
    </row>
    <row r="71" spans="1:12" x14ac:dyDescent="0.25">
      <c r="A71" s="3" t="s">
        <v>898</v>
      </c>
      <c r="B71" s="3" t="s">
        <v>37</v>
      </c>
      <c r="C71" s="9">
        <v>3673</v>
      </c>
      <c r="D71" s="9">
        <v>4216</v>
      </c>
      <c r="E71" s="9">
        <v>2588</v>
      </c>
      <c r="F71" s="9">
        <v>3131</v>
      </c>
      <c r="G71" s="9">
        <v>13608</v>
      </c>
      <c r="H71" s="9">
        <v>3759</v>
      </c>
      <c r="I71" s="9">
        <v>1614</v>
      </c>
      <c r="J71" s="9">
        <v>5373</v>
      </c>
    </row>
    <row r="72" spans="1:12" x14ac:dyDescent="0.25">
      <c r="A72" s="3" t="s">
        <v>898</v>
      </c>
      <c r="B72" s="3" t="s">
        <v>26</v>
      </c>
      <c r="C72" s="9">
        <v>2680</v>
      </c>
      <c r="D72" s="9">
        <v>2873</v>
      </c>
      <c r="E72" s="9">
        <v>1919</v>
      </c>
      <c r="F72" s="9">
        <v>2114</v>
      </c>
      <c r="G72" s="9">
        <v>9586</v>
      </c>
      <c r="H72" s="9">
        <v>2699</v>
      </c>
      <c r="I72" s="9">
        <v>2912</v>
      </c>
      <c r="J72" s="9">
        <v>5611</v>
      </c>
    </row>
    <row r="73" spans="1:12" x14ac:dyDescent="0.25">
      <c r="A73" s="3" t="s">
        <v>898</v>
      </c>
      <c r="B73" s="3" t="s">
        <v>19</v>
      </c>
      <c r="C73" s="9">
        <v>1911</v>
      </c>
      <c r="D73" s="9">
        <v>2194</v>
      </c>
      <c r="E73" s="9">
        <v>1347</v>
      </c>
      <c r="F73" s="9">
        <v>1631</v>
      </c>
      <c r="G73" s="9">
        <v>7083</v>
      </c>
      <c r="H73" s="9">
        <v>1911</v>
      </c>
      <c r="I73" s="9">
        <v>2214</v>
      </c>
      <c r="J73" s="9">
        <v>4125</v>
      </c>
    </row>
    <row r="74" spans="1:12" x14ac:dyDescent="0.25">
      <c r="A74" s="3" t="s">
        <v>898</v>
      </c>
      <c r="B74" s="3" t="s">
        <v>34</v>
      </c>
      <c r="C74" s="9"/>
      <c r="D74" s="9"/>
      <c r="E74" s="9"/>
      <c r="F74" s="9">
        <v>2092</v>
      </c>
      <c r="G74" s="9">
        <v>2092</v>
      </c>
      <c r="H74" s="9">
        <v>3465</v>
      </c>
      <c r="I74" s="9">
        <v>4321</v>
      </c>
      <c r="J74" s="9">
        <v>7786</v>
      </c>
    </row>
    <row r="75" spans="1:12" x14ac:dyDescent="0.25">
      <c r="A75" s="3" t="s">
        <v>942</v>
      </c>
      <c r="C75" s="9">
        <v>509419</v>
      </c>
      <c r="D75" s="9">
        <v>576618</v>
      </c>
      <c r="E75" s="9">
        <v>363694</v>
      </c>
      <c r="F75" s="9">
        <v>432034</v>
      </c>
      <c r="G75" s="9">
        <v>1881765</v>
      </c>
      <c r="H75" s="9">
        <v>530019</v>
      </c>
      <c r="I75" s="9">
        <v>596502</v>
      </c>
      <c r="J75" s="9">
        <v>1126521</v>
      </c>
    </row>
    <row r="76" spans="1:12" x14ac:dyDescent="0.25">
      <c r="A76" s="3" t="s">
        <v>899</v>
      </c>
      <c r="B76" s="3" t="s">
        <v>20</v>
      </c>
      <c r="C76" s="9">
        <v>73638</v>
      </c>
      <c r="D76" s="9">
        <v>90624</v>
      </c>
      <c r="E76" s="9">
        <v>50984</v>
      </c>
      <c r="F76" s="9">
        <v>67962</v>
      </c>
      <c r="G76" s="9">
        <v>283208</v>
      </c>
      <c r="H76" s="9">
        <v>74564</v>
      </c>
      <c r="I76" s="9">
        <v>91867</v>
      </c>
      <c r="J76" s="9">
        <v>166431</v>
      </c>
      <c r="L76" s="3">
        <f t="shared" ref="L76:L80" si="1">I76/D76-1</f>
        <v>1.3716013418079154E-2</v>
      </c>
    </row>
    <row r="77" spans="1:12" x14ac:dyDescent="0.25">
      <c r="A77" s="3" t="s">
        <v>899</v>
      </c>
      <c r="B77" s="3" t="s">
        <v>27</v>
      </c>
      <c r="C77" s="9">
        <v>62302</v>
      </c>
      <c r="D77" s="9">
        <v>69102</v>
      </c>
      <c r="E77" s="9">
        <v>44184</v>
      </c>
      <c r="F77" s="9">
        <v>50976</v>
      </c>
      <c r="G77" s="9">
        <v>226564</v>
      </c>
      <c r="H77" s="9">
        <v>63613</v>
      </c>
      <c r="I77" s="9">
        <v>71175</v>
      </c>
      <c r="J77" s="9">
        <v>134788</v>
      </c>
      <c r="L77" s="3">
        <f t="shared" si="1"/>
        <v>2.9999131718329464E-2</v>
      </c>
    </row>
    <row r="78" spans="1:12" x14ac:dyDescent="0.25">
      <c r="A78" s="3" t="s">
        <v>899</v>
      </c>
      <c r="B78" s="3" t="s">
        <v>32</v>
      </c>
      <c r="C78" s="9">
        <v>3264</v>
      </c>
      <c r="D78" s="9">
        <v>3740</v>
      </c>
      <c r="E78" s="9">
        <v>2301</v>
      </c>
      <c r="F78" s="9">
        <v>2784</v>
      </c>
      <c r="G78" s="9">
        <v>12089</v>
      </c>
      <c r="H78" s="9">
        <v>3295</v>
      </c>
      <c r="I78" s="9">
        <v>3738</v>
      </c>
      <c r="J78" s="9">
        <v>7033</v>
      </c>
      <c r="L78" s="3">
        <f t="shared" si="1"/>
        <v>-5.3475935828872778E-4</v>
      </c>
    </row>
    <row r="79" spans="1:12" x14ac:dyDescent="0.25">
      <c r="A79" s="3" t="s">
        <v>899</v>
      </c>
      <c r="B79" s="3" t="s">
        <v>31</v>
      </c>
      <c r="C79" s="9">
        <v>3070</v>
      </c>
      <c r="D79" s="9">
        <v>3648</v>
      </c>
      <c r="E79" s="9">
        <v>2149</v>
      </c>
      <c r="F79" s="9">
        <v>2719</v>
      </c>
      <c r="G79" s="9">
        <v>11586</v>
      </c>
      <c r="H79" s="9">
        <v>3086</v>
      </c>
      <c r="I79" s="9">
        <v>3722</v>
      </c>
      <c r="J79" s="9">
        <v>6808</v>
      </c>
      <c r="L79" s="3">
        <f t="shared" si="1"/>
        <v>2.0285087719298156E-2</v>
      </c>
    </row>
    <row r="80" spans="1:12" x14ac:dyDescent="0.25">
      <c r="A80" s="3" t="s">
        <v>899</v>
      </c>
      <c r="B80" s="3" t="s">
        <v>22</v>
      </c>
      <c r="C80" s="9">
        <v>1974</v>
      </c>
      <c r="D80" s="9">
        <v>2425</v>
      </c>
      <c r="E80" s="9">
        <v>1362</v>
      </c>
      <c r="F80" s="9">
        <v>1821</v>
      </c>
      <c r="G80" s="9">
        <v>7582</v>
      </c>
      <c r="H80" s="9">
        <v>1992</v>
      </c>
      <c r="I80" s="9">
        <v>1737</v>
      </c>
      <c r="J80" s="9">
        <v>3729</v>
      </c>
      <c r="L80" s="3">
        <f t="shared" si="1"/>
        <v>-0.2837113402061856</v>
      </c>
    </row>
    <row r="81" spans="1:12" x14ac:dyDescent="0.25">
      <c r="A81" s="3" t="s">
        <v>899</v>
      </c>
      <c r="B81" s="3" t="s">
        <v>18</v>
      </c>
      <c r="C81" s="9">
        <v>1877</v>
      </c>
      <c r="D81" s="9">
        <v>1932</v>
      </c>
      <c r="E81" s="9">
        <v>1352</v>
      </c>
      <c r="F81" s="9">
        <v>1420</v>
      </c>
      <c r="G81" s="9">
        <v>6581</v>
      </c>
      <c r="H81" s="9">
        <v>1891</v>
      </c>
      <c r="I81" s="9">
        <v>1943</v>
      </c>
      <c r="J81" s="9">
        <v>3834</v>
      </c>
    </row>
    <row r="82" spans="1:12" x14ac:dyDescent="0.25">
      <c r="A82" s="3" t="s">
        <v>899</v>
      </c>
      <c r="B82" s="3" t="s">
        <v>15</v>
      </c>
      <c r="C82" s="9">
        <v>1442</v>
      </c>
      <c r="D82" s="9">
        <v>1773</v>
      </c>
      <c r="E82" s="9">
        <v>1008</v>
      </c>
      <c r="F82" s="9">
        <v>1337</v>
      </c>
      <c r="G82" s="9">
        <v>5560</v>
      </c>
      <c r="H82" s="9">
        <v>1483</v>
      </c>
      <c r="I82" s="9">
        <v>1826</v>
      </c>
      <c r="J82" s="9">
        <v>3309</v>
      </c>
    </row>
    <row r="83" spans="1:12" x14ac:dyDescent="0.25">
      <c r="A83" s="3" t="s">
        <v>899</v>
      </c>
      <c r="B83" s="3" t="s">
        <v>4</v>
      </c>
      <c r="C83" s="9">
        <v>285</v>
      </c>
      <c r="D83" s="9">
        <v>322</v>
      </c>
      <c r="E83" s="9">
        <v>196</v>
      </c>
      <c r="F83" s="9">
        <v>245</v>
      </c>
      <c r="G83" s="9">
        <v>1048</v>
      </c>
      <c r="H83" s="9">
        <v>280</v>
      </c>
      <c r="I83" s="9">
        <v>330</v>
      </c>
      <c r="J83" s="9">
        <v>610</v>
      </c>
    </row>
    <row r="84" spans="1:12" x14ac:dyDescent="0.25">
      <c r="A84" s="3" t="s">
        <v>943</v>
      </c>
      <c r="C84" s="9">
        <v>147852</v>
      </c>
      <c r="D84" s="9">
        <v>173566</v>
      </c>
      <c r="E84" s="9">
        <v>103536</v>
      </c>
      <c r="F84" s="9">
        <v>129264</v>
      </c>
      <c r="G84" s="9">
        <v>554218</v>
      </c>
      <c r="H84" s="9">
        <v>150204</v>
      </c>
      <c r="I84" s="9">
        <v>176338</v>
      </c>
      <c r="J84" s="9">
        <v>326542</v>
      </c>
    </row>
    <row r="85" spans="1:12" x14ac:dyDescent="0.25">
      <c r="A85" s="3" t="s">
        <v>908</v>
      </c>
      <c r="B85" s="3" t="s">
        <v>43</v>
      </c>
      <c r="C85" s="9">
        <v>45887</v>
      </c>
      <c r="D85" s="9">
        <v>52686</v>
      </c>
      <c r="E85" s="9">
        <v>32292</v>
      </c>
      <c r="F85" s="9">
        <v>39086</v>
      </c>
      <c r="G85" s="9">
        <v>169951</v>
      </c>
      <c r="H85" s="9">
        <v>47835</v>
      </c>
      <c r="I85" s="9">
        <v>53170</v>
      </c>
      <c r="J85" s="9">
        <v>101005</v>
      </c>
      <c r="L85" s="3">
        <f t="shared" ref="L85:L90" si="2">I85/D85-1</f>
        <v>9.1865011578027289E-3</v>
      </c>
    </row>
    <row r="86" spans="1:12" x14ac:dyDescent="0.25">
      <c r="A86" s="3" t="s">
        <v>908</v>
      </c>
      <c r="B86" s="3" t="s">
        <v>53</v>
      </c>
      <c r="C86" s="9">
        <v>28263</v>
      </c>
      <c r="D86" s="9">
        <v>29249</v>
      </c>
      <c r="E86" s="9">
        <v>20329</v>
      </c>
      <c r="F86" s="9">
        <v>21319</v>
      </c>
      <c r="G86" s="9">
        <v>99160</v>
      </c>
      <c r="H86" s="9">
        <v>28252</v>
      </c>
      <c r="I86" s="9">
        <v>29896</v>
      </c>
      <c r="J86" s="9">
        <v>58148</v>
      </c>
      <c r="L86" s="3">
        <f t="shared" si="2"/>
        <v>2.2120414373141051E-2</v>
      </c>
    </row>
    <row r="87" spans="1:12" x14ac:dyDescent="0.25">
      <c r="A87" s="3" t="s">
        <v>908</v>
      </c>
      <c r="B87" s="3" t="s">
        <v>42</v>
      </c>
      <c r="C87" s="9">
        <v>4269</v>
      </c>
      <c r="D87" s="9">
        <v>5070</v>
      </c>
      <c r="E87" s="9">
        <v>2987</v>
      </c>
      <c r="F87" s="9">
        <v>3779</v>
      </c>
      <c r="G87" s="9">
        <v>16105</v>
      </c>
      <c r="H87" s="9">
        <v>4356</v>
      </c>
      <c r="I87" s="9">
        <v>5246</v>
      </c>
      <c r="J87" s="9">
        <v>9602</v>
      </c>
      <c r="L87" s="3">
        <f t="shared" si="2"/>
        <v>3.4714003944773086E-2</v>
      </c>
    </row>
    <row r="88" spans="1:12" x14ac:dyDescent="0.25">
      <c r="A88" s="3" t="s">
        <v>908</v>
      </c>
      <c r="B88" s="3" t="s">
        <v>39</v>
      </c>
      <c r="C88" s="9">
        <v>4018</v>
      </c>
      <c r="D88" s="9">
        <v>4449</v>
      </c>
      <c r="E88" s="9">
        <v>2852</v>
      </c>
      <c r="F88" s="9">
        <v>3278</v>
      </c>
      <c r="G88" s="9">
        <v>14597</v>
      </c>
      <c r="H88" s="9">
        <v>4071</v>
      </c>
      <c r="I88" s="9">
        <v>4522</v>
      </c>
      <c r="J88" s="9">
        <v>8593</v>
      </c>
      <c r="L88" s="3">
        <f t="shared" si="2"/>
        <v>1.6408181613845718E-2</v>
      </c>
    </row>
    <row r="89" spans="1:12" x14ac:dyDescent="0.25">
      <c r="A89" s="3" t="s">
        <v>908</v>
      </c>
      <c r="B89" s="3" t="s">
        <v>30</v>
      </c>
      <c r="C89" s="9">
        <v>3050</v>
      </c>
      <c r="D89" s="9">
        <v>3385</v>
      </c>
      <c r="E89" s="9">
        <v>2165</v>
      </c>
      <c r="F89" s="9">
        <v>2490</v>
      </c>
      <c r="G89" s="9">
        <v>11090</v>
      </c>
      <c r="H89" s="9">
        <v>3081</v>
      </c>
      <c r="I89" s="9">
        <v>3483</v>
      </c>
      <c r="J89" s="9">
        <v>6564</v>
      </c>
      <c r="L89" s="3">
        <f t="shared" si="2"/>
        <v>2.895125553914335E-2</v>
      </c>
    </row>
    <row r="90" spans="1:12" x14ac:dyDescent="0.25">
      <c r="A90" s="3" t="s">
        <v>908</v>
      </c>
      <c r="B90" s="3" t="s">
        <v>29</v>
      </c>
      <c r="C90" s="9">
        <v>2911</v>
      </c>
      <c r="D90" s="9">
        <v>3228</v>
      </c>
      <c r="E90" s="9">
        <v>2065</v>
      </c>
      <c r="F90" s="9">
        <v>2382</v>
      </c>
      <c r="G90" s="9">
        <v>10586</v>
      </c>
      <c r="H90" s="9">
        <v>3001</v>
      </c>
      <c r="I90" s="9">
        <v>3255</v>
      </c>
      <c r="J90" s="9">
        <v>6256</v>
      </c>
      <c r="L90" s="3">
        <f t="shared" si="2"/>
        <v>8.3643122676579917E-3</v>
      </c>
    </row>
    <row r="91" spans="1:12" x14ac:dyDescent="0.25">
      <c r="A91" s="3" t="s">
        <v>908</v>
      </c>
      <c r="B91" s="3" t="s">
        <v>25</v>
      </c>
      <c r="C91" s="9">
        <v>1725</v>
      </c>
      <c r="D91" s="9">
        <v>2813</v>
      </c>
      <c r="E91" s="9">
        <v>1724</v>
      </c>
      <c r="F91" s="9">
        <v>2087</v>
      </c>
      <c r="G91" s="9">
        <v>8349</v>
      </c>
      <c r="H91" s="9">
        <v>2487</v>
      </c>
      <c r="I91" s="9">
        <v>2885</v>
      </c>
      <c r="J91" s="9">
        <v>5372</v>
      </c>
    </row>
    <row r="92" spans="1:12" x14ac:dyDescent="0.25">
      <c r="A92" s="3" t="s">
        <v>908</v>
      </c>
      <c r="B92" s="3" t="s">
        <v>24</v>
      </c>
      <c r="C92" s="9">
        <v>2272</v>
      </c>
      <c r="D92" s="9">
        <v>2699</v>
      </c>
      <c r="E92" s="9">
        <v>1590</v>
      </c>
      <c r="F92" s="9">
        <v>2014</v>
      </c>
      <c r="G92" s="9">
        <v>8575</v>
      </c>
      <c r="H92" s="9">
        <v>2351</v>
      </c>
      <c r="I92" s="9">
        <v>2772</v>
      </c>
      <c r="J92" s="9">
        <v>5123</v>
      </c>
    </row>
    <row r="93" spans="1:12" x14ac:dyDescent="0.25">
      <c r="A93" s="3" t="s">
        <v>908</v>
      </c>
      <c r="B93" s="3" t="s">
        <v>13</v>
      </c>
      <c r="C93" s="9">
        <v>1182</v>
      </c>
      <c r="D93" s="9">
        <v>1455</v>
      </c>
      <c r="E93" s="9">
        <v>823</v>
      </c>
      <c r="F93" s="9">
        <v>1096</v>
      </c>
      <c r="G93" s="9">
        <v>4556</v>
      </c>
      <c r="H93" s="9">
        <v>1193</v>
      </c>
      <c r="I93" s="9">
        <v>1459</v>
      </c>
      <c r="J93" s="9">
        <v>2652</v>
      </c>
    </row>
    <row r="94" spans="1:12" x14ac:dyDescent="0.25">
      <c r="A94" s="3" t="s">
        <v>908</v>
      </c>
      <c r="B94" s="3" t="s">
        <v>10</v>
      </c>
      <c r="C94" s="9">
        <v>858</v>
      </c>
      <c r="D94" s="9">
        <v>907</v>
      </c>
      <c r="E94" s="9">
        <v>622</v>
      </c>
      <c r="F94" s="9">
        <v>676</v>
      </c>
      <c r="G94" s="9">
        <v>3063</v>
      </c>
      <c r="H94" s="9">
        <v>871</v>
      </c>
      <c r="I94" s="9">
        <v>921</v>
      </c>
      <c r="J94" s="9">
        <v>1792</v>
      </c>
    </row>
    <row r="95" spans="1:12" x14ac:dyDescent="0.25">
      <c r="A95" s="3" t="s">
        <v>908</v>
      </c>
      <c r="B95" s="3" t="s">
        <v>12</v>
      </c>
      <c r="C95" s="9"/>
      <c r="D95" s="9"/>
      <c r="E95" s="9">
        <v>811</v>
      </c>
      <c r="F95" s="9">
        <v>896</v>
      </c>
      <c r="G95" s="9">
        <v>1707</v>
      </c>
      <c r="H95" s="9">
        <v>1132</v>
      </c>
      <c r="I95" s="9">
        <v>1254</v>
      </c>
      <c r="J95" s="9">
        <v>2386</v>
      </c>
    </row>
    <row r="96" spans="1:12" x14ac:dyDescent="0.25">
      <c r="A96" s="3" t="s">
        <v>908</v>
      </c>
      <c r="B96" s="3" t="s">
        <v>9</v>
      </c>
      <c r="C96" s="9">
        <v>705</v>
      </c>
      <c r="D96" s="9">
        <v>782</v>
      </c>
      <c r="E96" s="9">
        <v>503</v>
      </c>
      <c r="F96" s="9">
        <v>578</v>
      </c>
      <c r="G96" s="9">
        <v>2568</v>
      </c>
      <c r="H96" s="9">
        <v>716</v>
      </c>
      <c r="I96" s="9">
        <v>779</v>
      </c>
      <c r="J96" s="9">
        <v>1495</v>
      </c>
    </row>
    <row r="97" spans="1:12" x14ac:dyDescent="0.25">
      <c r="A97" s="3" t="s">
        <v>908</v>
      </c>
      <c r="B97" s="3" t="s">
        <v>5</v>
      </c>
      <c r="C97" s="9">
        <v>438</v>
      </c>
      <c r="D97" s="9">
        <v>460</v>
      </c>
      <c r="E97" s="9">
        <v>316</v>
      </c>
      <c r="F97" s="9">
        <v>339</v>
      </c>
      <c r="G97" s="9">
        <v>1553</v>
      </c>
      <c r="H97" s="9">
        <v>266</v>
      </c>
      <c r="I97" s="9"/>
      <c r="J97" s="9">
        <v>266</v>
      </c>
    </row>
    <row r="98" spans="1:12" x14ac:dyDescent="0.25">
      <c r="A98" s="3" t="s">
        <v>908</v>
      </c>
      <c r="B98" s="3" t="s">
        <v>2</v>
      </c>
      <c r="C98" s="9">
        <v>158</v>
      </c>
      <c r="D98" s="9">
        <v>155</v>
      </c>
      <c r="E98" s="9">
        <v>119</v>
      </c>
      <c r="F98" s="9">
        <v>124</v>
      </c>
      <c r="G98" s="9">
        <v>556</v>
      </c>
      <c r="H98" s="9">
        <v>166</v>
      </c>
      <c r="I98" s="9">
        <v>169</v>
      </c>
      <c r="J98" s="9">
        <v>335</v>
      </c>
    </row>
    <row r="99" spans="1:12" x14ac:dyDescent="0.25">
      <c r="A99" s="3" t="s">
        <v>944</v>
      </c>
      <c r="C99" s="9">
        <v>95736</v>
      </c>
      <c r="D99" s="9">
        <v>107338</v>
      </c>
      <c r="E99" s="9">
        <v>69198</v>
      </c>
      <c r="F99" s="9">
        <v>80144</v>
      </c>
      <c r="G99" s="9">
        <v>352416</v>
      </c>
      <c r="H99" s="9">
        <v>99778</v>
      </c>
      <c r="I99" s="9">
        <v>109811</v>
      </c>
      <c r="J99" s="9">
        <v>209589</v>
      </c>
    </row>
    <row r="100" spans="1:12" x14ac:dyDescent="0.25">
      <c r="A100" s="3" t="s">
        <v>907</v>
      </c>
      <c r="B100" s="3" t="s">
        <v>8</v>
      </c>
      <c r="C100" s="9">
        <v>41282</v>
      </c>
      <c r="D100" s="9">
        <v>49071</v>
      </c>
      <c r="E100" s="9">
        <v>28827</v>
      </c>
      <c r="F100" s="9">
        <v>36607</v>
      </c>
      <c r="G100" s="9">
        <v>155787</v>
      </c>
      <c r="H100" s="9">
        <v>41985</v>
      </c>
      <c r="I100" s="9">
        <v>50429</v>
      </c>
      <c r="J100" s="9">
        <v>92414</v>
      </c>
      <c r="L100" s="3">
        <f>I100/D100-1</f>
        <v>2.7674186382996124E-2</v>
      </c>
    </row>
    <row r="101" spans="1:12" x14ac:dyDescent="0.25">
      <c r="A101" s="3" t="s">
        <v>907</v>
      </c>
      <c r="B101" s="3" t="s">
        <v>50</v>
      </c>
      <c r="C101" s="9">
        <v>11480</v>
      </c>
      <c r="D101" s="9">
        <v>13176</v>
      </c>
      <c r="E101" s="9">
        <v>8078</v>
      </c>
      <c r="F101" s="9">
        <v>9778</v>
      </c>
      <c r="G101" s="9">
        <v>42512</v>
      </c>
      <c r="H101" s="9">
        <v>11595</v>
      </c>
      <c r="I101" s="9">
        <v>13523</v>
      </c>
      <c r="J101" s="9">
        <v>25118</v>
      </c>
      <c r="L101" s="3">
        <f t="shared" ref="L101:L105" si="3">I101/D101-1</f>
        <v>2.6335761991499673E-2</v>
      </c>
    </row>
    <row r="102" spans="1:12" x14ac:dyDescent="0.25">
      <c r="A102" s="3" t="s">
        <v>907</v>
      </c>
      <c r="B102" s="3" t="s">
        <v>41</v>
      </c>
      <c r="C102" s="9">
        <v>4139</v>
      </c>
      <c r="D102" s="9">
        <v>4910</v>
      </c>
      <c r="E102" s="9">
        <v>2891</v>
      </c>
      <c r="F102" s="9">
        <v>3665</v>
      </c>
      <c r="G102" s="9">
        <v>15605</v>
      </c>
      <c r="H102" s="9">
        <v>4268</v>
      </c>
      <c r="I102" s="9">
        <v>4961</v>
      </c>
      <c r="J102" s="9">
        <v>9229</v>
      </c>
      <c r="L102" s="3">
        <f t="shared" si="3"/>
        <v>1.0386965376782076E-2</v>
      </c>
    </row>
    <row r="103" spans="1:12" x14ac:dyDescent="0.25">
      <c r="A103" s="3" t="s">
        <v>907</v>
      </c>
      <c r="B103" s="3" t="s">
        <v>40</v>
      </c>
      <c r="C103" s="9">
        <v>4076</v>
      </c>
      <c r="D103" s="9">
        <v>4680</v>
      </c>
      <c r="E103" s="9">
        <v>2879</v>
      </c>
      <c r="F103" s="9">
        <v>3476</v>
      </c>
      <c r="G103" s="9">
        <v>15111</v>
      </c>
      <c r="H103" s="9">
        <v>4222</v>
      </c>
      <c r="I103" s="9">
        <v>4678</v>
      </c>
      <c r="J103" s="9">
        <v>8900</v>
      </c>
      <c r="L103" s="3">
        <f t="shared" si="3"/>
        <v>-4.2735042735042583E-4</v>
      </c>
    </row>
    <row r="104" spans="1:12" x14ac:dyDescent="0.25">
      <c r="A104" s="3" t="s">
        <v>907</v>
      </c>
      <c r="B104" s="3" t="s">
        <v>28</v>
      </c>
      <c r="C104" s="9">
        <v>2665</v>
      </c>
      <c r="D104" s="9">
        <v>3174</v>
      </c>
      <c r="E104" s="9">
        <v>1864</v>
      </c>
      <c r="F104" s="9">
        <v>2376</v>
      </c>
      <c r="G104" s="9">
        <v>10079</v>
      </c>
      <c r="H104" s="9">
        <v>2667</v>
      </c>
      <c r="I104" s="9">
        <v>3248</v>
      </c>
      <c r="J104" s="9">
        <v>5915</v>
      </c>
      <c r="L104" s="3">
        <f t="shared" si="3"/>
        <v>2.3314429741650988E-2</v>
      </c>
    </row>
    <row r="105" spans="1:12" x14ac:dyDescent="0.25">
      <c r="A105" s="3" t="s">
        <v>907</v>
      </c>
      <c r="B105" s="3" t="s">
        <v>23</v>
      </c>
      <c r="C105" s="9">
        <v>884</v>
      </c>
      <c r="D105" s="9">
        <v>2418</v>
      </c>
      <c r="E105" s="9">
        <v>1623</v>
      </c>
      <c r="F105" s="9">
        <v>1781</v>
      </c>
      <c r="G105" s="9">
        <v>6706</v>
      </c>
      <c r="H105" s="9">
        <v>2315</v>
      </c>
      <c r="I105" s="9">
        <v>2453</v>
      </c>
      <c r="J105" s="9">
        <v>4768</v>
      </c>
      <c r="L105" s="3">
        <f t="shared" si="3"/>
        <v>1.4474772539288638E-2</v>
      </c>
    </row>
    <row r="106" spans="1:12" x14ac:dyDescent="0.25">
      <c r="A106" s="3" t="s">
        <v>907</v>
      </c>
      <c r="B106" s="3" t="s">
        <v>44</v>
      </c>
      <c r="C106" s="9"/>
      <c r="D106" s="9"/>
      <c r="E106" s="9">
        <v>1249</v>
      </c>
      <c r="F106" s="9">
        <v>3569</v>
      </c>
      <c r="G106" s="9">
        <v>4818</v>
      </c>
      <c r="H106" s="9">
        <v>4809</v>
      </c>
      <c r="I106" s="9"/>
      <c r="J106" s="9">
        <v>4809</v>
      </c>
    </row>
    <row r="107" spans="1:12" x14ac:dyDescent="0.25">
      <c r="A107" s="3" t="s">
        <v>907</v>
      </c>
      <c r="B107" s="3" t="s">
        <v>14</v>
      </c>
      <c r="C107" s="9">
        <v>1324</v>
      </c>
      <c r="D107" s="9">
        <v>1619</v>
      </c>
      <c r="E107" s="9">
        <v>913</v>
      </c>
      <c r="F107" s="9">
        <v>1211</v>
      </c>
      <c r="G107" s="9">
        <v>5067</v>
      </c>
      <c r="H107" s="9">
        <v>1336</v>
      </c>
      <c r="I107" s="9">
        <v>1636</v>
      </c>
      <c r="J107" s="9">
        <v>2972</v>
      </c>
    </row>
    <row r="108" spans="1:12" x14ac:dyDescent="0.25">
      <c r="A108" s="3" t="s">
        <v>907</v>
      </c>
      <c r="B108" s="3" t="s">
        <v>16</v>
      </c>
      <c r="C108" s="9">
        <v>1639</v>
      </c>
      <c r="D108" s="9">
        <v>1879</v>
      </c>
      <c r="E108" s="9">
        <v>1153</v>
      </c>
      <c r="F108" s="9">
        <v>1402</v>
      </c>
      <c r="G108" s="9">
        <v>6073</v>
      </c>
      <c r="H108" s="9">
        <v>483</v>
      </c>
      <c r="I108" s="9"/>
      <c r="J108" s="9">
        <v>483</v>
      </c>
    </row>
    <row r="109" spans="1:12" x14ac:dyDescent="0.25">
      <c r="A109" s="3" t="s">
        <v>907</v>
      </c>
      <c r="B109" s="3" t="s">
        <v>11</v>
      </c>
      <c r="C109" s="9">
        <v>982</v>
      </c>
      <c r="D109" s="9">
        <v>1079</v>
      </c>
      <c r="E109" s="9">
        <v>691</v>
      </c>
      <c r="F109" s="9">
        <v>806</v>
      </c>
      <c r="G109" s="9">
        <v>3558</v>
      </c>
      <c r="H109" s="9">
        <v>996</v>
      </c>
      <c r="I109" s="9">
        <v>1088</v>
      </c>
      <c r="J109" s="9">
        <v>2084</v>
      </c>
    </row>
    <row r="110" spans="1:12" x14ac:dyDescent="0.25">
      <c r="A110" s="3" t="s">
        <v>907</v>
      </c>
      <c r="B110" s="3" t="s">
        <v>6</v>
      </c>
      <c r="C110" s="9">
        <v>582</v>
      </c>
      <c r="D110" s="9">
        <v>612</v>
      </c>
      <c r="E110" s="9">
        <v>406</v>
      </c>
      <c r="F110" s="9">
        <v>450</v>
      </c>
      <c r="G110" s="9">
        <v>2050</v>
      </c>
      <c r="H110" s="9">
        <v>589</v>
      </c>
      <c r="I110" s="9">
        <v>615</v>
      </c>
      <c r="J110" s="9">
        <v>1204</v>
      </c>
    </row>
    <row r="111" spans="1:12" x14ac:dyDescent="0.25">
      <c r="A111" s="3" t="s">
        <v>945</v>
      </c>
      <c r="C111" s="9">
        <v>69053</v>
      </c>
      <c r="D111" s="9">
        <v>82618</v>
      </c>
      <c r="E111" s="9">
        <v>50574</v>
      </c>
      <c r="F111" s="9">
        <v>65121</v>
      </c>
      <c r="G111" s="9">
        <v>267366</v>
      </c>
      <c r="H111" s="9">
        <v>75265</v>
      </c>
      <c r="I111" s="9">
        <v>82631</v>
      </c>
      <c r="J111" s="9">
        <v>157896</v>
      </c>
    </row>
    <row r="112" spans="1:12" x14ac:dyDescent="0.25">
      <c r="A112" s="3" t="s">
        <v>924</v>
      </c>
      <c r="C112" s="9">
        <v>822060</v>
      </c>
      <c r="D112" s="9">
        <v>940140</v>
      </c>
      <c r="E112" s="9">
        <v>587002</v>
      </c>
      <c r="F112" s="9">
        <v>706563</v>
      </c>
      <c r="G112" s="9">
        <v>3055765</v>
      </c>
      <c r="H112" s="9">
        <v>855266</v>
      </c>
      <c r="I112" s="9">
        <v>965282</v>
      </c>
      <c r="J112" s="9">
        <v>1820548</v>
      </c>
    </row>
    <row r="114" spans="2:11" ht="13" x14ac:dyDescent="0.3">
      <c r="C114" s="18" t="s">
        <v>926</v>
      </c>
      <c r="D114" s="18" t="s">
        <v>926</v>
      </c>
      <c r="E114" s="18" t="s">
        <v>926</v>
      </c>
      <c r="F114" s="18" t="s">
        <v>926</v>
      </c>
      <c r="G114" s="3" t="s">
        <v>947</v>
      </c>
      <c r="H114" s="18" t="s">
        <v>928</v>
      </c>
      <c r="I114" s="18" t="s">
        <v>928</v>
      </c>
    </row>
    <row r="115" spans="2:11" ht="13" x14ac:dyDescent="0.3">
      <c r="C115" s="18" t="s">
        <v>930</v>
      </c>
      <c r="D115" s="18" t="s">
        <v>931</v>
      </c>
      <c r="E115" s="18" t="s">
        <v>932</v>
      </c>
      <c r="F115" s="18" t="s">
        <v>933</v>
      </c>
      <c r="H115" s="18" t="s">
        <v>930</v>
      </c>
      <c r="I115" s="18" t="s">
        <v>931</v>
      </c>
    </row>
    <row r="116" spans="2:11" ht="13" x14ac:dyDescent="0.3">
      <c r="B116" s="20" t="s">
        <v>898</v>
      </c>
      <c r="C116" s="3">
        <f>COUNTIFS(C$55:C$110,"&gt;0",$A$55:$A$110,$B116)</f>
        <v>18</v>
      </c>
      <c r="D116" s="3">
        <f t="shared" ref="D116:F116" si="4">COUNTIFS(D$55:D$110,"&gt;0",$A$55:$A$110,$B116)</f>
        <v>19</v>
      </c>
      <c r="E116" s="3">
        <f t="shared" si="4"/>
        <v>19</v>
      </c>
      <c r="F116" s="3">
        <f t="shared" si="4"/>
        <v>20</v>
      </c>
      <c r="H116" s="3">
        <f>COUNTIFS(H$55:H$110,"&gt;0",$A$55:$A$110,$B116)</f>
        <v>20</v>
      </c>
      <c r="I116" s="3">
        <f>COUNTIFS(I$55:I$110,"&gt;0",$A$55:$A$110,$B116)</f>
        <v>20</v>
      </c>
      <c r="J116" s="3">
        <f>I116-D116</f>
        <v>1</v>
      </c>
    </row>
    <row r="117" spans="2:11" ht="13" x14ac:dyDescent="0.3">
      <c r="B117" s="20" t="s">
        <v>899</v>
      </c>
      <c r="C117" s="3">
        <f t="shared" ref="C117:F119" si="5">COUNTIFS(C$55:C$110,"&gt;0",$A$55:$A$110,$B117)</f>
        <v>8</v>
      </c>
      <c r="D117" s="3">
        <f t="shared" si="5"/>
        <v>8</v>
      </c>
      <c r="E117" s="3">
        <f t="shared" si="5"/>
        <v>8</v>
      </c>
      <c r="F117" s="3">
        <f t="shared" si="5"/>
        <v>8</v>
      </c>
      <c r="H117" s="3">
        <f>COUNTIFS(H$55:H$110,"&gt;0",$A$55:$A$110,$B117)</f>
        <v>8</v>
      </c>
      <c r="I117" s="3">
        <f>COUNTIFS(I$55:I$110,"&gt;0",$A$55:$A$110,$B117)</f>
        <v>8</v>
      </c>
      <c r="J117" s="3">
        <f t="shared" ref="J117:J120" si="6">I117-D117</f>
        <v>0</v>
      </c>
    </row>
    <row r="118" spans="2:11" ht="13" x14ac:dyDescent="0.3">
      <c r="B118" s="20" t="s">
        <v>908</v>
      </c>
      <c r="C118" s="3">
        <f t="shared" si="5"/>
        <v>13</v>
      </c>
      <c r="D118" s="3">
        <f t="shared" si="5"/>
        <v>13</v>
      </c>
      <c r="E118" s="3">
        <f t="shared" si="5"/>
        <v>14</v>
      </c>
      <c r="F118" s="3">
        <f t="shared" si="5"/>
        <v>14</v>
      </c>
      <c r="H118" s="3">
        <f>COUNTIFS(H$55:H$110,"&gt;0",$A$55:$A$110,$B118)</f>
        <v>14</v>
      </c>
      <c r="I118" s="3">
        <f>COUNTIFS(I$55:I$110,"&gt;0",$A$55:$A$110,$B118)</f>
        <v>13</v>
      </c>
      <c r="J118" s="3">
        <f t="shared" si="6"/>
        <v>0</v>
      </c>
    </row>
    <row r="119" spans="2:11" ht="13" x14ac:dyDescent="0.3">
      <c r="B119" s="20" t="s">
        <v>907</v>
      </c>
      <c r="C119" s="3">
        <f t="shared" si="5"/>
        <v>10</v>
      </c>
      <c r="D119" s="3">
        <f t="shared" si="5"/>
        <v>10</v>
      </c>
      <c r="E119" s="3">
        <f t="shared" si="5"/>
        <v>11</v>
      </c>
      <c r="F119" s="3">
        <f t="shared" si="5"/>
        <v>11</v>
      </c>
      <c r="H119" s="3">
        <f>COUNTIFS(H$55:H$110,"&gt;0",$A$55:$A$110,$B119)</f>
        <v>11</v>
      </c>
      <c r="I119" s="3">
        <f>COUNTIFS(I$55:I$110,"&gt;0",$A$55:$A$110,$B119)</f>
        <v>9</v>
      </c>
      <c r="J119" s="3">
        <f t="shared" si="6"/>
        <v>-1</v>
      </c>
    </row>
    <row r="120" spans="2:11" ht="13" x14ac:dyDescent="0.3">
      <c r="B120" s="19" t="s">
        <v>946</v>
      </c>
      <c r="C120" s="19">
        <f>SUM(C116:C119)</f>
        <v>49</v>
      </c>
      <c r="D120" s="19">
        <f t="shared" ref="D120:I120" si="7">SUM(D116:D119)</f>
        <v>50</v>
      </c>
      <c r="E120" s="19">
        <f t="shared" si="7"/>
        <v>52</v>
      </c>
      <c r="F120" s="19">
        <f t="shared" si="7"/>
        <v>53</v>
      </c>
      <c r="G120" s="17"/>
      <c r="H120" s="19">
        <f t="shared" si="7"/>
        <v>53</v>
      </c>
      <c r="I120" s="19">
        <f t="shared" si="7"/>
        <v>50</v>
      </c>
      <c r="J120" s="17">
        <f t="shared" si="6"/>
        <v>0</v>
      </c>
    </row>
    <row r="124" spans="2:11" ht="13" x14ac:dyDescent="0.3">
      <c r="B124" s="20" t="s">
        <v>898</v>
      </c>
      <c r="C124" s="9">
        <f>B45/C116</f>
        <v>28301.055555555555</v>
      </c>
      <c r="D124" s="9">
        <f t="shared" ref="D124:F124" si="8">C45/D116</f>
        <v>30348.315789473683</v>
      </c>
      <c r="E124" s="9">
        <f t="shared" si="8"/>
        <v>19141.78947368421</v>
      </c>
      <c r="F124" s="9">
        <f t="shared" si="8"/>
        <v>21601.7</v>
      </c>
      <c r="H124" s="9">
        <f>F45/H116</f>
        <v>26500.95</v>
      </c>
      <c r="I124" s="9">
        <f>G45/I116</f>
        <v>29825.1</v>
      </c>
      <c r="K124" s="21">
        <f>I124/D124-1</f>
        <v>-1.7240356700623294E-2</v>
      </c>
    </row>
    <row r="125" spans="2:11" ht="13" x14ac:dyDescent="0.3">
      <c r="B125" s="20" t="s">
        <v>899</v>
      </c>
      <c r="C125" s="9">
        <f t="shared" ref="C125:F125" si="9">B46/C117</f>
        <v>18481.5</v>
      </c>
      <c r="D125" s="9">
        <f t="shared" si="9"/>
        <v>21695.75</v>
      </c>
      <c r="E125" s="9">
        <f t="shared" si="9"/>
        <v>12942</v>
      </c>
      <c r="F125" s="9">
        <f t="shared" si="9"/>
        <v>16158</v>
      </c>
      <c r="H125" s="9">
        <f>F46/H117</f>
        <v>18775.5</v>
      </c>
      <c r="I125" s="9">
        <f>G46/I117</f>
        <v>22042.25</v>
      </c>
      <c r="K125" s="21">
        <f t="shared" ref="K125:K128" si="10">I125/D125-1</f>
        <v>1.5970869870827187E-2</v>
      </c>
    </row>
    <row r="126" spans="2:11" ht="13" x14ac:dyDescent="0.3">
      <c r="B126" s="20" t="s">
        <v>908</v>
      </c>
      <c r="C126" s="9">
        <f t="shared" ref="C126:F126" si="11">B47/C118</f>
        <v>7364.3076923076924</v>
      </c>
      <c r="D126" s="9">
        <f t="shared" si="11"/>
        <v>8256.7692307692305</v>
      </c>
      <c r="E126" s="9">
        <f t="shared" si="11"/>
        <v>4942.7142857142853</v>
      </c>
      <c r="F126" s="9">
        <f t="shared" si="11"/>
        <v>5724.5714285714284</v>
      </c>
      <c r="H126" s="9">
        <f>F47/H118</f>
        <v>7127</v>
      </c>
      <c r="I126" s="9">
        <f>G47/I118</f>
        <v>8447</v>
      </c>
      <c r="K126" s="21">
        <f t="shared" si="10"/>
        <v>2.3039370959026639E-2</v>
      </c>
    </row>
    <row r="127" spans="2:11" ht="13" x14ac:dyDescent="0.3">
      <c r="B127" s="20" t="s">
        <v>907</v>
      </c>
      <c r="C127" s="9">
        <f t="shared" ref="C127:F127" si="12">B48/C119</f>
        <v>6905.3</v>
      </c>
      <c r="D127" s="9">
        <f t="shared" si="12"/>
        <v>8261.7999999999993</v>
      </c>
      <c r="E127" s="9">
        <f t="shared" si="12"/>
        <v>4597.636363636364</v>
      </c>
      <c r="F127" s="9">
        <f t="shared" si="12"/>
        <v>5920.090909090909</v>
      </c>
      <c r="H127" s="9">
        <f>F48/H119</f>
        <v>6842.272727272727</v>
      </c>
      <c r="I127" s="9">
        <f>G48/I119</f>
        <v>9181.2222222222226</v>
      </c>
      <c r="K127" s="21">
        <f t="shared" si="10"/>
        <v>0.11128594522043911</v>
      </c>
    </row>
    <row r="128" spans="2:11" ht="13" x14ac:dyDescent="0.3">
      <c r="B128" s="19" t="s">
        <v>946</v>
      </c>
      <c r="C128" s="9">
        <f t="shared" ref="C128:F128" si="13">B49/C120</f>
        <v>16776.734693877552</v>
      </c>
      <c r="D128" s="9">
        <f t="shared" si="13"/>
        <v>18802.8</v>
      </c>
      <c r="E128" s="9">
        <f t="shared" si="13"/>
        <v>11288.5</v>
      </c>
      <c r="F128" s="9">
        <f t="shared" si="13"/>
        <v>13331.377358490567</v>
      </c>
      <c r="H128" s="9">
        <f>F49/H120</f>
        <v>16137.094339622641</v>
      </c>
      <c r="I128" s="9">
        <f>G49/I120</f>
        <v>19305.64</v>
      </c>
      <c r="K128" s="21">
        <f t="shared" si="10"/>
        <v>2.6742825536622217E-2</v>
      </c>
    </row>
    <row r="131" spans="2:10" ht="13" x14ac:dyDescent="0.3">
      <c r="B131" s="20" t="s">
        <v>898</v>
      </c>
      <c r="D131" s="3">
        <f>SUMIFS(D$55:D$110,$A$55:$A$110,$B131,$I$55:$I$110,"&gt;0")</f>
        <v>576618</v>
      </c>
      <c r="I131" s="3">
        <f>SUMIFS(I$55:I$110,$A$55:$A$110,$B131,$D$55:$D$110,"&gt;0")</f>
        <v>592181</v>
      </c>
      <c r="J131" s="3">
        <f>I131/D131-1</f>
        <v>2.6990139052197382E-2</v>
      </c>
    </row>
    <row r="132" spans="2:10" ht="13" x14ac:dyDescent="0.3">
      <c r="B132" s="20" t="s">
        <v>899</v>
      </c>
      <c r="D132" s="3">
        <f t="shared" ref="D132:D134" si="14">SUMIFS(D$55:D$110,$A$55:$A$110,$B132,$I$55:$I$110,"&gt;0")</f>
        <v>173566</v>
      </c>
      <c r="I132" s="3">
        <f t="shared" ref="I132:I134" si="15">SUMIFS(I$55:I$110,$A$55:$A$110,$B132,$D$55:$D$110,"&gt;0")</f>
        <v>176338</v>
      </c>
      <c r="J132" s="3">
        <f t="shared" ref="J132:J135" si="16">I132/D132-1</f>
        <v>1.5970869870827187E-2</v>
      </c>
    </row>
    <row r="133" spans="2:10" ht="13" x14ac:dyDescent="0.3">
      <c r="B133" s="20" t="s">
        <v>908</v>
      </c>
      <c r="D133" s="3">
        <f t="shared" si="14"/>
        <v>106878</v>
      </c>
      <c r="I133" s="3">
        <f t="shared" si="15"/>
        <v>108557</v>
      </c>
      <c r="J133" s="3">
        <f t="shared" si="16"/>
        <v>1.5709500552031352E-2</v>
      </c>
    </row>
    <row r="134" spans="2:10" ht="13" x14ac:dyDescent="0.3">
      <c r="B134" s="20" t="s">
        <v>907</v>
      </c>
      <c r="D134" s="3">
        <f t="shared" si="14"/>
        <v>80739</v>
      </c>
      <c r="I134" s="3">
        <f t="shared" si="15"/>
        <v>82631</v>
      </c>
      <c r="J134" s="3">
        <f t="shared" si="16"/>
        <v>2.3433532741302221E-2</v>
      </c>
    </row>
    <row r="135" spans="2:10" ht="13" x14ac:dyDescent="0.3">
      <c r="B135" s="19" t="s">
        <v>946</v>
      </c>
      <c r="D135" s="3">
        <f>SUM(D131:D134)</f>
        <v>937801</v>
      </c>
      <c r="I135" s="3">
        <f>SUM(I131:I134)</f>
        <v>959707</v>
      </c>
      <c r="J135" s="3">
        <f t="shared" si="16"/>
        <v>2.3358900235764368E-2</v>
      </c>
    </row>
  </sheetData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topLeftCell="A2" workbookViewId="0">
      <selection activeCell="F5" sqref="F5"/>
    </sheetView>
  </sheetViews>
  <sheetFormatPr defaultRowHeight="12.5" x14ac:dyDescent="0.25"/>
  <cols>
    <col min="1" max="1" width="8.7265625" style="3"/>
    <col min="2" max="2" width="9.90625" style="3" bestFit="1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9" width="8.7265625" style="3"/>
    <col min="10" max="10" width="9.90625" style="3" bestFit="1" customWidth="1"/>
    <col min="11" max="16" width="8.7265625" style="3"/>
    <col min="17" max="17" width="11.453125" style="3" customWidth="1"/>
    <col min="18" max="18" width="10.6328125" style="3" customWidth="1"/>
    <col min="19" max="16384" width="8.7265625" style="3"/>
  </cols>
  <sheetData>
    <row r="1" spans="1:19" x14ac:dyDescent="0.25">
      <c r="A1" s="3" t="s">
        <v>0</v>
      </c>
      <c r="B1" s="3" t="s">
        <v>61</v>
      </c>
      <c r="C1" s="3" t="s">
        <v>133</v>
      </c>
      <c r="D1" s="6" t="s">
        <v>900</v>
      </c>
      <c r="E1" s="6" t="s">
        <v>904</v>
      </c>
      <c r="F1" s="6" t="s">
        <v>905</v>
      </c>
      <c r="G1" s="3" t="s">
        <v>909</v>
      </c>
      <c r="H1" s="3" t="s">
        <v>911</v>
      </c>
      <c r="I1" s="3" t="s">
        <v>921</v>
      </c>
      <c r="Q1" s="3" t="s">
        <v>912</v>
      </c>
      <c r="R1" s="3" t="s">
        <v>913</v>
      </c>
      <c r="S1" s="3" t="s">
        <v>914</v>
      </c>
    </row>
    <row r="2" spans="1:19" x14ac:dyDescent="0.25">
      <c r="A2" s="4" t="s">
        <v>23</v>
      </c>
      <c r="B2" s="4">
        <v>43921</v>
      </c>
      <c r="C2" s="7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5" t="str">
        <f>VLOOKUP(VolumebyClient[[#This Row],[Index Match Region ID]],NEWGEONames[[GEOID]:[GEO Name]],2,FALSE)</f>
        <v>LATAM</v>
      </c>
      <c r="H2" s="5" t="str">
        <f>"Q"&amp;ROUNDUP(MONTH(VolumebyClient[[#This Row],[Date]])/3,0)&amp;" "&amp;YEAR(VolumebyClient[[#This Row],[Date]])</f>
        <v>Q1 2020</v>
      </c>
      <c r="I2" s="5" t="str">
        <f>VLOOKUP(VolumebyClient[[#This Row],[Date]],Quarters[],3,TRUE)</f>
        <v>Q1 2020</v>
      </c>
      <c r="Q2" s="4">
        <v>43831</v>
      </c>
      <c r="R2" s="4">
        <v>43921</v>
      </c>
      <c r="S2" s="3" t="s">
        <v>915</v>
      </c>
    </row>
    <row r="3" spans="1:19" x14ac:dyDescent="0.25">
      <c r="A3" s="4" t="str">
        <f t="shared" ref="A3:A17" si="0">A2</f>
        <v>CL11420</v>
      </c>
      <c r="B3" s="4">
        <v>43951</v>
      </c>
      <c r="C3" s="7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5" t="str">
        <f>VLOOKUP(VolumebyClient[[#This Row],[Index Match Region ID]],NEWGEONames[[GEOID]:[GEO Name]],2,FALSE)</f>
        <v>LATAM</v>
      </c>
      <c r="H3" s="5" t="str">
        <f>"Q"&amp;ROUNDUP(MONTH(VolumebyClient[[#This Row],[Date]])/3,0)&amp;" "&amp;YEAR(VolumebyClient[[#This Row],[Date]])</f>
        <v>Q2 2020</v>
      </c>
      <c r="I3" s="5" t="str">
        <f>VLOOKUP(VolumebyClient[[#This Row],[Date]],Quarters[],3,TRUE)</f>
        <v>Q2 2020</v>
      </c>
      <c r="Q3" s="4">
        <f>R2+1</f>
        <v>43922</v>
      </c>
      <c r="R3" s="4">
        <v>44012</v>
      </c>
      <c r="S3" s="3" t="s">
        <v>916</v>
      </c>
    </row>
    <row r="4" spans="1:19" x14ac:dyDescent="0.25">
      <c r="A4" s="4" t="str">
        <f t="shared" si="0"/>
        <v>CL11420</v>
      </c>
      <c r="B4" s="4">
        <v>43982</v>
      </c>
      <c r="C4" s="7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5" t="str">
        <f>VLOOKUP(VolumebyClient[[#This Row],[Index Match Region ID]],NEWGEONames[[GEOID]:[GEO Name]],2,FALSE)</f>
        <v>LATAM</v>
      </c>
      <c r="H4" s="5" t="str">
        <f>"Q"&amp;ROUNDUP(MONTH(VolumebyClient[[#This Row],[Date]])/3,0)&amp;" "&amp;YEAR(VolumebyClient[[#This Row],[Date]])</f>
        <v>Q2 2020</v>
      </c>
      <c r="I4" s="5" t="str">
        <f>VLOOKUP(VolumebyClient[[#This Row],[Date]],Quarters[],3,TRUE)</f>
        <v>Q2 2020</v>
      </c>
      <c r="Q4" s="4">
        <f t="shared" ref="Q4:Q7" si="1">R3+1</f>
        <v>44013</v>
      </c>
      <c r="R4" s="4">
        <v>44104</v>
      </c>
      <c r="S4" s="3" t="s">
        <v>917</v>
      </c>
    </row>
    <row r="5" spans="1:19" x14ac:dyDescent="0.25">
      <c r="A5" s="4" t="str">
        <f t="shared" si="0"/>
        <v>CL11420</v>
      </c>
      <c r="B5" s="4">
        <v>44012</v>
      </c>
      <c r="C5" s="7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5" t="str">
        <f>VLOOKUP(VolumebyClient[[#This Row],[Index Match Region ID]],NEWGEONames[[GEOID]:[GEO Name]],2,FALSE)</f>
        <v>LATAM</v>
      </c>
      <c r="H5" s="5" t="str">
        <f>"Q"&amp;ROUNDUP(MONTH(VolumebyClient[[#This Row],[Date]])/3,0)&amp;" "&amp;YEAR(VolumebyClient[[#This Row],[Date]])</f>
        <v>Q2 2020</v>
      </c>
      <c r="I5" s="5" t="str">
        <f>VLOOKUP(VolumebyClient[[#This Row],[Date]],Quarters[],3,TRUE)</f>
        <v>Q2 2020</v>
      </c>
      <c r="Q5" s="4">
        <f t="shared" si="1"/>
        <v>44105</v>
      </c>
      <c r="R5" s="4">
        <v>44196</v>
      </c>
      <c r="S5" s="3" t="s">
        <v>918</v>
      </c>
    </row>
    <row r="6" spans="1:19" x14ac:dyDescent="0.25">
      <c r="A6" s="4" t="str">
        <f t="shared" si="0"/>
        <v>CL11420</v>
      </c>
      <c r="B6" s="4">
        <v>44043</v>
      </c>
      <c r="C6" s="7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5" t="str">
        <f>VLOOKUP(VolumebyClient[[#This Row],[Index Match Region ID]],NEWGEONames[[GEOID]:[GEO Name]],2,FALSE)</f>
        <v>LATAM</v>
      </c>
      <c r="H6" s="5" t="str">
        <f>"Q"&amp;ROUNDUP(MONTH(VolumebyClient[[#This Row],[Date]])/3,0)&amp;" "&amp;YEAR(VolumebyClient[[#This Row],[Date]])</f>
        <v>Q3 2020</v>
      </c>
      <c r="I6" s="5" t="str">
        <f>VLOOKUP(VolumebyClient[[#This Row],[Date]],Quarters[],3,TRUE)</f>
        <v>Q3 2020</v>
      </c>
      <c r="Q6" s="4">
        <f t="shared" si="1"/>
        <v>44197</v>
      </c>
      <c r="R6" s="4">
        <v>44286</v>
      </c>
      <c r="S6" s="3" t="s">
        <v>919</v>
      </c>
    </row>
    <row r="7" spans="1:19" x14ac:dyDescent="0.25">
      <c r="A7" s="4" t="str">
        <f t="shared" si="0"/>
        <v>CL11420</v>
      </c>
      <c r="B7" s="4">
        <v>44074</v>
      </c>
      <c r="C7" s="7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5" t="str">
        <f>VLOOKUP(VolumebyClient[[#This Row],[Index Match Region ID]],NEWGEONames[[GEOID]:[GEO Name]],2,FALSE)</f>
        <v>LATAM</v>
      </c>
      <c r="H7" s="5" t="str">
        <f>"Q"&amp;ROUNDUP(MONTH(VolumebyClient[[#This Row],[Date]])/3,0)&amp;" "&amp;YEAR(VolumebyClient[[#This Row],[Date]])</f>
        <v>Q3 2020</v>
      </c>
      <c r="I7" s="5" t="str">
        <f>VLOOKUP(VolumebyClient[[#This Row],[Date]],Quarters[],3,TRUE)</f>
        <v>Q3 2020</v>
      </c>
      <c r="Q7" s="4">
        <f t="shared" si="1"/>
        <v>44287</v>
      </c>
      <c r="R7" s="4">
        <v>44377</v>
      </c>
      <c r="S7" s="3" t="s">
        <v>920</v>
      </c>
    </row>
    <row r="8" spans="1:19" x14ac:dyDescent="0.25">
      <c r="A8" s="4" t="str">
        <f t="shared" si="0"/>
        <v>CL11420</v>
      </c>
      <c r="B8" s="4">
        <v>44104</v>
      </c>
      <c r="C8" s="7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5" t="str">
        <f>VLOOKUP(VolumebyClient[[#This Row],[Index Match Region ID]],NEWGEONames[[GEOID]:[GEO Name]],2,FALSE)</f>
        <v>LATAM</v>
      </c>
      <c r="H8" s="5" t="str">
        <f>"Q"&amp;ROUNDUP(MONTH(VolumebyClient[[#This Row],[Date]])/3,0)&amp;" "&amp;YEAR(VolumebyClient[[#This Row],[Date]])</f>
        <v>Q3 2020</v>
      </c>
      <c r="I8" s="5" t="str">
        <f>VLOOKUP(VolumebyClient[[#This Row],[Date]],Quarters[],3,TRUE)</f>
        <v>Q3 2020</v>
      </c>
    </row>
    <row r="9" spans="1:19" x14ac:dyDescent="0.25">
      <c r="A9" s="4" t="str">
        <f t="shared" si="0"/>
        <v>CL11420</v>
      </c>
      <c r="B9" s="4">
        <v>44135</v>
      </c>
      <c r="C9" s="7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5" t="str">
        <f>VLOOKUP(VolumebyClient[[#This Row],[Index Match Region ID]],NEWGEONames[[GEOID]:[GEO Name]],2,FALSE)</f>
        <v>LATAM</v>
      </c>
      <c r="H9" s="5" t="str">
        <f>"Q"&amp;ROUNDUP(MONTH(VolumebyClient[[#This Row],[Date]])/3,0)&amp;" "&amp;YEAR(VolumebyClient[[#This Row],[Date]])</f>
        <v>Q4 2020</v>
      </c>
      <c r="I9" s="5" t="str">
        <f>VLOOKUP(VolumebyClient[[#This Row],[Date]],Quarters[],3,TRUE)</f>
        <v>Q4 2020</v>
      </c>
    </row>
    <row r="10" spans="1:19" x14ac:dyDescent="0.25">
      <c r="A10" s="4" t="str">
        <f t="shared" si="0"/>
        <v>CL11420</v>
      </c>
      <c r="B10" s="4">
        <v>44165</v>
      </c>
      <c r="C10" s="7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5" t="str">
        <f>VLOOKUP(VolumebyClient[[#This Row],[Index Match Region ID]],NEWGEONames[[GEOID]:[GEO Name]],2,FALSE)</f>
        <v>LATAM</v>
      </c>
      <c r="H10" s="5" t="str">
        <f>"Q"&amp;ROUNDUP(MONTH(VolumebyClient[[#This Row],[Date]])/3,0)&amp;" "&amp;YEAR(VolumebyClient[[#This Row],[Date]])</f>
        <v>Q4 2020</v>
      </c>
      <c r="I10" s="5" t="str">
        <f>VLOOKUP(VolumebyClient[[#This Row],[Date]],Quarters[],3,TRUE)</f>
        <v>Q4 2020</v>
      </c>
    </row>
    <row r="11" spans="1:19" x14ac:dyDescent="0.25">
      <c r="A11" s="4" t="str">
        <f t="shared" si="0"/>
        <v>CL11420</v>
      </c>
      <c r="B11" s="4">
        <v>44196</v>
      </c>
      <c r="C11" s="7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5" t="str">
        <f>VLOOKUP(VolumebyClient[[#This Row],[Index Match Region ID]],NEWGEONames[[GEOID]:[GEO Name]],2,FALSE)</f>
        <v>LATAM</v>
      </c>
      <c r="H11" s="5" t="str">
        <f>"Q"&amp;ROUNDUP(MONTH(VolumebyClient[[#This Row],[Date]])/3,0)&amp;" "&amp;YEAR(VolumebyClient[[#This Row],[Date]])</f>
        <v>Q4 2020</v>
      </c>
      <c r="I11" s="5" t="str">
        <f>VLOOKUP(VolumebyClient[[#This Row],[Date]],Quarters[],3,TRUE)</f>
        <v>Q4 2020</v>
      </c>
    </row>
    <row r="12" spans="1:19" x14ac:dyDescent="0.25">
      <c r="A12" s="4" t="str">
        <f t="shared" si="0"/>
        <v>CL11420</v>
      </c>
      <c r="B12" s="4">
        <v>44377</v>
      </c>
      <c r="C12" s="7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5" t="str">
        <f>VLOOKUP(VolumebyClient[[#This Row],[Index Match Region ID]],NEWGEONames[[GEOID]:[GEO Name]],2,FALSE)</f>
        <v>LATAM</v>
      </c>
      <c r="H12" s="5" t="str">
        <f>"Q"&amp;ROUNDUP(MONTH(VolumebyClient[[#This Row],[Date]])/3,0)&amp;" "&amp;YEAR(VolumebyClient[[#This Row],[Date]])</f>
        <v>Q2 2021</v>
      </c>
      <c r="I12" s="5" t="str">
        <f>VLOOKUP(VolumebyClient[[#This Row],[Date]],Quarters[],3,TRUE)</f>
        <v>Q2 2021</v>
      </c>
    </row>
    <row r="13" spans="1:19" x14ac:dyDescent="0.25">
      <c r="A13" s="4" t="str">
        <f t="shared" si="0"/>
        <v>CL11420</v>
      </c>
      <c r="B13" s="4">
        <v>44347</v>
      </c>
      <c r="C13" s="7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5" t="str">
        <f>VLOOKUP(VolumebyClient[[#This Row],[Index Match Region ID]],NEWGEONames[[GEOID]:[GEO Name]],2,FALSE)</f>
        <v>LATAM</v>
      </c>
      <c r="H13" s="5" t="str">
        <f>"Q"&amp;ROUNDUP(MONTH(VolumebyClient[[#This Row],[Date]])/3,0)&amp;" "&amp;YEAR(VolumebyClient[[#This Row],[Date]])</f>
        <v>Q2 2021</v>
      </c>
      <c r="I13" s="5" t="str">
        <f>VLOOKUP(VolumebyClient[[#This Row],[Date]],Quarters[],3,TRUE)</f>
        <v>Q2 2021</v>
      </c>
    </row>
    <row r="14" spans="1:19" x14ac:dyDescent="0.25">
      <c r="A14" s="4" t="str">
        <f t="shared" si="0"/>
        <v>CL11420</v>
      </c>
      <c r="B14" s="4">
        <v>44316</v>
      </c>
      <c r="C14" s="7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5" t="str">
        <f>VLOOKUP(VolumebyClient[[#This Row],[Index Match Region ID]],NEWGEONames[[GEOID]:[GEO Name]],2,FALSE)</f>
        <v>LATAM</v>
      </c>
      <c r="H14" s="5" t="str">
        <f>"Q"&amp;ROUNDUP(MONTH(VolumebyClient[[#This Row],[Date]])/3,0)&amp;" "&amp;YEAR(VolumebyClient[[#This Row],[Date]])</f>
        <v>Q2 2021</v>
      </c>
      <c r="I14" s="5" t="str">
        <f>VLOOKUP(VolumebyClient[[#This Row],[Date]],Quarters[],3,TRUE)</f>
        <v>Q2 2021</v>
      </c>
    </row>
    <row r="15" spans="1:19" x14ac:dyDescent="0.25">
      <c r="A15" s="4" t="str">
        <f t="shared" si="0"/>
        <v>CL11420</v>
      </c>
      <c r="B15" s="4">
        <v>44286</v>
      </c>
      <c r="C15" s="7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5" t="str">
        <f>VLOOKUP(VolumebyClient[[#This Row],[Index Match Region ID]],NEWGEONames[[GEOID]:[GEO Name]],2,FALSE)</f>
        <v>LATAM</v>
      </c>
      <c r="H15" s="5" t="str">
        <f>"Q"&amp;ROUNDUP(MONTH(VolumebyClient[[#This Row],[Date]])/3,0)&amp;" "&amp;YEAR(VolumebyClient[[#This Row],[Date]])</f>
        <v>Q1 2021</v>
      </c>
      <c r="I15" s="5" t="str">
        <f>VLOOKUP(VolumebyClient[[#This Row],[Date]],Quarters[],3,TRUE)</f>
        <v>Q1 2021</v>
      </c>
    </row>
    <row r="16" spans="1:19" x14ac:dyDescent="0.25">
      <c r="A16" s="4" t="str">
        <f t="shared" si="0"/>
        <v>CL11420</v>
      </c>
      <c r="B16" s="4">
        <v>44255</v>
      </c>
      <c r="C16" s="7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5" t="str">
        <f>VLOOKUP(VolumebyClient[[#This Row],[Index Match Region ID]],NEWGEONames[[GEOID]:[GEO Name]],2,FALSE)</f>
        <v>LATAM</v>
      </c>
      <c r="H16" s="5" t="str">
        <f>"Q"&amp;ROUNDUP(MONTH(VolumebyClient[[#This Row],[Date]])/3,0)&amp;" "&amp;YEAR(VolumebyClient[[#This Row],[Date]])</f>
        <v>Q1 2021</v>
      </c>
      <c r="I16" s="5" t="str">
        <f>VLOOKUP(VolumebyClient[[#This Row],[Date]],Quarters[],3,TRUE)</f>
        <v>Q1 2021</v>
      </c>
    </row>
    <row r="17" spans="1:9" x14ac:dyDescent="0.25">
      <c r="A17" s="4" t="str">
        <f t="shared" si="0"/>
        <v>CL11420</v>
      </c>
      <c r="B17" s="4">
        <v>44227</v>
      </c>
      <c r="C17" s="7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5" t="str">
        <f>VLOOKUP(VolumebyClient[[#This Row],[Index Match Region ID]],NEWGEONames[[GEOID]:[GEO Name]],2,FALSE)</f>
        <v>LATAM</v>
      </c>
      <c r="H17" s="5" t="str">
        <f>"Q"&amp;ROUNDUP(MONTH(VolumebyClient[[#This Row],[Date]])/3,0)&amp;" "&amp;YEAR(VolumebyClient[[#This Row],[Date]])</f>
        <v>Q1 2021</v>
      </c>
      <c r="I17" s="5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7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5" t="str">
        <f>VLOOKUP(VolumebyClient[[#This Row],[Index Match Region ID]],NEWGEONames[[GEOID]:[GEO Name]],2,FALSE)</f>
        <v>NAM</v>
      </c>
      <c r="H18" s="5" t="str">
        <f>"Q"&amp;ROUNDUP(MONTH(VolumebyClient[[#This Row],[Date]])/3,0)&amp;" "&amp;YEAR(VolumebyClient[[#This Row],[Date]])</f>
        <v>Q1 2020</v>
      </c>
      <c r="I18" s="5" t="str">
        <f>VLOOKUP(VolumebyClient[[#This Row],[Date]],Quarters[],3,TRUE)</f>
        <v>Q1 2020</v>
      </c>
    </row>
    <row r="19" spans="1:9" x14ac:dyDescent="0.25">
      <c r="A19" s="4" t="str">
        <f t="shared" ref="A19:A35" si="2">A18</f>
        <v>CL13213</v>
      </c>
      <c r="B19" s="4">
        <v>43890</v>
      </c>
      <c r="C19" s="7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5" t="str">
        <f>VLOOKUP(VolumebyClient[[#This Row],[Index Match Region ID]],NEWGEONames[[GEOID]:[GEO Name]],2,FALSE)</f>
        <v>NAM</v>
      </c>
      <c r="H19" s="5" t="str">
        <f>"Q"&amp;ROUNDUP(MONTH(VolumebyClient[[#This Row],[Date]])/3,0)&amp;" "&amp;YEAR(VolumebyClient[[#This Row],[Date]])</f>
        <v>Q1 2020</v>
      </c>
      <c r="I19" s="5" t="str">
        <f>VLOOKUP(VolumebyClient[[#This Row],[Date]],Quarters[],3,TRUE)</f>
        <v>Q1 2020</v>
      </c>
    </row>
    <row r="20" spans="1:9" x14ac:dyDescent="0.25">
      <c r="A20" s="4" t="str">
        <f t="shared" si="2"/>
        <v>CL13213</v>
      </c>
      <c r="B20" s="4">
        <v>43921</v>
      </c>
      <c r="C20" s="7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5" t="str">
        <f>VLOOKUP(VolumebyClient[[#This Row],[Index Match Region ID]],NEWGEONames[[GEOID]:[GEO Name]],2,FALSE)</f>
        <v>NAM</v>
      </c>
      <c r="H20" s="5" t="str">
        <f>"Q"&amp;ROUNDUP(MONTH(VolumebyClient[[#This Row],[Date]])/3,0)&amp;" "&amp;YEAR(VolumebyClient[[#This Row],[Date]])</f>
        <v>Q1 2020</v>
      </c>
      <c r="I20" s="5" t="str">
        <f>VLOOKUP(VolumebyClient[[#This Row],[Date]],Quarters[],3,TRUE)</f>
        <v>Q1 2020</v>
      </c>
    </row>
    <row r="21" spans="1:9" x14ac:dyDescent="0.25">
      <c r="A21" s="4" t="str">
        <f t="shared" si="2"/>
        <v>CL13213</v>
      </c>
      <c r="B21" s="4">
        <v>43951</v>
      </c>
      <c r="C21" s="7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5" t="str">
        <f>VLOOKUP(VolumebyClient[[#This Row],[Index Match Region ID]],NEWGEONames[[GEOID]:[GEO Name]],2,FALSE)</f>
        <v>NAM</v>
      </c>
      <c r="H21" s="5" t="str">
        <f>"Q"&amp;ROUNDUP(MONTH(VolumebyClient[[#This Row],[Date]])/3,0)&amp;" "&amp;YEAR(VolumebyClient[[#This Row],[Date]])</f>
        <v>Q2 2020</v>
      </c>
      <c r="I21" s="5" t="str">
        <f>VLOOKUP(VolumebyClient[[#This Row],[Date]],Quarters[],3,TRUE)</f>
        <v>Q2 2020</v>
      </c>
    </row>
    <row r="22" spans="1:9" x14ac:dyDescent="0.25">
      <c r="A22" s="4" t="str">
        <f t="shared" si="2"/>
        <v>CL13213</v>
      </c>
      <c r="B22" s="4">
        <v>43982</v>
      </c>
      <c r="C22" s="7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5" t="str">
        <f>VLOOKUP(VolumebyClient[[#This Row],[Index Match Region ID]],NEWGEONames[[GEOID]:[GEO Name]],2,FALSE)</f>
        <v>NAM</v>
      </c>
      <c r="H22" s="5" t="str">
        <f>"Q"&amp;ROUNDUP(MONTH(VolumebyClient[[#This Row],[Date]])/3,0)&amp;" "&amp;YEAR(VolumebyClient[[#This Row],[Date]])</f>
        <v>Q2 2020</v>
      </c>
      <c r="I22" s="5" t="str">
        <f>VLOOKUP(VolumebyClient[[#This Row],[Date]],Quarters[],3,TRUE)</f>
        <v>Q2 2020</v>
      </c>
    </row>
    <row r="23" spans="1:9" x14ac:dyDescent="0.25">
      <c r="A23" s="4" t="str">
        <f t="shared" si="2"/>
        <v>CL13213</v>
      </c>
      <c r="B23" s="4">
        <v>44012</v>
      </c>
      <c r="C23" s="7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5" t="str">
        <f>VLOOKUP(VolumebyClient[[#This Row],[Index Match Region ID]],NEWGEONames[[GEOID]:[GEO Name]],2,FALSE)</f>
        <v>NAM</v>
      </c>
      <c r="H23" s="5" t="str">
        <f>"Q"&amp;ROUNDUP(MONTH(VolumebyClient[[#This Row],[Date]])/3,0)&amp;" "&amp;YEAR(VolumebyClient[[#This Row],[Date]])</f>
        <v>Q2 2020</v>
      </c>
      <c r="I23" s="5" t="str">
        <f>VLOOKUP(VolumebyClient[[#This Row],[Date]],Quarters[],3,TRUE)</f>
        <v>Q2 2020</v>
      </c>
    </row>
    <row r="24" spans="1:9" x14ac:dyDescent="0.25">
      <c r="A24" s="4" t="str">
        <f t="shared" si="2"/>
        <v>CL13213</v>
      </c>
      <c r="B24" s="4">
        <v>44043</v>
      </c>
      <c r="C24" s="7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5" t="str">
        <f>VLOOKUP(VolumebyClient[[#This Row],[Index Match Region ID]],NEWGEONames[[GEOID]:[GEO Name]],2,FALSE)</f>
        <v>NAM</v>
      </c>
      <c r="H24" s="5" t="str">
        <f>"Q"&amp;ROUNDUP(MONTH(VolumebyClient[[#This Row],[Date]])/3,0)&amp;" "&amp;YEAR(VolumebyClient[[#This Row],[Date]])</f>
        <v>Q3 2020</v>
      </c>
      <c r="I24" s="5" t="str">
        <f>VLOOKUP(VolumebyClient[[#This Row],[Date]],Quarters[],3,TRUE)</f>
        <v>Q3 2020</v>
      </c>
    </row>
    <row r="25" spans="1:9" x14ac:dyDescent="0.25">
      <c r="A25" s="4" t="str">
        <f t="shared" si="2"/>
        <v>CL13213</v>
      </c>
      <c r="B25" s="4">
        <v>44074</v>
      </c>
      <c r="C25" s="7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5" t="str">
        <f>VLOOKUP(VolumebyClient[[#This Row],[Index Match Region ID]],NEWGEONames[[GEOID]:[GEO Name]],2,FALSE)</f>
        <v>NAM</v>
      </c>
      <c r="H25" s="5" t="str">
        <f>"Q"&amp;ROUNDUP(MONTH(VolumebyClient[[#This Row],[Date]])/3,0)&amp;" "&amp;YEAR(VolumebyClient[[#This Row],[Date]])</f>
        <v>Q3 2020</v>
      </c>
      <c r="I25" s="5" t="str">
        <f>VLOOKUP(VolumebyClient[[#This Row],[Date]],Quarters[],3,TRUE)</f>
        <v>Q3 2020</v>
      </c>
    </row>
    <row r="26" spans="1:9" x14ac:dyDescent="0.25">
      <c r="A26" s="4" t="str">
        <f t="shared" si="2"/>
        <v>CL13213</v>
      </c>
      <c r="B26" s="4">
        <v>44104</v>
      </c>
      <c r="C26" s="7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5" t="str">
        <f>VLOOKUP(VolumebyClient[[#This Row],[Index Match Region ID]],NEWGEONames[[GEOID]:[GEO Name]],2,FALSE)</f>
        <v>NAM</v>
      </c>
      <c r="H26" s="5" t="str">
        <f>"Q"&amp;ROUNDUP(MONTH(VolumebyClient[[#This Row],[Date]])/3,0)&amp;" "&amp;YEAR(VolumebyClient[[#This Row],[Date]])</f>
        <v>Q3 2020</v>
      </c>
      <c r="I26" s="5" t="str">
        <f>VLOOKUP(VolumebyClient[[#This Row],[Date]],Quarters[],3,TRUE)</f>
        <v>Q3 2020</v>
      </c>
    </row>
    <row r="27" spans="1:9" x14ac:dyDescent="0.25">
      <c r="A27" s="4" t="str">
        <f t="shared" si="2"/>
        <v>CL13213</v>
      </c>
      <c r="B27" s="4">
        <v>44135</v>
      </c>
      <c r="C27" s="7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5" t="str">
        <f>VLOOKUP(VolumebyClient[[#This Row],[Index Match Region ID]],NEWGEONames[[GEOID]:[GEO Name]],2,FALSE)</f>
        <v>NAM</v>
      </c>
      <c r="H27" s="5" t="str">
        <f>"Q"&amp;ROUNDUP(MONTH(VolumebyClient[[#This Row],[Date]])/3,0)&amp;" "&amp;YEAR(VolumebyClient[[#This Row],[Date]])</f>
        <v>Q4 2020</v>
      </c>
      <c r="I27" s="5" t="str">
        <f>VLOOKUP(VolumebyClient[[#This Row],[Date]],Quarters[],3,TRUE)</f>
        <v>Q4 2020</v>
      </c>
    </row>
    <row r="28" spans="1:9" x14ac:dyDescent="0.25">
      <c r="A28" s="4" t="str">
        <f t="shared" si="2"/>
        <v>CL13213</v>
      </c>
      <c r="B28" s="4">
        <v>44165</v>
      </c>
      <c r="C28" s="7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5" t="str">
        <f>VLOOKUP(VolumebyClient[[#This Row],[Index Match Region ID]],NEWGEONames[[GEOID]:[GEO Name]],2,FALSE)</f>
        <v>NAM</v>
      </c>
      <c r="H28" s="5" t="str">
        <f>"Q"&amp;ROUNDUP(MONTH(VolumebyClient[[#This Row],[Date]])/3,0)&amp;" "&amp;YEAR(VolumebyClient[[#This Row],[Date]])</f>
        <v>Q4 2020</v>
      </c>
      <c r="I28" s="5" t="str">
        <f>VLOOKUP(VolumebyClient[[#This Row],[Date]],Quarters[],3,TRUE)</f>
        <v>Q4 2020</v>
      </c>
    </row>
    <row r="29" spans="1:9" x14ac:dyDescent="0.25">
      <c r="A29" s="4" t="str">
        <f t="shared" si="2"/>
        <v>CL13213</v>
      </c>
      <c r="B29" s="4">
        <v>44196</v>
      </c>
      <c r="C29" s="7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5" t="str">
        <f>VLOOKUP(VolumebyClient[[#This Row],[Index Match Region ID]],NEWGEONames[[GEOID]:[GEO Name]],2,FALSE)</f>
        <v>NAM</v>
      </c>
      <c r="H29" s="5" t="str">
        <f>"Q"&amp;ROUNDUP(MONTH(VolumebyClient[[#This Row],[Date]])/3,0)&amp;" "&amp;YEAR(VolumebyClient[[#This Row],[Date]])</f>
        <v>Q4 2020</v>
      </c>
      <c r="I29" s="5" t="str">
        <f>VLOOKUP(VolumebyClient[[#This Row],[Date]],Quarters[],3,TRUE)</f>
        <v>Q4 2020</v>
      </c>
    </row>
    <row r="30" spans="1:9" x14ac:dyDescent="0.25">
      <c r="A30" s="4" t="str">
        <f t="shared" si="2"/>
        <v>CL13213</v>
      </c>
      <c r="B30" s="4">
        <v>44377</v>
      </c>
      <c r="C30" s="7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5" t="str">
        <f>VLOOKUP(VolumebyClient[[#This Row],[Index Match Region ID]],NEWGEONames[[GEOID]:[GEO Name]],2,FALSE)</f>
        <v>NAM</v>
      </c>
      <c r="H30" s="5" t="str">
        <f>"Q"&amp;ROUNDUP(MONTH(VolumebyClient[[#This Row],[Date]])/3,0)&amp;" "&amp;YEAR(VolumebyClient[[#This Row],[Date]])</f>
        <v>Q2 2021</v>
      </c>
      <c r="I30" s="5" t="str">
        <f>VLOOKUP(VolumebyClient[[#This Row],[Date]],Quarters[],3,TRUE)</f>
        <v>Q2 2021</v>
      </c>
    </row>
    <row r="31" spans="1:9" x14ac:dyDescent="0.25">
      <c r="A31" s="4" t="str">
        <f t="shared" si="2"/>
        <v>CL13213</v>
      </c>
      <c r="B31" s="4">
        <v>44347</v>
      </c>
      <c r="C31" s="7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5" t="str">
        <f>VLOOKUP(VolumebyClient[[#This Row],[Index Match Region ID]],NEWGEONames[[GEOID]:[GEO Name]],2,FALSE)</f>
        <v>NAM</v>
      </c>
      <c r="H31" s="5" t="str">
        <f>"Q"&amp;ROUNDUP(MONTH(VolumebyClient[[#This Row],[Date]])/3,0)&amp;" "&amp;YEAR(VolumebyClient[[#This Row],[Date]])</f>
        <v>Q2 2021</v>
      </c>
      <c r="I31" s="5" t="str">
        <f>VLOOKUP(VolumebyClient[[#This Row],[Date]],Quarters[],3,TRUE)</f>
        <v>Q2 2021</v>
      </c>
    </row>
    <row r="32" spans="1:9" x14ac:dyDescent="0.25">
      <c r="A32" s="4" t="str">
        <f t="shared" si="2"/>
        <v>CL13213</v>
      </c>
      <c r="B32" s="4">
        <v>44316</v>
      </c>
      <c r="C32" s="7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5" t="str">
        <f>VLOOKUP(VolumebyClient[[#This Row],[Index Match Region ID]],NEWGEONames[[GEOID]:[GEO Name]],2,FALSE)</f>
        <v>NAM</v>
      </c>
      <c r="H32" s="5" t="str">
        <f>"Q"&amp;ROUNDUP(MONTH(VolumebyClient[[#This Row],[Date]])/3,0)&amp;" "&amp;YEAR(VolumebyClient[[#This Row],[Date]])</f>
        <v>Q2 2021</v>
      </c>
      <c r="I32" s="5" t="str">
        <f>VLOOKUP(VolumebyClient[[#This Row],[Date]],Quarters[],3,TRUE)</f>
        <v>Q2 2021</v>
      </c>
    </row>
    <row r="33" spans="1:9" x14ac:dyDescent="0.25">
      <c r="A33" s="4" t="str">
        <f t="shared" si="2"/>
        <v>CL13213</v>
      </c>
      <c r="B33" s="4">
        <v>44286</v>
      </c>
      <c r="C33" s="7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5" t="str">
        <f>VLOOKUP(VolumebyClient[[#This Row],[Index Match Region ID]],NEWGEONames[[GEOID]:[GEO Name]],2,FALSE)</f>
        <v>NAM</v>
      </c>
      <c r="H33" s="5" t="str">
        <f>"Q"&amp;ROUNDUP(MONTH(VolumebyClient[[#This Row],[Date]])/3,0)&amp;" "&amp;YEAR(VolumebyClient[[#This Row],[Date]])</f>
        <v>Q1 2021</v>
      </c>
      <c r="I33" s="5" t="str">
        <f>VLOOKUP(VolumebyClient[[#This Row],[Date]],Quarters[],3,TRUE)</f>
        <v>Q1 2021</v>
      </c>
    </row>
    <row r="34" spans="1:9" x14ac:dyDescent="0.25">
      <c r="A34" s="4" t="str">
        <f t="shared" si="2"/>
        <v>CL13213</v>
      </c>
      <c r="B34" s="4">
        <v>44255</v>
      </c>
      <c r="C34" s="7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5" t="str">
        <f>VLOOKUP(VolumebyClient[[#This Row],[Index Match Region ID]],NEWGEONames[[GEOID]:[GEO Name]],2,FALSE)</f>
        <v>NAM</v>
      </c>
      <c r="H34" s="5" t="str">
        <f>"Q"&amp;ROUNDUP(MONTH(VolumebyClient[[#This Row],[Date]])/3,0)&amp;" "&amp;YEAR(VolumebyClient[[#This Row],[Date]])</f>
        <v>Q1 2021</v>
      </c>
      <c r="I34" s="5" t="str">
        <f>VLOOKUP(VolumebyClient[[#This Row],[Date]],Quarters[],3,TRUE)</f>
        <v>Q1 2021</v>
      </c>
    </row>
    <row r="35" spans="1:9" x14ac:dyDescent="0.25">
      <c r="A35" s="4" t="str">
        <f t="shared" si="2"/>
        <v>CL13213</v>
      </c>
      <c r="B35" s="4">
        <v>44227</v>
      </c>
      <c r="C35" s="7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5" t="str">
        <f>VLOOKUP(VolumebyClient[[#This Row],[Index Match Region ID]],NEWGEONames[[GEOID]:[GEO Name]],2,FALSE)</f>
        <v>NAM</v>
      </c>
      <c r="H35" s="5" t="str">
        <f>"Q"&amp;ROUNDUP(MONTH(VolumebyClient[[#This Row],[Date]])/3,0)&amp;" "&amp;YEAR(VolumebyClient[[#This Row],[Date]])</f>
        <v>Q1 2021</v>
      </c>
      <c r="I35" s="5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7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5" t="str">
        <f>VLOOKUP(VolumebyClient[[#This Row],[Index Match Region ID]],NEWGEONames[[GEOID]:[GEO Name]],2,FALSE)</f>
        <v>EMEA</v>
      </c>
      <c r="H36" s="5" t="str">
        <f>"Q"&amp;ROUNDUP(MONTH(VolumebyClient[[#This Row],[Date]])/3,0)&amp;" "&amp;YEAR(VolumebyClient[[#This Row],[Date]])</f>
        <v>Q1 2020</v>
      </c>
      <c r="I36" s="5" t="str">
        <f>VLOOKUP(VolumebyClient[[#This Row],[Date]],Quarters[],3,TRUE)</f>
        <v>Q1 2020</v>
      </c>
    </row>
    <row r="37" spans="1:9" x14ac:dyDescent="0.25">
      <c r="A37" s="4" t="str">
        <f t="shared" ref="A37:A52" si="3">A36</f>
        <v>CL13257</v>
      </c>
      <c r="B37" s="4">
        <v>43890</v>
      </c>
      <c r="C37" s="7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5" t="str">
        <f>VLOOKUP(VolumebyClient[[#This Row],[Index Match Region ID]],NEWGEONames[[GEOID]:[GEO Name]],2,FALSE)</f>
        <v>EMEA</v>
      </c>
      <c r="H37" s="5" t="str">
        <f>"Q"&amp;ROUNDUP(MONTH(VolumebyClient[[#This Row],[Date]])/3,0)&amp;" "&amp;YEAR(VolumebyClient[[#This Row],[Date]])</f>
        <v>Q1 2020</v>
      </c>
      <c r="I37" s="5" t="str">
        <f>VLOOKUP(VolumebyClient[[#This Row],[Date]],Quarters[],3,TRUE)</f>
        <v>Q1 2020</v>
      </c>
    </row>
    <row r="38" spans="1:9" x14ac:dyDescent="0.25">
      <c r="A38" s="4" t="str">
        <f t="shared" si="3"/>
        <v>CL13257</v>
      </c>
      <c r="B38" s="4">
        <v>43921</v>
      </c>
      <c r="C38" s="7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5" t="str">
        <f>VLOOKUP(VolumebyClient[[#This Row],[Index Match Region ID]],NEWGEONames[[GEOID]:[GEO Name]],2,FALSE)</f>
        <v>EMEA</v>
      </c>
      <c r="H38" s="5" t="str">
        <f>"Q"&amp;ROUNDUP(MONTH(VolumebyClient[[#This Row],[Date]])/3,0)&amp;" "&amp;YEAR(VolumebyClient[[#This Row],[Date]])</f>
        <v>Q1 2020</v>
      </c>
      <c r="I38" s="5" t="str">
        <f>VLOOKUP(VolumebyClient[[#This Row],[Date]],Quarters[],3,TRUE)</f>
        <v>Q1 2020</v>
      </c>
    </row>
    <row r="39" spans="1:9" x14ac:dyDescent="0.25">
      <c r="A39" s="4" t="str">
        <f t="shared" si="3"/>
        <v>CL13257</v>
      </c>
      <c r="B39" s="4">
        <v>43951</v>
      </c>
      <c r="C39" s="7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5" t="str">
        <f>VLOOKUP(VolumebyClient[[#This Row],[Index Match Region ID]],NEWGEONames[[GEOID]:[GEO Name]],2,FALSE)</f>
        <v>EMEA</v>
      </c>
      <c r="H39" s="5" t="str">
        <f>"Q"&amp;ROUNDUP(MONTH(VolumebyClient[[#This Row],[Date]])/3,0)&amp;" "&amp;YEAR(VolumebyClient[[#This Row],[Date]])</f>
        <v>Q2 2020</v>
      </c>
      <c r="I39" s="5" t="str">
        <f>VLOOKUP(VolumebyClient[[#This Row],[Date]],Quarters[],3,TRUE)</f>
        <v>Q2 2020</v>
      </c>
    </row>
    <row r="40" spans="1:9" x14ac:dyDescent="0.25">
      <c r="A40" s="4" t="str">
        <f t="shared" si="3"/>
        <v>CL13257</v>
      </c>
      <c r="B40" s="4">
        <v>43982</v>
      </c>
      <c r="C40" s="7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5" t="str">
        <f>VLOOKUP(VolumebyClient[[#This Row],[Index Match Region ID]],NEWGEONames[[GEOID]:[GEO Name]],2,FALSE)</f>
        <v>EMEA</v>
      </c>
      <c r="H40" s="5" t="str">
        <f>"Q"&amp;ROUNDUP(MONTH(VolumebyClient[[#This Row],[Date]])/3,0)&amp;" "&amp;YEAR(VolumebyClient[[#This Row],[Date]])</f>
        <v>Q2 2020</v>
      </c>
      <c r="I40" s="5" t="str">
        <f>VLOOKUP(VolumebyClient[[#This Row],[Date]],Quarters[],3,TRUE)</f>
        <v>Q2 2020</v>
      </c>
    </row>
    <row r="41" spans="1:9" x14ac:dyDescent="0.25">
      <c r="A41" s="4" t="str">
        <f t="shared" si="3"/>
        <v>CL13257</v>
      </c>
      <c r="B41" s="4">
        <v>44012</v>
      </c>
      <c r="C41" s="7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5" t="str">
        <f>VLOOKUP(VolumebyClient[[#This Row],[Index Match Region ID]],NEWGEONames[[GEOID]:[GEO Name]],2,FALSE)</f>
        <v>EMEA</v>
      </c>
      <c r="H41" s="5" t="str">
        <f>"Q"&amp;ROUNDUP(MONTH(VolumebyClient[[#This Row],[Date]])/3,0)&amp;" "&amp;YEAR(VolumebyClient[[#This Row],[Date]])</f>
        <v>Q2 2020</v>
      </c>
      <c r="I41" s="5" t="str">
        <f>VLOOKUP(VolumebyClient[[#This Row],[Date]],Quarters[],3,TRUE)</f>
        <v>Q2 2020</v>
      </c>
    </row>
    <row r="42" spans="1:9" x14ac:dyDescent="0.25">
      <c r="A42" s="4" t="str">
        <f t="shared" si="3"/>
        <v>CL13257</v>
      </c>
      <c r="B42" s="4">
        <v>44043</v>
      </c>
      <c r="C42" s="7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5" t="str">
        <f>VLOOKUP(VolumebyClient[[#This Row],[Index Match Region ID]],NEWGEONames[[GEOID]:[GEO Name]],2,FALSE)</f>
        <v>EMEA</v>
      </c>
      <c r="H42" s="5" t="str">
        <f>"Q"&amp;ROUNDUP(MONTH(VolumebyClient[[#This Row],[Date]])/3,0)&amp;" "&amp;YEAR(VolumebyClient[[#This Row],[Date]])</f>
        <v>Q3 2020</v>
      </c>
      <c r="I42" s="5" t="str">
        <f>VLOOKUP(VolumebyClient[[#This Row],[Date]],Quarters[],3,TRUE)</f>
        <v>Q3 2020</v>
      </c>
    </row>
    <row r="43" spans="1:9" x14ac:dyDescent="0.25">
      <c r="A43" s="4" t="str">
        <f t="shared" si="3"/>
        <v>CL13257</v>
      </c>
      <c r="B43" s="4">
        <v>44074</v>
      </c>
      <c r="C43" s="7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5" t="str">
        <f>VLOOKUP(VolumebyClient[[#This Row],[Index Match Region ID]],NEWGEONames[[GEOID]:[GEO Name]],2,FALSE)</f>
        <v>EMEA</v>
      </c>
      <c r="H43" s="5" t="str">
        <f>"Q"&amp;ROUNDUP(MONTH(VolumebyClient[[#This Row],[Date]])/3,0)&amp;" "&amp;YEAR(VolumebyClient[[#This Row],[Date]])</f>
        <v>Q3 2020</v>
      </c>
      <c r="I43" s="5" t="str">
        <f>VLOOKUP(VolumebyClient[[#This Row],[Date]],Quarters[],3,TRUE)</f>
        <v>Q3 2020</v>
      </c>
    </row>
    <row r="44" spans="1:9" x14ac:dyDescent="0.25">
      <c r="A44" s="4" t="str">
        <f t="shared" si="3"/>
        <v>CL13257</v>
      </c>
      <c r="B44" s="4">
        <v>44104</v>
      </c>
      <c r="C44" s="7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5" t="str">
        <f>VLOOKUP(VolumebyClient[[#This Row],[Index Match Region ID]],NEWGEONames[[GEOID]:[GEO Name]],2,FALSE)</f>
        <v>EMEA</v>
      </c>
      <c r="H44" s="5" t="str">
        <f>"Q"&amp;ROUNDUP(MONTH(VolumebyClient[[#This Row],[Date]])/3,0)&amp;" "&amp;YEAR(VolumebyClient[[#This Row],[Date]])</f>
        <v>Q3 2020</v>
      </c>
      <c r="I44" s="5" t="str">
        <f>VLOOKUP(VolumebyClient[[#This Row],[Date]],Quarters[],3,TRUE)</f>
        <v>Q3 2020</v>
      </c>
    </row>
    <row r="45" spans="1:9" x14ac:dyDescent="0.25">
      <c r="A45" s="4" t="str">
        <f t="shared" si="3"/>
        <v>CL13257</v>
      </c>
      <c r="B45" s="4">
        <v>44135</v>
      </c>
      <c r="C45" s="7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5" t="str">
        <f>VLOOKUP(VolumebyClient[[#This Row],[Index Match Region ID]],NEWGEONames[[GEOID]:[GEO Name]],2,FALSE)</f>
        <v>EMEA</v>
      </c>
      <c r="H45" s="5" t="str">
        <f>"Q"&amp;ROUNDUP(MONTH(VolumebyClient[[#This Row],[Date]])/3,0)&amp;" "&amp;YEAR(VolumebyClient[[#This Row],[Date]])</f>
        <v>Q4 2020</v>
      </c>
      <c r="I45" s="5" t="str">
        <f>VLOOKUP(VolumebyClient[[#This Row],[Date]],Quarters[],3,TRUE)</f>
        <v>Q4 2020</v>
      </c>
    </row>
    <row r="46" spans="1:9" x14ac:dyDescent="0.25">
      <c r="A46" s="4" t="str">
        <f t="shared" si="3"/>
        <v>CL13257</v>
      </c>
      <c r="B46" s="4">
        <v>44165</v>
      </c>
      <c r="C46" s="7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5" t="str">
        <f>VLOOKUP(VolumebyClient[[#This Row],[Index Match Region ID]],NEWGEONames[[GEOID]:[GEO Name]],2,FALSE)</f>
        <v>EMEA</v>
      </c>
      <c r="H46" s="5" t="str">
        <f>"Q"&amp;ROUNDUP(MONTH(VolumebyClient[[#This Row],[Date]])/3,0)&amp;" "&amp;YEAR(VolumebyClient[[#This Row],[Date]])</f>
        <v>Q4 2020</v>
      </c>
      <c r="I46" s="5" t="str">
        <f>VLOOKUP(VolumebyClient[[#This Row],[Date]],Quarters[],3,TRUE)</f>
        <v>Q4 2020</v>
      </c>
    </row>
    <row r="47" spans="1:9" x14ac:dyDescent="0.25">
      <c r="A47" s="4" t="str">
        <f t="shared" si="3"/>
        <v>CL13257</v>
      </c>
      <c r="B47" s="4">
        <v>44196</v>
      </c>
      <c r="C47" s="7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5" t="str">
        <f>VLOOKUP(VolumebyClient[[#This Row],[Index Match Region ID]],NEWGEONames[[GEOID]:[GEO Name]],2,FALSE)</f>
        <v>EMEA</v>
      </c>
      <c r="H47" s="5" t="str">
        <f>"Q"&amp;ROUNDUP(MONTH(VolumebyClient[[#This Row],[Date]])/3,0)&amp;" "&amp;YEAR(VolumebyClient[[#This Row],[Date]])</f>
        <v>Q4 2020</v>
      </c>
      <c r="I47" s="5" t="str">
        <f>VLOOKUP(VolumebyClient[[#This Row],[Date]],Quarters[],3,TRUE)</f>
        <v>Q4 2020</v>
      </c>
    </row>
    <row r="48" spans="1:9" x14ac:dyDescent="0.25">
      <c r="A48" s="4" t="str">
        <f t="shared" si="3"/>
        <v>CL13257</v>
      </c>
      <c r="B48" s="4">
        <v>44347</v>
      </c>
      <c r="C48" s="7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5" t="str">
        <f>VLOOKUP(VolumebyClient[[#This Row],[Index Match Region ID]],NEWGEONames[[GEOID]:[GEO Name]],2,FALSE)</f>
        <v>EMEA</v>
      </c>
      <c r="H48" s="5" t="str">
        <f>"Q"&amp;ROUNDUP(MONTH(VolumebyClient[[#This Row],[Date]])/3,0)&amp;" "&amp;YEAR(VolumebyClient[[#This Row],[Date]])</f>
        <v>Q2 2021</v>
      </c>
      <c r="I48" s="5" t="str">
        <f>VLOOKUP(VolumebyClient[[#This Row],[Date]],Quarters[],3,TRUE)</f>
        <v>Q2 2021</v>
      </c>
    </row>
    <row r="49" spans="1:9" x14ac:dyDescent="0.25">
      <c r="A49" s="4" t="str">
        <f t="shared" si="3"/>
        <v>CL13257</v>
      </c>
      <c r="B49" s="4">
        <v>44316</v>
      </c>
      <c r="C49" s="7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5" t="str">
        <f>VLOOKUP(VolumebyClient[[#This Row],[Index Match Region ID]],NEWGEONames[[GEOID]:[GEO Name]],2,FALSE)</f>
        <v>EMEA</v>
      </c>
      <c r="H49" s="5" t="str">
        <f>"Q"&amp;ROUNDUP(MONTH(VolumebyClient[[#This Row],[Date]])/3,0)&amp;" "&amp;YEAR(VolumebyClient[[#This Row],[Date]])</f>
        <v>Q2 2021</v>
      </c>
      <c r="I49" s="5" t="str">
        <f>VLOOKUP(VolumebyClient[[#This Row],[Date]],Quarters[],3,TRUE)</f>
        <v>Q2 2021</v>
      </c>
    </row>
    <row r="50" spans="1:9" x14ac:dyDescent="0.25">
      <c r="A50" s="4" t="str">
        <f t="shared" si="3"/>
        <v>CL13257</v>
      </c>
      <c r="B50" s="4">
        <v>44286</v>
      </c>
      <c r="C50" s="7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5" t="str">
        <f>VLOOKUP(VolumebyClient[[#This Row],[Index Match Region ID]],NEWGEONames[[GEOID]:[GEO Name]],2,FALSE)</f>
        <v>EMEA</v>
      </c>
      <c r="H50" s="5" t="str">
        <f>"Q"&amp;ROUNDUP(MONTH(VolumebyClient[[#This Row],[Date]])/3,0)&amp;" "&amp;YEAR(VolumebyClient[[#This Row],[Date]])</f>
        <v>Q1 2021</v>
      </c>
      <c r="I50" s="5" t="str">
        <f>VLOOKUP(VolumebyClient[[#This Row],[Date]],Quarters[],3,TRUE)</f>
        <v>Q1 2021</v>
      </c>
    </row>
    <row r="51" spans="1:9" x14ac:dyDescent="0.25">
      <c r="A51" s="4" t="str">
        <f t="shared" si="3"/>
        <v>CL13257</v>
      </c>
      <c r="B51" s="4">
        <v>44255</v>
      </c>
      <c r="C51" s="7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5" t="str">
        <f>VLOOKUP(VolumebyClient[[#This Row],[Index Match Region ID]],NEWGEONames[[GEOID]:[GEO Name]],2,FALSE)</f>
        <v>EMEA</v>
      </c>
      <c r="H51" s="5" t="str">
        <f>"Q"&amp;ROUNDUP(MONTH(VolumebyClient[[#This Row],[Date]])/3,0)&amp;" "&amp;YEAR(VolumebyClient[[#This Row],[Date]])</f>
        <v>Q1 2021</v>
      </c>
      <c r="I51" s="5" t="str">
        <f>VLOOKUP(VolumebyClient[[#This Row],[Date]],Quarters[],3,TRUE)</f>
        <v>Q1 2021</v>
      </c>
    </row>
    <row r="52" spans="1:9" x14ac:dyDescent="0.25">
      <c r="A52" s="4" t="str">
        <f t="shared" si="3"/>
        <v>CL13257</v>
      </c>
      <c r="B52" s="4">
        <v>44227</v>
      </c>
      <c r="C52" s="7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5" t="str">
        <f>VLOOKUP(VolumebyClient[[#This Row],[Index Match Region ID]],NEWGEONames[[GEOID]:[GEO Name]],2,FALSE)</f>
        <v>EMEA</v>
      </c>
      <c r="H52" s="5" t="str">
        <f>"Q"&amp;ROUNDUP(MONTH(VolumebyClient[[#This Row],[Date]])/3,0)&amp;" "&amp;YEAR(VolumebyClient[[#This Row],[Date]])</f>
        <v>Q1 2021</v>
      </c>
      <c r="I52" s="5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7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5" t="str">
        <f>VLOOKUP(VolumebyClient[[#This Row],[Index Match Region ID]],NEWGEONames[[GEOID]:[GEO Name]],2,FALSE)</f>
        <v>NAM</v>
      </c>
      <c r="H53" s="5" t="str">
        <f>"Q"&amp;ROUNDUP(MONTH(VolumebyClient[[#This Row],[Date]])/3,0)&amp;" "&amp;YEAR(VolumebyClient[[#This Row],[Date]])</f>
        <v>Q2 2020</v>
      </c>
      <c r="I53" s="5" t="str">
        <f>VLOOKUP(VolumebyClient[[#This Row],[Date]],Quarters[],3,TRUE)</f>
        <v>Q2 2020</v>
      </c>
    </row>
    <row r="54" spans="1:9" x14ac:dyDescent="0.25">
      <c r="A54" s="4" t="str">
        <f t="shared" ref="A54:A65" si="4">A53</f>
        <v>CL17270</v>
      </c>
      <c r="B54" s="4">
        <v>44043</v>
      </c>
      <c r="C54" s="7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5" t="str">
        <f>VLOOKUP(VolumebyClient[[#This Row],[Index Match Region ID]],NEWGEONames[[GEOID]:[GEO Name]],2,FALSE)</f>
        <v>NAM</v>
      </c>
      <c r="H54" s="5" t="str">
        <f>"Q"&amp;ROUNDUP(MONTH(VolumebyClient[[#This Row],[Date]])/3,0)&amp;" "&amp;YEAR(VolumebyClient[[#This Row],[Date]])</f>
        <v>Q3 2020</v>
      </c>
      <c r="I54" s="5" t="str">
        <f>VLOOKUP(VolumebyClient[[#This Row],[Date]],Quarters[],3,TRUE)</f>
        <v>Q3 2020</v>
      </c>
    </row>
    <row r="55" spans="1:9" x14ac:dyDescent="0.25">
      <c r="A55" s="4" t="str">
        <f t="shared" si="4"/>
        <v>CL17270</v>
      </c>
      <c r="B55" s="4">
        <v>44074</v>
      </c>
      <c r="C55" s="7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5" t="str">
        <f>VLOOKUP(VolumebyClient[[#This Row],[Index Match Region ID]],NEWGEONames[[GEOID]:[GEO Name]],2,FALSE)</f>
        <v>NAM</v>
      </c>
      <c r="H55" s="5" t="str">
        <f>"Q"&amp;ROUNDUP(MONTH(VolumebyClient[[#This Row],[Date]])/3,0)&amp;" "&amp;YEAR(VolumebyClient[[#This Row],[Date]])</f>
        <v>Q3 2020</v>
      </c>
      <c r="I55" s="5" t="str">
        <f>VLOOKUP(VolumebyClient[[#This Row],[Date]],Quarters[],3,TRUE)</f>
        <v>Q3 2020</v>
      </c>
    </row>
    <row r="56" spans="1:9" x14ac:dyDescent="0.25">
      <c r="A56" s="4" t="str">
        <f t="shared" si="4"/>
        <v>CL17270</v>
      </c>
      <c r="B56" s="4">
        <v>44104</v>
      </c>
      <c r="C56" s="7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5" t="str">
        <f>VLOOKUP(VolumebyClient[[#This Row],[Index Match Region ID]],NEWGEONames[[GEOID]:[GEO Name]],2,FALSE)</f>
        <v>NAM</v>
      </c>
      <c r="H56" s="5" t="str">
        <f>"Q"&amp;ROUNDUP(MONTH(VolumebyClient[[#This Row],[Date]])/3,0)&amp;" "&amp;YEAR(VolumebyClient[[#This Row],[Date]])</f>
        <v>Q3 2020</v>
      </c>
      <c r="I56" s="5" t="str">
        <f>VLOOKUP(VolumebyClient[[#This Row],[Date]],Quarters[],3,TRUE)</f>
        <v>Q3 2020</v>
      </c>
    </row>
    <row r="57" spans="1:9" x14ac:dyDescent="0.25">
      <c r="A57" s="4" t="str">
        <f t="shared" si="4"/>
        <v>CL17270</v>
      </c>
      <c r="B57" s="4">
        <v>44135</v>
      </c>
      <c r="C57" s="7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5" t="str">
        <f>VLOOKUP(VolumebyClient[[#This Row],[Index Match Region ID]],NEWGEONames[[GEOID]:[GEO Name]],2,FALSE)</f>
        <v>NAM</v>
      </c>
      <c r="H57" s="5" t="str">
        <f>"Q"&amp;ROUNDUP(MONTH(VolumebyClient[[#This Row],[Date]])/3,0)&amp;" "&amp;YEAR(VolumebyClient[[#This Row],[Date]])</f>
        <v>Q4 2020</v>
      </c>
      <c r="I57" s="5" t="str">
        <f>VLOOKUP(VolumebyClient[[#This Row],[Date]],Quarters[],3,TRUE)</f>
        <v>Q4 2020</v>
      </c>
    </row>
    <row r="58" spans="1:9" x14ac:dyDescent="0.25">
      <c r="A58" s="4" t="str">
        <f t="shared" si="4"/>
        <v>CL17270</v>
      </c>
      <c r="B58" s="4">
        <v>44165</v>
      </c>
      <c r="C58" s="7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5" t="str">
        <f>VLOOKUP(VolumebyClient[[#This Row],[Index Match Region ID]],NEWGEONames[[GEOID]:[GEO Name]],2,FALSE)</f>
        <v>NAM</v>
      </c>
      <c r="H58" s="5" t="str">
        <f>"Q"&amp;ROUNDUP(MONTH(VolumebyClient[[#This Row],[Date]])/3,0)&amp;" "&amp;YEAR(VolumebyClient[[#This Row],[Date]])</f>
        <v>Q4 2020</v>
      </c>
      <c r="I58" s="5" t="str">
        <f>VLOOKUP(VolumebyClient[[#This Row],[Date]],Quarters[],3,TRUE)</f>
        <v>Q4 2020</v>
      </c>
    </row>
    <row r="59" spans="1:9" x14ac:dyDescent="0.25">
      <c r="A59" s="4" t="str">
        <f t="shared" si="4"/>
        <v>CL17270</v>
      </c>
      <c r="B59" s="4">
        <v>44196</v>
      </c>
      <c r="C59" s="7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5" t="str">
        <f>VLOOKUP(VolumebyClient[[#This Row],[Index Match Region ID]],NEWGEONames[[GEOID]:[GEO Name]],2,FALSE)</f>
        <v>NAM</v>
      </c>
      <c r="H59" s="5" t="str">
        <f>"Q"&amp;ROUNDUP(MONTH(VolumebyClient[[#This Row],[Date]])/3,0)&amp;" "&amp;YEAR(VolumebyClient[[#This Row],[Date]])</f>
        <v>Q4 2020</v>
      </c>
      <c r="I59" s="5" t="str">
        <f>VLOOKUP(VolumebyClient[[#This Row],[Date]],Quarters[],3,TRUE)</f>
        <v>Q4 2020</v>
      </c>
    </row>
    <row r="60" spans="1:9" x14ac:dyDescent="0.25">
      <c r="A60" s="4" t="str">
        <f t="shared" si="4"/>
        <v>CL17270</v>
      </c>
      <c r="B60" s="4">
        <v>44377</v>
      </c>
      <c r="C60" s="7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5" t="str">
        <f>VLOOKUP(VolumebyClient[[#This Row],[Index Match Region ID]],NEWGEONames[[GEOID]:[GEO Name]],2,FALSE)</f>
        <v>NAM</v>
      </c>
      <c r="H60" s="5" t="str">
        <f>"Q"&amp;ROUNDUP(MONTH(VolumebyClient[[#This Row],[Date]])/3,0)&amp;" "&amp;YEAR(VolumebyClient[[#This Row],[Date]])</f>
        <v>Q2 2021</v>
      </c>
      <c r="I60" s="5" t="str">
        <f>VLOOKUP(VolumebyClient[[#This Row],[Date]],Quarters[],3,TRUE)</f>
        <v>Q2 2021</v>
      </c>
    </row>
    <row r="61" spans="1:9" x14ac:dyDescent="0.25">
      <c r="A61" s="4" t="str">
        <f t="shared" si="4"/>
        <v>CL17270</v>
      </c>
      <c r="B61" s="4">
        <v>44347</v>
      </c>
      <c r="C61" s="7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5" t="str">
        <f>VLOOKUP(VolumebyClient[[#This Row],[Index Match Region ID]],NEWGEONames[[GEOID]:[GEO Name]],2,FALSE)</f>
        <v>NAM</v>
      </c>
      <c r="H61" s="5" t="str">
        <f>"Q"&amp;ROUNDUP(MONTH(VolumebyClient[[#This Row],[Date]])/3,0)&amp;" "&amp;YEAR(VolumebyClient[[#This Row],[Date]])</f>
        <v>Q2 2021</v>
      </c>
      <c r="I61" s="5" t="str">
        <f>VLOOKUP(VolumebyClient[[#This Row],[Date]],Quarters[],3,TRUE)</f>
        <v>Q2 2021</v>
      </c>
    </row>
    <row r="62" spans="1:9" x14ac:dyDescent="0.25">
      <c r="A62" s="4" t="str">
        <f t="shared" si="4"/>
        <v>CL17270</v>
      </c>
      <c r="B62" s="4">
        <v>44316</v>
      </c>
      <c r="C62" s="7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5" t="str">
        <f>VLOOKUP(VolumebyClient[[#This Row],[Index Match Region ID]],NEWGEONames[[GEOID]:[GEO Name]],2,FALSE)</f>
        <v>NAM</v>
      </c>
      <c r="H62" s="5" t="str">
        <f>"Q"&amp;ROUNDUP(MONTH(VolumebyClient[[#This Row],[Date]])/3,0)&amp;" "&amp;YEAR(VolumebyClient[[#This Row],[Date]])</f>
        <v>Q2 2021</v>
      </c>
      <c r="I62" s="5" t="str">
        <f>VLOOKUP(VolumebyClient[[#This Row],[Date]],Quarters[],3,TRUE)</f>
        <v>Q2 2021</v>
      </c>
    </row>
    <row r="63" spans="1:9" x14ac:dyDescent="0.25">
      <c r="A63" s="4" t="str">
        <f t="shared" si="4"/>
        <v>CL17270</v>
      </c>
      <c r="B63" s="4">
        <v>44286</v>
      </c>
      <c r="C63" s="7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5" t="str">
        <f>VLOOKUP(VolumebyClient[[#This Row],[Index Match Region ID]],NEWGEONames[[GEOID]:[GEO Name]],2,FALSE)</f>
        <v>NAM</v>
      </c>
      <c r="H63" s="5" t="str">
        <f>"Q"&amp;ROUNDUP(MONTH(VolumebyClient[[#This Row],[Date]])/3,0)&amp;" "&amp;YEAR(VolumebyClient[[#This Row],[Date]])</f>
        <v>Q1 2021</v>
      </c>
      <c r="I63" s="5" t="str">
        <f>VLOOKUP(VolumebyClient[[#This Row],[Date]],Quarters[],3,TRUE)</f>
        <v>Q1 2021</v>
      </c>
    </row>
    <row r="64" spans="1:9" x14ac:dyDescent="0.25">
      <c r="A64" s="4" t="str">
        <f t="shared" si="4"/>
        <v>CL17270</v>
      </c>
      <c r="B64" s="4">
        <v>44255</v>
      </c>
      <c r="C64" s="7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5" t="str">
        <f>VLOOKUP(VolumebyClient[[#This Row],[Index Match Region ID]],NEWGEONames[[GEOID]:[GEO Name]],2,FALSE)</f>
        <v>NAM</v>
      </c>
      <c r="H64" s="5" t="str">
        <f>"Q"&amp;ROUNDUP(MONTH(VolumebyClient[[#This Row],[Date]])/3,0)&amp;" "&amp;YEAR(VolumebyClient[[#This Row],[Date]])</f>
        <v>Q1 2021</v>
      </c>
      <c r="I64" s="5" t="str">
        <f>VLOOKUP(VolumebyClient[[#This Row],[Date]],Quarters[],3,TRUE)</f>
        <v>Q1 2021</v>
      </c>
    </row>
    <row r="65" spans="1:9" x14ac:dyDescent="0.25">
      <c r="A65" s="4" t="str">
        <f t="shared" si="4"/>
        <v>CL17270</v>
      </c>
      <c r="B65" s="4">
        <v>44227</v>
      </c>
      <c r="C65" s="7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5" t="str">
        <f>VLOOKUP(VolumebyClient[[#This Row],[Index Match Region ID]],NEWGEONames[[GEOID]:[GEO Name]],2,FALSE)</f>
        <v>NAM</v>
      </c>
      <c r="H65" s="5" t="str">
        <f>"Q"&amp;ROUNDUP(MONTH(VolumebyClient[[#This Row],[Date]])/3,0)&amp;" "&amp;YEAR(VolumebyClient[[#This Row],[Date]])</f>
        <v>Q1 2021</v>
      </c>
      <c r="I65" s="5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7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5" t="str">
        <f>VLOOKUP(VolumebyClient[[#This Row],[Index Match Region ID]],NEWGEONames[[GEOID]:[GEO Name]],2,FALSE)</f>
        <v>NAM</v>
      </c>
      <c r="H66" s="5" t="str">
        <f>"Q"&amp;ROUNDUP(MONTH(VolumebyClient[[#This Row],[Date]])/3,0)&amp;" "&amp;YEAR(VolumebyClient[[#This Row],[Date]])</f>
        <v>Q1 2020</v>
      </c>
      <c r="I66" s="5" t="str">
        <f>VLOOKUP(VolumebyClient[[#This Row],[Date]],Quarters[],3,TRUE)</f>
        <v>Q1 2020</v>
      </c>
    </row>
    <row r="67" spans="1:9" x14ac:dyDescent="0.25">
      <c r="A67" s="4" t="str">
        <f t="shared" ref="A67:A83" si="5">A66</f>
        <v>CL22140</v>
      </c>
      <c r="B67" s="4">
        <v>43890</v>
      </c>
      <c r="C67" s="7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5" t="str">
        <f>VLOOKUP(VolumebyClient[[#This Row],[Index Match Region ID]],NEWGEONames[[GEOID]:[GEO Name]],2,FALSE)</f>
        <v>NAM</v>
      </c>
      <c r="H67" s="5" t="str">
        <f>"Q"&amp;ROUNDUP(MONTH(VolumebyClient[[#This Row],[Date]])/3,0)&amp;" "&amp;YEAR(VolumebyClient[[#This Row],[Date]])</f>
        <v>Q1 2020</v>
      </c>
      <c r="I67" s="5" t="str">
        <f>VLOOKUP(VolumebyClient[[#This Row],[Date]],Quarters[],3,TRUE)</f>
        <v>Q1 2020</v>
      </c>
    </row>
    <row r="68" spans="1:9" x14ac:dyDescent="0.25">
      <c r="A68" s="4" t="str">
        <f t="shared" si="5"/>
        <v>CL22140</v>
      </c>
      <c r="B68" s="4">
        <v>43921</v>
      </c>
      <c r="C68" s="7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5" t="str">
        <f>VLOOKUP(VolumebyClient[[#This Row],[Index Match Region ID]],NEWGEONames[[GEOID]:[GEO Name]],2,FALSE)</f>
        <v>NAM</v>
      </c>
      <c r="H68" s="5" t="str">
        <f>"Q"&amp;ROUNDUP(MONTH(VolumebyClient[[#This Row],[Date]])/3,0)&amp;" "&amp;YEAR(VolumebyClient[[#This Row],[Date]])</f>
        <v>Q1 2020</v>
      </c>
      <c r="I68" s="5" t="str">
        <f>VLOOKUP(VolumebyClient[[#This Row],[Date]],Quarters[],3,TRUE)</f>
        <v>Q1 2020</v>
      </c>
    </row>
    <row r="69" spans="1:9" x14ac:dyDescent="0.25">
      <c r="A69" s="4" t="str">
        <f t="shared" si="5"/>
        <v>CL22140</v>
      </c>
      <c r="B69" s="4">
        <v>43951</v>
      </c>
      <c r="C69" s="7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5" t="str">
        <f>VLOOKUP(VolumebyClient[[#This Row],[Index Match Region ID]],NEWGEONames[[GEOID]:[GEO Name]],2,FALSE)</f>
        <v>NAM</v>
      </c>
      <c r="H69" s="5" t="str">
        <f>"Q"&amp;ROUNDUP(MONTH(VolumebyClient[[#This Row],[Date]])/3,0)&amp;" "&amp;YEAR(VolumebyClient[[#This Row],[Date]])</f>
        <v>Q2 2020</v>
      </c>
      <c r="I69" s="5" t="str">
        <f>VLOOKUP(VolumebyClient[[#This Row],[Date]],Quarters[],3,TRUE)</f>
        <v>Q2 2020</v>
      </c>
    </row>
    <row r="70" spans="1:9" x14ac:dyDescent="0.25">
      <c r="A70" s="4" t="str">
        <f t="shared" si="5"/>
        <v>CL22140</v>
      </c>
      <c r="B70" s="4">
        <v>43982</v>
      </c>
      <c r="C70" s="7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5" t="str">
        <f>VLOOKUP(VolumebyClient[[#This Row],[Index Match Region ID]],NEWGEONames[[GEOID]:[GEO Name]],2,FALSE)</f>
        <v>NAM</v>
      </c>
      <c r="H70" s="5" t="str">
        <f>"Q"&amp;ROUNDUP(MONTH(VolumebyClient[[#This Row],[Date]])/3,0)&amp;" "&amp;YEAR(VolumebyClient[[#This Row],[Date]])</f>
        <v>Q2 2020</v>
      </c>
      <c r="I70" s="5" t="str">
        <f>VLOOKUP(VolumebyClient[[#This Row],[Date]],Quarters[],3,TRUE)</f>
        <v>Q2 2020</v>
      </c>
    </row>
    <row r="71" spans="1:9" x14ac:dyDescent="0.25">
      <c r="A71" s="4" t="str">
        <f t="shared" si="5"/>
        <v>CL22140</v>
      </c>
      <c r="B71" s="4">
        <v>44012</v>
      </c>
      <c r="C71" s="7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5" t="str">
        <f>VLOOKUP(VolumebyClient[[#This Row],[Index Match Region ID]],NEWGEONames[[GEOID]:[GEO Name]],2,FALSE)</f>
        <v>NAM</v>
      </c>
      <c r="H71" s="5" t="str">
        <f>"Q"&amp;ROUNDUP(MONTH(VolumebyClient[[#This Row],[Date]])/3,0)&amp;" "&amp;YEAR(VolumebyClient[[#This Row],[Date]])</f>
        <v>Q2 2020</v>
      </c>
      <c r="I71" s="5" t="str">
        <f>VLOOKUP(VolumebyClient[[#This Row],[Date]],Quarters[],3,TRUE)</f>
        <v>Q2 2020</v>
      </c>
    </row>
    <row r="72" spans="1:9" x14ac:dyDescent="0.25">
      <c r="A72" s="4" t="str">
        <f t="shared" si="5"/>
        <v>CL22140</v>
      </c>
      <c r="B72" s="4">
        <v>44043</v>
      </c>
      <c r="C72" s="7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5" t="str">
        <f>VLOOKUP(VolumebyClient[[#This Row],[Index Match Region ID]],NEWGEONames[[GEOID]:[GEO Name]],2,FALSE)</f>
        <v>NAM</v>
      </c>
      <c r="H72" s="5" t="str">
        <f>"Q"&amp;ROUNDUP(MONTH(VolumebyClient[[#This Row],[Date]])/3,0)&amp;" "&amp;YEAR(VolumebyClient[[#This Row],[Date]])</f>
        <v>Q3 2020</v>
      </c>
      <c r="I72" s="5" t="str">
        <f>VLOOKUP(VolumebyClient[[#This Row],[Date]],Quarters[],3,TRUE)</f>
        <v>Q3 2020</v>
      </c>
    </row>
    <row r="73" spans="1:9" x14ac:dyDescent="0.25">
      <c r="A73" s="4" t="str">
        <f t="shared" si="5"/>
        <v>CL22140</v>
      </c>
      <c r="B73" s="4">
        <v>44074</v>
      </c>
      <c r="C73" s="7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5" t="str">
        <f>VLOOKUP(VolumebyClient[[#This Row],[Index Match Region ID]],NEWGEONames[[GEOID]:[GEO Name]],2,FALSE)</f>
        <v>NAM</v>
      </c>
      <c r="H73" s="5" t="str">
        <f>"Q"&amp;ROUNDUP(MONTH(VolumebyClient[[#This Row],[Date]])/3,0)&amp;" "&amp;YEAR(VolumebyClient[[#This Row],[Date]])</f>
        <v>Q3 2020</v>
      </c>
      <c r="I73" s="5" t="str">
        <f>VLOOKUP(VolumebyClient[[#This Row],[Date]],Quarters[],3,TRUE)</f>
        <v>Q3 2020</v>
      </c>
    </row>
    <row r="74" spans="1:9" x14ac:dyDescent="0.25">
      <c r="A74" s="4" t="str">
        <f t="shared" si="5"/>
        <v>CL22140</v>
      </c>
      <c r="B74" s="4">
        <v>44104</v>
      </c>
      <c r="C74" s="7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5" t="str">
        <f>VLOOKUP(VolumebyClient[[#This Row],[Index Match Region ID]],NEWGEONames[[GEOID]:[GEO Name]],2,FALSE)</f>
        <v>NAM</v>
      </c>
      <c r="H74" s="5" t="str">
        <f>"Q"&amp;ROUNDUP(MONTH(VolumebyClient[[#This Row],[Date]])/3,0)&amp;" "&amp;YEAR(VolumebyClient[[#This Row],[Date]])</f>
        <v>Q3 2020</v>
      </c>
      <c r="I74" s="5" t="str">
        <f>VLOOKUP(VolumebyClient[[#This Row],[Date]],Quarters[],3,TRUE)</f>
        <v>Q3 2020</v>
      </c>
    </row>
    <row r="75" spans="1:9" x14ac:dyDescent="0.25">
      <c r="A75" s="4" t="str">
        <f t="shared" si="5"/>
        <v>CL22140</v>
      </c>
      <c r="B75" s="4">
        <v>44135</v>
      </c>
      <c r="C75" s="7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5" t="str">
        <f>VLOOKUP(VolumebyClient[[#This Row],[Index Match Region ID]],NEWGEONames[[GEOID]:[GEO Name]],2,FALSE)</f>
        <v>NAM</v>
      </c>
      <c r="H75" s="5" t="str">
        <f>"Q"&amp;ROUNDUP(MONTH(VolumebyClient[[#This Row],[Date]])/3,0)&amp;" "&amp;YEAR(VolumebyClient[[#This Row],[Date]])</f>
        <v>Q4 2020</v>
      </c>
      <c r="I75" s="5" t="str">
        <f>VLOOKUP(VolumebyClient[[#This Row],[Date]],Quarters[],3,TRUE)</f>
        <v>Q4 2020</v>
      </c>
    </row>
    <row r="76" spans="1:9" x14ac:dyDescent="0.25">
      <c r="A76" s="4" t="str">
        <f t="shared" si="5"/>
        <v>CL22140</v>
      </c>
      <c r="B76" s="4">
        <v>44165</v>
      </c>
      <c r="C76" s="7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5" t="str">
        <f>VLOOKUP(VolumebyClient[[#This Row],[Index Match Region ID]],NEWGEONames[[GEOID]:[GEO Name]],2,FALSE)</f>
        <v>NAM</v>
      </c>
      <c r="H76" s="5" t="str">
        <f>"Q"&amp;ROUNDUP(MONTH(VolumebyClient[[#This Row],[Date]])/3,0)&amp;" "&amp;YEAR(VolumebyClient[[#This Row],[Date]])</f>
        <v>Q4 2020</v>
      </c>
      <c r="I76" s="5" t="str">
        <f>VLOOKUP(VolumebyClient[[#This Row],[Date]],Quarters[],3,TRUE)</f>
        <v>Q4 2020</v>
      </c>
    </row>
    <row r="77" spans="1:9" x14ac:dyDescent="0.25">
      <c r="A77" s="4" t="str">
        <f t="shared" si="5"/>
        <v>CL22140</v>
      </c>
      <c r="B77" s="4">
        <v>44196</v>
      </c>
      <c r="C77" s="7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5" t="str">
        <f>VLOOKUP(VolumebyClient[[#This Row],[Index Match Region ID]],NEWGEONames[[GEOID]:[GEO Name]],2,FALSE)</f>
        <v>NAM</v>
      </c>
      <c r="H77" s="5" t="str">
        <f>"Q"&amp;ROUNDUP(MONTH(VolumebyClient[[#This Row],[Date]])/3,0)&amp;" "&amp;YEAR(VolumebyClient[[#This Row],[Date]])</f>
        <v>Q4 2020</v>
      </c>
      <c r="I77" s="5" t="str">
        <f>VLOOKUP(VolumebyClient[[#This Row],[Date]],Quarters[],3,TRUE)</f>
        <v>Q4 2020</v>
      </c>
    </row>
    <row r="78" spans="1:9" x14ac:dyDescent="0.25">
      <c r="A78" s="4" t="str">
        <f t="shared" si="5"/>
        <v>CL22140</v>
      </c>
      <c r="B78" s="4">
        <v>44377</v>
      </c>
      <c r="C78" s="7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5" t="str">
        <f>VLOOKUP(VolumebyClient[[#This Row],[Index Match Region ID]],NEWGEONames[[GEOID]:[GEO Name]],2,FALSE)</f>
        <v>NAM</v>
      </c>
      <c r="H78" s="5" t="str">
        <f>"Q"&amp;ROUNDUP(MONTH(VolumebyClient[[#This Row],[Date]])/3,0)&amp;" "&amp;YEAR(VolumebyClient[[#This Row],[Date]])</f>
        <v>Q2 2021</v>
      </c>
      <c r="I78" s="5" t="str">
        <f>VLOOKUP(VolumebyClient[[#This Row],[Date]],Quarters[],3,TRUE)</f>
        <v>Q2 2021</v>
      </c>
    </row>
    <row r="79" spans="1:9" x14ac:dyDescent="0.25">
      <c r="A79" s="4" t="str">
        <f t="shared" si="5"/>
        <v>CL22140</v>
      </c>
      <c r="B79" s="4">
        <v>44347</v>
      </c>
      <c r="C79" s="7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5" t="str">
        <f>VLOOKUP(VolumebyClient[[#This Row],[Index Match Region ID]],NEWGEONames[[GEOID]:[GEO Name]],2,FALSE)</f>
        <v>NAM</v>
      </c>
      <c r="H79" s="5" t="str">
        <f>"Q"&amp;ROUNDUP(MONTH(VolumebyClient[[#This Row],[Date]])/3,0)&amp;" "&amp;YEAR(VolumebyClient[[#This Row],[Date]])</f>
        <v>Q2 2021</v>
      </c>
      <c r="I79" s="5" t="str">
        <f>VLOOKUP(VolumebyClient[[#This Row],[Date]],Quarters[],3,TRUE)</f>
        <v>Q2 2021</v>
      </c>
    </row>
    <row r="80" spans="1:9" x14ac:dyDescent="0.25">
      <c r="A80" s="4" t="str">
        <f t="shared" si="5"/>
        <v>CL22140</v>
      </c>
      <c r="B80" s="4">
        <v>44316</v>
      </c>
      <c r="C80" s="7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5" t="str">
        <f>VLOOKUP(VolumebyClient[[#This Row],[Index Match Region ID]],NEWGEONames[[GEOID]:[GEO Name]],2,FALSE)</f>
        <v>NAM</v>
      </c>
      <c r="H80" s="5" t="str">
        <f>"Q"&amp;ROUNDUP(MONTH(VolumebyClient[[#This Row],[Date]])/3,0)&amp;" "&amp;YEAR(VolumebyClient[[#This Row],[Date]])</f>
        <v>Q2 2021</v>
      </c>
      <c r="I80" s="5" t="str">
        <f>VLOOKUP(VolumebyClient[[#This Row],[Date]],Quarters[],3,TRUE)</f>
        <v>Q2 2021</v>
      </c>
    </row>
    <row r="81" spans="1:9" x14ac:dyDescent="0.25">
      <c r="A81" s="4" t="str">
        <f t="shared" si="5"/>
        <v>CL22140</v>
      </c>
      <c r="B81" s="4">
        <v>44286</v>
      </c>
      <c r="C81" s="7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5" t="str">
        <f>VLOOKUP(VolumebyClient[[#This Row],[Index Match Region ID]],NEWGEONames[[GEOID]:[GEO Name]],2,FALSE)</f>
        <v>NAM</v>
      </c>
      <c r="H81" s="5" t="str">
        <f>"Q"&amp;ROUNDUP(MONTH(VolumebyClient[[#This Row],[Date]])/3,0)&amp;" "&amp;YEAR(VolumebyClient[[#This Row],[Date]])</f>
        <v>Q1 2021</v>
      </c>
      <c r="I81" s="5" t="str">
        <f>VLOOKUP(VolumebyClient[[#This Row],[Date]],Quarters[],3,TRUE)</f>
        <v>Q1 2021</v>
      </c>
    </row>
    <row r="82" spans="1:9" x14ac:dyDescent="0.25">
      <c r="A82" s="4" t="str">
        <f t="shared" si="5"/>
        <v>CL22140</v>
      </c>
      <c r="B82" s="4">
        <v>44255</v>
      </c>
      <c r="C82" s="7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5" t="str">
        <f>VLOOKUP(VolumebyClient[[#This Row],[Index Match Region ID]],NEWGEONames[[GEOID]:[GEO Name]],2,FALSE)</f>
        <v>NAM</v>
      </c>
      <c r="H82" s="5" t="str">
        <f>"Q"&amp;ROUNDUP(MONTH(VolumebyClient[[#This Row],[Date]])/3,0)&amp;" "&amp;YEAR(VolumebyClient[[#This Row],[Date]])</f>
        <v>Q1 2021</v>
      </c>
      <c r="I82" s="5" t="str">
        <f>VLOOKUP(VolumebyClient[[#This Row],[Date]],Quarters[],3,TRUE)</f>
        <v>Q1 2021</v>
      </c>
    </row>
    <row r="83" spans="1:9" x14ac:dyDescent="0.25">
      <c r="A83" s="4" t="str">
        <f t="shared" si="5"/>
        <v>CL22140</v>
      </c>
      <c r="B83" s="4">
        <v>44227</v>
      </c>
      <c r="C83" s="7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5" t="str">
        <f>VLOOKUP(VolumebyClient[[#This Row],[Index Match Region ID]],NEWGEONames[[GEOID]:[GEO Name]],2,FALSE)</f>
        <v>NAM</v>
      </c>
      <c r="H83" s="5" t="str">
        <f>"Q"&amp;ROUNDUP(MONTH(VolumebyClient[[#This Row],[Date]])/3,0)&amp;" "&amp;YEAR(VolumebyClient[[#This Row],[Date]])</f>
        <v>Q1 2021</v>
      </c>
      <c r="I83" s="5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7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5" t="str">
        <f>VLOOKUP(VolumebyClient[[#This Row],[Index Match Region ID]],NEWGEONames[[GEOID]:[GEO Name]],2,FALSE)</f>
        <v>LATAM</v>
      </c>
      <c r="H84" s="5" t="str">
        <f>"Q"&amp;ROUNDUP(MONTH(VolumebyClient[[#This Row],[Date]])/3,0)&amp;" "&amp;YEAR(VolumebyClient[[#This Row],[Date]])</f>
        <v>Q3 2020</v>
      </c>
      <c r="I84" s="5" t="str">
        <f>VLOOKUP(VolumebyClient[[#This Row],[Date]],Quarters[],3,TRUE)</f>
        <v>Q3 2020</v>
      </c>
    </row>
    <row r="85" spans="1:9" x14ac:dyDescent="0.25">
      <c r="A85" s="4" t="str">
        <f t="shared" ref="A85:A90" si="6">A84</f>
        <v>CL22675</v>
      </c>
      <c r="B85" s="4">
        <v>44135</v>
      </c>
      <c r="C85" s="7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5" t="str">
        <f>VLOOKUP(VolumebyClient[[#This Row],[Index Match Region ID]],NEWGEONames[[GEOID]:[GEO Name]],2,FALSE)</f>
        <v>LATAM</v>
      </c>
      <c r="H85" s="5" t="str">
        <f>"Q"&amp;ROUNDUP(MONTH(VolumebyClient[[#This Row],[Date]])/3,0)&amp;" "&amp;YEAR(VolumebyClient[[#This Row],[Date]])</f>
        <v>Q4 2020</v>
      </c>
      <c r="I85" s="5" t="str">
        <f>VLOOKUP(VolumebyClient[[#This Row],[Date]],Quarters[],3,TRUE)</f>
        <v>Q4 2020</v>
      </c>
    </row>
    <row r="86" spans="1:9" x14ac:dyDescent="0.25">
      <c r="A86" s="4" t="str">
        <f t="shared" si="6"/>
        <v>CL22675</v>
      </c>
      <c r="B86" s="4">
        <v>44165</v>
      </c>
      <c r="C86" s="7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5" t="str">
        <f>VLOOKUP(VolumebyClient[[#This Row],[Index Match Region ID]],NEWGEONames[[GEOID]:[GEO Name]],2,FALSE)</f>
        <v>LATAM</v>
      </c>
      <c r="H86" s="5" t="str">
        <f>"Q"&amp;ROUNDUP(MONTH(VolumebyClient[[#This Row],[Date]])/3,0)&amp;" "&amp;YEAR(VolumebyClient[[#This Row],[Date]])</f>
        <v>Q4 2020</v>
      </c>
      <c r="I86" s="5" t="str">
        <f>VLOOKUP(VolumebyClient[[#This Row],[Date]],Quarters[],3,TRUE)</f>
        <v>Q4 2020</v>
      </c>
    </row>
    <row r="87" spans="1:9" x14ac:dyDescent="0.25">
      <c r="A87" s="4" t="str">
        <f t="shared" si="6"/>
        <v>CL22675</v>
      </c>
      <c r="B87" s="4">
        <v>44196</v>
      </c>
      <c r="C87" s="7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5" t="str">
        <f>VLOOKUP(VolumebyClient[[#This Row],[Index Match Region ID]],NEWGEONames[[GEOID]:[GEO Name]],2,FALSE)</f>
        <v>LATAM</v>
      </c>
      <c r="H87" s="5" t="str">
        <f>"Q"&amp;ROUNDUP(MONTH(VolumebyClient[[#This Row],[Date]])/3,0)&amp;" "&amp;YEAR(VolumebyClient[[#This Row],[Date]])</f>
        <v>Q4 2020</v>
      </c>
      <c r="I87" s="5" t="str">
        <f>VLOOKUP(VolumebyClient[[#This Row],[Date]],Quarters[],3,TRUE)</f>
        <v>Q4 2020</v>
      </c>
    </row>
    <row r="88" spans="1:9" x14ac:dyDescent="0.25">
      <c r="A88" s="4" t="str">
        <f t="shared" si="6"/>
        <v>CL22675</v>
      </c>
      <c r="B88" s="4">
        <v>44286</v>
      </c>
      <c r="C88" s="7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5" t="str">
        <f>VLOOKUP(VolumebyClient[[#This Row],[Index Match Region ID]],NEWGEONames[[GEOID]:[GEO Name]],2,FALSE)</f>
        <v>LATAM</v>
      </c>
      <c r="H88" s="5" t="str">
        <f>"Q"&amp;ROUNDUP(MONTH(VolumebyClient[[#This Row],[Date]])/3,0)&amp;" "&amp;YEAR(VolumebyClient[[#This Row],[Date]])</f>
        <v>Q1 2021</v>
      </c>
      <c r="I88" s="5" t="str">
        <f>VLOOKUP(VolumebyClient[[#This Row],[Date]],Quarters[],3,TRUE)</f>
        <v>Q1 2021</v>
      </c>
    </row>
    <row r="89" spans="1:9" x14ac:dyDescent="0.25">
      <c r="A89" s="4" t="str">
        <f t="shared" si="6"/>
        <v>CL22675</v>
      </c>
      <c r="B89" s="4">
        <v>44255</v>
      </c>
      <c r="C89" s="7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5" t="str">
        <f>VLOOKUP(VolumebyClient[[#This Row],[Index Match Region ID]],NEWGEONames[[GEOID]:[GEO Name]],2,FALSE)</f>
        <v>LATAM</v>
      </c>
      <c r="H89" s="5" t="str">
        <f>"Q"&amp;ROUNDUP(MONTH(VolumebyClient[[#This Row],[Date]])/3,0)&amp;" "&amp;YEAR(VolumebyClient[[#This Row],[Date]])</f>
        <v>Q1 2021</v>
      </c>
      <c r="I89" s="5" t="str">
        <f>VLOOKUP(VolumebyClient[[#This Row],[Date]],Quarters[],3,TRUE)</f>
        <v>Q1 2021</v>
      </c>
    </row>
    <row r="90" spans="1:9" x14ac:dyDescent="0.25">
      <c r="A90" s="4" t="str">
        <f t="shared" si="6"/>
        <v>CL22675</v>
      </c>
      <c r="B90" s="4">
        <v>44227</v>
      </c>
      <c r="C90" s="7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5" t="str">
        <f>VLOOKUP(VolumebyClient[[#This Row],[Index Match Region ID]],NEWGEONames[[GEOID]:[GEO Name]],2,FALSE)</f>
        <v>LATAM</v>
      </c>
      <c r="H90" s="5" t="str">
        <f>"Q"&amp;ROUNDUP(MONTH(VolumebyClient[[#This Row],[Date]])/3,0)&amp;" "&amp;YEAR(VolumebyClient[[#This Row],[Date]])</f>
        <v>Q1 2021</v>
      </c>
      <c r="I90" s="5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7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5" t="str">
        <f>VLOOKUP(VolumebyClient[[#This Row],[Index Match Region ID]],NEWGEONames[[GEOID]:[GEO Name]],2,FALSE)</f>
        <v>LATAM</v>
      </c>
      <c r="H91" s="5" t="str">
        <f>"Q"&amp;ROUNDUP(MONTH(VolumebyClient[[#This Row],[Date]])/3,0)&amp;" "&amp;YEAR(VolumebyClient[[#This Row],[Date]])</f>
        <v>Q1 2020</v>
      </c>
      <c r="I91" s="5" t="str">
        <f>VLOOKUP(VolumebyClient[[#This Row],[Date]],Quarters[],3,TRUE)</f>
        <v>Q1 2020</v>
      </c>
    </row>
    <row r="92" spans="1:9" x14ac:dyDescent="0.25">
      <c r="A92" s="4" t="str">
        <f t="shared" ref="A92:A108" si="7">A91</f>
        <v>CL23634</v>
      </c>
      <c r="B92" s="4">
        <v>43890</v>
      </c>
      <c r="C92" s="7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5" t="str">
        <f>VLOOKUP(VolumebyClient[[#This Row],[Index Match Region ID]],NEWGEONames[[GEOID]:[GEO Name]],2,FALSE)</f>
        <v>LATAM</v>
      </c>
      <c r="H92" s="5" t="str">
        <f>"Q"&amp;ROUNDUP(MONTH(VolumebyClient[[#This Row],[Date]])/3,0)&amp;" "&amp;YEAR(VolumebyClient[[#This Row],[Date]])</f>
        <v>Q1 2020</v>
      </c>
      <c r="I92" s="5" t="str">
        <f>VLOOKUP(VolumebyClient[[#This Row],[Date]],Quarters[],3,TRUE)</f>
        <v>Q1 2020</v>
      </c>
    </row>
    <row r="93" spans="1:9" x14ac:dyDescent="0.25">
      <c r="A93" s="4" t="str">
        <f t="shared" si="7"/>
        <v>CL23634</v>
      </c>
      <c r="B93" s="4">
        <v>43921</v>
      </c>
      <c r="C93" s="7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5" t="str">
        <f>VLOOKUP(VolumebyClient[[#This Row],[Index Match Region ID]],NEWGEONames[[GEOID]:[GEO Name]],2,FALSE)</f>
        <v>LATAM</v>
      </c>
      <c r="H93" s="5" t="str">
        <f>"Q"&amp;ROUNDUP(MONTH(VolumebyClient[[#This Row],[Date]])/3,0)&amp;" "&amp;YEAR(VolumebyClient[[#This Row],[Date]])</f>
        <v>Q1 2020</v>
      </c>
      <c r="I93" s="5" t="str">
        <f>VLOOKUP(VolumebyClient[[#This Row],[Date]],Quarters[],3,TRUE)</f>
        <v>Q1 2020</v>
      </c>
    </row>
    <row r="94" spans="1:9" x14ac:dyDescent="0.25">
      <c r="A94" s="4" t="str">
        <f t="shared" si="7"/>
        <v>CL23634</v>
      </c>
      <c r="B94" s="4">
        <v>43951</v>
      </c>
      <c r="C94" s="7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5" t="str">
        <f>VLOOKUP(VolumebyClient[[#This Row],[Index Match Region ID]],NEWGEONames[[GEOID]:[GEO Name]],2,FALSE)</f>
        <v>LATAM</v>
      </c>
      <c r="H94" s="5" t="str">
        <f>"Q"&amp;ROUNDUP(MONTH(VolumebyClient[[#This Row],[Date]])/3,0)&amp;" "&amp;YEAR(VolumebyClient[[#This Row],[Date]])</f>
        <v>Q2 2020</v>
      </c>
      <c r="I94" s="5" t="str">
        <f>VLOOKUP(VolumebyClient[[#This Row],[Date]],Quarters[],3,TRUE)</f>
        <v>Q2 2020</v>
      </c>
    </row>
    <row r="95" spans="1:9" x14ac:dyDescent="0.25">
      <c r="A95" s="4" t="str">
        <f t="shared" si="7"/>
        <v>CL23634</v>
      </c>
      <c r="B95" s="4">
        <v>43982</v>
      </c>
      <c r="C95" s="7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5" t="str">
        <f>VLOOKUP(VolumebyClient[[#This Row],[Index Match Region ID]],NEWGEONames[[GEOID]:[GEO Name]],2,FALSE)</f>
        <v>LATAM</v>
      </c>
      <c r="H95" s="5" t="str">
        <f>"Q"&amp;ROUNDUP(MONTH(VolumebyClient[[#This Row],[Date]])/3,0)&amp;" "&amp;YEAR(VolumebyClient[[#This Row],[Date]])</f>
        <v>Q2 2020</v>
      </c>
      <c r="I95" s="5" t="str">
        <f>VLOOKUP(VolumebyClient[[#This Row],[Date]],Quarters[],3,TRUE)</f>
        <v>Q2 2020</v>
      </c>
    </row>
    <row r="96" spans="1:9" x14ac:dyDescent="0.25">
      <c r="A96" s="4" t="str">
        <f t="shared" si="7"/>
        <v>CL23634</v>
      </c>
      <c r="B96" s="4">
        <v>44012</v>
      </c>
      <c r="C96" s="7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5" t="str">
        <f>VLOOKUP(VolumebyClient[[#This Row],[Index Match Region ID]],NEWGEONames[[GEOID]:[GEO Name]],2,FALSE)</f>
        <v>LATAM</v>
      </c>
      <c r="H96" s="5" t="str">
        <f>"Q"&amp;ROUNDUP(MONTH(VolumebyClient[[#This Row],[Date]])/3,0)&amp;" "&amp;YEAR(VolumebyClient[[#This Row],[Date]])</f>
        <v>Q2 2020</v>
      </c>
      <c r="I96" s="5" t="str">
        <f>VLOOKUP(VolumebyClient[[#This Row],[Date]],Quarters[],3,TRUE)</f>
        <v>Q2 2020</v>
      </c>
    </row>
    <row r="97" spans="1:9" x14ac:dyDescent="0.25">
      <c r="A97" s="4" t="str">
        <f t="shared" si="7"/>
        <v>CL23634</v>
      </c>
      <c r="B97" s="4">
        <v>44043</v>
      </c>
      <c r="C97" s="7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5" t="str">
        <f>VLOOKUP(VolumebyClient[[#This Row],[Index Match Region ID]],NEWGEONames[[GEOID]:[GEO Name]],2,FALSE)</f>
        <v>LATAM</v>
      </c>
      <c r="H97" s="5" t="str">
        <f>"Q"&amp;ROUNDUP(MONTH(VolumebyClient[[#This Row],[Date]])/3,0)&amp;" "&amp;YEAR(VolumebyClient[[#This Row],[Date]])</f>
        <v>Q3 2020</v>
      </c>
      <c r="I97" s="5" t="str">
        <f>VLOOKUP(VolumebyClient[[#This Row],[Date]],Quarters[],3,TRUE)</f>
        <v>Q3 2020</v>
      </c>
    </row>
    <row r="98" spans="1:9" x14ac:dyDescent="0.25">
      <c r="A98" s="4" t="str">
        <f t="shared" si="7"/>
        <v>CL23634</v>
      </c>
      <c r="B98" s="4">
        <v>44074</v>
      </c>
      <c r="C98" s="7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5" t="str">
        <f>VLOOKUP(VolumebyClient[[#This Row],[Index Match Region ID]],NEWGEONames[[GEOID]:[GEO Name]],2,FALSE)</f>
        <v>LATAM</v>
      </c>
      <c r="H98" s="5" t="str">
        <f>"Q"&amp;ROUNDUP(MONTH(VolumebyClient[[#This Row],[Date]])/3,0)&amp;" "&amp;YEAR(VolumebyClient[[#This Row],[Date]])</f>
        <v>Q3 2020</v>
      </c>
      <c r="I98" s="5" t="str">
        <f>VLOOKUP(VolumebyClient[[#This Row],[Date]],Quarters[],3,TRUE)</f>
        <v>Q3 2020</v>
      </c>
    </row>
    <row r="99" spans="1:9" x14ac:dyDescent="0.25">
      <c r="A99" s="4" t="str">
        <f t="shared" si="7"/>
        <v>CL23634</v>
      </c>
      <c r="B99" s="4">
        <v>44104</v>
      </c>
      <c r="C99" s="7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5" t="str">
        <f>VLOOKUP(VolumebyClient[[#This Row],[Index Match Region ID]],NEWGEONames[[GEOID]:[GEO Name]],2,FALSE)</f>
        <v>LATAM</v>
      </c>
      <c r="H99" s="5" t="str">
        <f>"Q"&amp;ROUNDUP(MONTH(VolumebyClient[[#This Row],[Date]])/3,0)&amp;" "&amp;YEAR(VolumebyClient[[#This Row],[Date]])</f>
        <v>Q3 2020</v>
      </c>
      <c r="I99" s="5" t="str">
        <f>VLOOKUP(VolumebyClient[[#This Row],[Date]],Quarters[],3,TRUE)</f>
        <v>Q3 2020</v>
      </c>
    </row>
    <row r="100" spans="1:9" x14ac:dyDescent="0.25">
      <c r="A100" s="4" t="str">
        <f t="shared" si="7"/>
        <v>CL23634</v>
      </c>
      <c r="B100" s="4">
        <v>44135</v>
      </c>
      <c r="C100" s="7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5" t="str">
        <f>VLOOKUP(VolumebyClient[[#This Row],[Index Match Region ID]],NEWGEONames[[GEOID]:[GEO Name]],2,FALSE)</f>
        <v>LATAM</v>
      </c>
      <c r="H100" s="5" t="str">
        <f>"Q"&amp;ROUNDUP(MONTH(VolumebyClient[[#This Row],[Date]])/3,0)&amp;" "&amp;YEAR(VolumebyClient[[#This Row],[Date]])</f>
        <v>Q4 2020</v>
      </c>
      <c r="I100" s="5" t="str">
        <f>VLOOKUP(VolumebyClient[[#This Row],[Date]],Quarters[],3,TRUE)</f>
        <v>Q4 2020</v>
      </c>
    </row>
    <row r="101" spans="1:9" x14ac:dyDescent="0.25">
      <c r="A101" s="4" t="str">
        <f t="shared" si="7"/>
        <v>CL23634</v>
      </c>
      <c r="B101" s="4">
        <v>44165</v>
      </c>
      <c r="C101" s="7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5" t="str">
        <f>VLOOKUP(VolumebyClient[[#This Row],[Index Match Region ID]],NEWGEONames[[GEOID]:[GEO Name]],2,FALSE)</f>
        <v>LATAM</v>
      </c>
      <c r="H101" s="5" t="str">
        <f>"Q"&amp;ROUNDUP(MONTH(VolumebyClient[[#This Row],[Date]])/3,0)&amp;" "&amp;YEAR(VolumebyClient[[#This Row],[Date]])</f>
        <v>Q4 2020</v>
      </c>
      <c r="I101" s="5" t="str">
        <f>VLOOKUP(VolumebyClient[[#This Row],[Date]],Quarters[],3,TRUE)</f>
        <v>Q4 2020</v>
      </c>
    </row>
    <row r="102" spans="1:9" x14ac:dyDescent="0.25">
      <c r="A102" s="4" t="str">
        <f t="shared" si="7"/>
        <v>CL23634</v>
      </c>
      <c r="B102" s="4">
        <v>44196</v>
      </c>
      <c r="C102" s="7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5" t="str">
        <f>VLOOKUP(VolumebyClient[[#This Row],[Index Match Region ID]],NEWGEONames[[GEOID]:[GEO Name]],2,FALSE)</f>
        <v>LATAM</v>
      </c>
      <c r="H102" s="5" t="str">
        <f>"Q"&amp;ROUNDUP(MONTH(VolumebyClient[[#This Row],[Date]])/3,0)&amp;" "&amp;YEAR(VolumebyClient[[#This Row],[Date]])</f>
        <v>Q4 2020</v>
      </c>
      <c r="I102" s="5" t="str">
        <f>VLOOKUP(VolumebyClient[[#This Row],[Date]],Quarters[],3,TRUE)</f>
        <v>Q4 2020</v>
      </c>
    </row>
    <row r="103" spans="1:9" x14ac:dyDescent="0.25">
      <c r="A103" s="4" t="str">
        <f t="shared" si="7"/>
        <v>CL23634</v>
      </c>
      <c r="B103" s="4">
        <v>44377</v>
      </c>
      <c r="C103" s="7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5" t="str">
        <f>VLOOKUP(VolumebyClient[[#This Row],[Index Match Region ID]],NEWGEONames[[GEOID]:[GEO Name]],2,FALSE)</f>
        <v>LATAM</v>
      </c>
      <c r="H103" s="5" t="str">
        <f>"Q"&amp;ROUNDUP(MONTH(VolumebyClient[[#This Row],[Date]])/3,0)&amp;" "&amp;YEAR(VolumebyClient[[#This Row],[Date]])</f>
        <v>Q2 2021</v>
      </c>
      <c r="I103" s="5" t="str">
        <f>VLOOKUP(VolumebyClient[[#This Row],[Date]],Quarters[],3,TRUE)</f>
        <v>Q2 2021</v>
      </c>
    </row>
    <row r="104" spans="1:9" x14ac:dyDescent="0.25">
      <c r="A104" s="4" t="str">
        <f t="shared" si="7"/>
        <v>CL23634</v>
      </c>
      <c r="B104" s="4">
        <v>44347</v>
      </c>
      <c r="C104" s="7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5" t="str">
        <f>VLOOKUP(VolumebyClient[[#This Row],[Index Match Region ID]],NEWGEONames[[GEOID]:[GEO Name]],2,FALSE)</f>
        <v>LATAM</v>
      </c>
      <c r="H104" s="5" t="str">
        <f>"Q"&amp;ROUNDUP(MONTH(VolumebyClient[[#This Row],[Date]])/3,0)&amp;" "&amp;YEAR(VolumebyClient[[#This Row],[Date]])</f>
        <v>Q2 2021</v>
      </c>
      <c r="I104" s="5" t="str">
        <f>VLOOKUP(VolumebyClient[[#This Row],[Date]],Quarters[],3,TRUE)</f>
        <v>Q2 2021</v>
      </c>
    </row>
    <row r="105" spans="1:9" x14ac:dyDescent="0.25">
      <c r="A105" s="4" t="str">
        <f t="shared" si="7"/>
        <v>CL23634</v>
      </c>
      <c r="B105" s="4">
        <v>44316</v>
      </c>
      <c r="C105" s="7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5" t="str">
        <f>VLOOKUP(VolumebyClient[[#This Row],[Index Match Region ID]],NEWGEONames[[GEOID]:[GEO Name]],2,FALSE)</f>
        <v>LATAM</v>
      </c>
      <c r="H105" s="5" t="str">
        <f>"Q"&amp;ROUNDUP(MONTH(VolumebyClient[[#This Row],[Date]])/3,0)&amp;" "&amp;YEAR(VolumebyClient[[#This Row],[Date]])</f>
        <v>Q2 2021</v>
      </c>
      <c r="I105" s="5" t="str">
        <f>VLOOKUP(VolumebyClient[[#This Row],[Date]],Quarters[],3,TRUE)</f>
        <v>Q2 2021</v>
      </c>
    </row>
    <row r="106" spans="1:9" x14ac:dyDescent="0.25">
      <c r="A106" s="4" t="str">
        <f t="shared" si="7"/>
        <v>CL23634</v>
      </c>
      <c r="B106" s="4">
        <v>44286</v>
      </c>
      <c r="C106" s="7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5" t="str">
        <f>VLOOKUP(VolumebyClient[[#This Row],[Index Match Region ID]],NEWGEONames[[GEOID]:[GEO Name]],2,FALSE)</f>
        <v>LATAM</v>
      </c>
      <c r="H106" s="5" t="str">
        <f>"Q"&amp;ROUNDUP(MONTH(VolumebyClient[[#This Row],[Date]])/3,0)&amp;" "&amp;YEAR(VolumebyClient[[#This Row],[Date]])</f>
        <v>Q1 2021</v>
      </c>
      <c r="I106" s="5" t="str">
        <f>VLOOKUP(VolumebyClient[[#This Row],[Date]],Quarters[],3,TRUE)</f>
        <v>Q1 2021</v>
      </c>
    </row>
    <row r="107" spans="1:9" x14ac:dyDescent="0.25">
      <c r="A107" s="4" t="str">
        <f t="shared" si="7"/>
        <v>CL23634</v>
      </c>
      <c r="B107" s="4">
        <v>44255</v>
      </c>
      <c r="C107" s="7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5" t="str">
        <f>VLOOKUP(VolumebyClient[[#This Row],[Index Match Region ID]],NEWGEONames[[GEOID]:[GEO Name]],2,FALSE)</f>
        <v>LATAM</v>
      </c>
      <c r="H107" s="5" t="str">
        <f>"Q"&amp;ROUNDUP(MONTH(VolumebyClient[[#This Row],[Date]])/3,0)&amp;" "&amp;YEAR(VolumebyClient[[#This Row],[Date]])</f>
        <v>Q1 2021</v>
      </c>
      <c r="I107" s="5" t="str">
        <f>VLOOKUP(VolumebyClient[[#This Row],[Date]],Quarters[],3,TRUE)</f>
        <v>Q1 2021</v>
      </c>
    </row>
    <row r="108" spans="1:9" x14ac:dyDescent="0.25">
      <c r="A108" s="4" t="str">
        <f t="shared" si="7"/>
        <v>CL23634</v>
      </c>
      <c r="B108" s="4">
        <v>44227</v>
      </c>
      <c r="C108" s="7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5" t="str">
        <f>VLOOKUP(VolumebyClient[[#This Row],[Index Match Region ID]],NEWGEONames[[GEOID]:[GEO Name]],2,FALSE)</f>
        <v>LATAM</v>
      </c>
      <c r="H108" s="5" t="str">
        <f>"Q"&amp;ROUNDUP(MONTH(VolumebyClient[[#This Row],[Date]])/3,0)&amp;" "&amp;YEAR(VolumebyClient[[#This Row],[Date]])</f>
        <v>Q1 2021</v>
      </c>
      <c r="I108" s="5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7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5" t="str">
        <f>VLOOKUP(VolumebyClient[[#This Row],[Index Match Region ID]],NEWGEONames[[GEOID]:[GEO Name]],2,FALSE)</f>
        <v>APAC</v>
      </c>
      <c r="H109" s="5" t="str">
        <f>"Q"&amp;ROUNDUP(MONTH(VolumebyClient[[#This Row],[Date]])/3,0)&amp;" "&amp;YEAR(VolumebyClient[[#This Row],[Date]])</f>
        <v>Q1 2020</v>
      </c>
      <c r="I109" s="5" t="str">
        <f>VLOOKUP(VolumebyClient[[#This Row],[Date]],Quarters[],3,TRUE)</f>
        <v>Q1 2020</v>
      </c>
    </row>
    <row r="110" spans="1:9" x14ac:dyDescent="0.25">
      <c r="A110" s="4" t="str">
        <f t="shared" ref="A110:A126" si="8">A109</f>
        <v>CL24510</v>
      </c>
      <c r="B110" s="4">
        <v>43890</v>
      </c>
      <c r="C110" s="7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5" t="str">
        <f>VLOOKUP(VolumebyClient[[#This Row],[Index Match Region ID]],NEWGEONames[[GEOID]:[GEO Name]],2,FALSE)</f>
        <v>APAC</v>
      </c>
      <c r="H110" s="5" t="str">
        <f>"Q"&amp;ROUNDUP(MONTH(VolumebyClient[[#This Row],[Date]])/3,0)&amp;" "&amp;YEAR(VolumebyClient[[#This Row],[Date]])</f>
        <v>Q1 2020</v>
      </c>
      <c r="I110" s="5" t="str">
        <f>VLOOKUP(VolumebyClient[[#This Row],[Date]],Quarters[],3,TRUE)</f>
        <v>Q1 2020</v>
      </c>
    </row>
    <row r="111" spans="1:9" x14ac:dyDescent="0.25">
      <c r="A111" s="4" t="str">
        <f t="shared" si="8"/>
        <v>CL24510</v>
      </c>
      <c r="B111" s="4">
        <v>43921</v>
      </c>
      <c r="C111" s="7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5" t="str">
        <f>VLOOKUP(VolumebyClient[[#This Row],[Index Match Region ID]],NEWGEONames[[GEOID]:[GEO Name]],2,FALSE)</f>
        <v>APAC</v>
      </c>
      <c r="H111" s="5" t="str">
        <f>"Q"&amp;ROUNDUP(MONTH(VolumebyClient[[#This Row],[Date]])/3,0)&amp;" "&amp;YEAR(VolumebyClient[[#This Row],[Date]])</f>
        <v>Q1 2020</v>
      </c>
      <c r="I111" s="5" t="str">
        <f>VLOOKUP(VolumebyClient[[#This Row],[Date]],Quarters[],3,TRUE)</f>
        <v>Q1 2020</v>
      </c>
    </row>
    <row r="112" spans="1:9" x14ac:dyDescent="0.25">
      <c r="A112" s="4" t="str">
        <f t="shared" si="8"/>
        <v>CL24510</v>
      </c>
      <c r="B112" s="4">
        <v>43951</v>
      </c>
      <c r="C112" s="7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5" t="str">
        <f>VLOOKUP(VolumebyClient[[#This Row],[Index Match Region ID]],NEWGEONames[[GEOID]:[GEO Name]],2,FALSE)</f>
        <v>APAC</v>
      </c>
      <c r="H112" s="5" t="str">
        <f>"Q"&amp;ROUNDUP(MONTH(VolumebyClient[[#This Row],[Date]])/3,0)&amp;" "&amp;YEAR(VolumebyClient[[#This Row],[Date]])</f>
        <v>Q2 2020</v>
      </c>
      <c r="I112" s="5" t="str">
        <f>VLOOKUP(VolumebyClient[[#This Row],[Date]],Quarters[],3,TRUE)</f>
        <v>Q2 2020</v>
      </c>
    </row>
    <row r="113" spans="1:9" x14ac:dyDescent="0.25">
      <c r="A113" s="4" t="str">
        <f t="shared" si="8"/>
        <v>CL24510</v>
      </c>
      <c r="B113" s="4">
        <v>43982</v>
      </c>
      <c r="C113" s="7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5" t="str">
        <f>VLOOKUP(VolumebyClient[[#This Row],[Index Match Region ID]],NEWGEONames[[GEOID]:[GEO Name]],2,FALSE)</f>
        <v>APAC</v>
      </c>
      <c r="H113" s="5" t="str">
        <f>"Q"&amp;ROUNDUP(MONTH(VolumebyClient[[#This Row],[Date]])/3,0)&amp;" "&amp;YEAR(VolumebyClient[[#This Row],[Date]])</f>
        <v>Q2 2020</v>
      </c>
      <c r="I113" s="5" t="str">
        <f>VLOOKUP(VolumebyClient[[#This Row],[Date]],Quarters[],3,TRUE)</f>
        <v>Q2 2020</v>
      </c>
    </row>
    <row r="114" spans="1:9" x14ac:dyDescent="0.25">
      <c r="A114" s="4" t="str">
        <f t="shared" si="8"/>
        <v>CL24510</v>
      </c>
      <c r="B114" s="4">
        <v>44012</v>
      </c>
      <c r="C114" s="7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5" t="str">
        <f>VLOOKUP(VolumebyClient[[#This Row],[Index Match Region ID]],NEWGEONames[[GEOID]:[GEO Name]],2,FALSE)</f>
        <v>APAC</v>
      </c>
      <c r="H114" s="5" t="str">
        <f>"Q"&amp;ROUNDUP(MONTH(VolumebyClient[[#This Row],[Date]])/3,0)&amp;" "&amp;YEAR(VolumebyClient[[#This Row],[Date]])</f>
        <v>Q2 2020</v>
      </c>
      <c r="I114" s="5" t="str">
        <f>VLOOKUP(VolumebyClient[[#This Row],[Date]],Quarters[],3,TRUE)</f>
        <v>Q2 2020</v>
      </c>
    </row>
    <row r="115" spans="1:9" x14ac:dyDescent="0.25">
      <c r="A115" s="4" t="str">
        <f t="shared" si="8"/>
        <v>CL24510</v>
      </c>
      <c r="B115" s="4">
        <v>44043</v>
      </c>
      <c r="C115" s="7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5" t="str">
        <f>VLOOKUP(VolumebyClient[[#This Row],[Index Match Region ID]],NEWGEONames[[GEOID]:[GEO Name]],2,FALSE)</f>
        <v>APAC</v>
      </c>
      <c r="H115" s="5" t="str">
        <f>"Q"&amp;ROUNDUP(MONTH(VolumebyClient[[#This Row],[Date]])/3,0)&amp;" "&amp;YEAR(VolumebyClient[[#This Row],[Date]])</f>
        <v>Q3 2020</v>
      </c>
      <c r="I115" s="5" t="str">
        <f>VLOOKUP(VolumebyClient[[#This Row],[Date]],Quarters[],3,TRUE)</f>
        <v>Q3 2020</v>
      </c>
    </row>
    <row r="116" spans="1:9" x14ac:dyDescent="0.25">
      <c r="A116" s="4" t="str">
        <f t="shared" si="8"/>
        <v>CL24510</v>
      </c>
      <c r="B116" s="4">
        <v>44074</v>
      </c>
      <c r="C116" s="7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5" t="str">
        <f>VLOOKUP(VolumebyClient[[#This Row],[Index Match Region ID]],NEWGEONames[[GEOID]:[GEO Name]],2,FALSE)</f>
        <v>APAC</v>
      </c>
      <c r="H116" s="5" t="str">
        <f>"Q"&amp;ROUNDUP(MONTH(VolumebyClient[[#This Row],[Date]])/3,0)&amp;" "&amp;YEAR(VolumebyClient[[#This Row],[Date]])</f>
        <v>Q3 2020</v>
      </c>
      <c r="I116" s="5" t="str">
        <f>VLOOKUP(VolumebyClient[[#This Row],[Date]],Quarters[],3,TRUE)</f>
        <v>Q3 2020</v>
      </c>
    </row>
    <row r="117" spans="1:9" x14ac:dyDescent="0.25">
      <c r="A117" s="4" t="str">
        <f t="shared" si="8"/>
        <v>CL24510</v>
      </c>
      <c r="B117" s="4">
        <v>44104</v>
      </c>
      <c r="C117" s="7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5" t="str">
        <f>VLOOKUP(VolumebyClient[[#This Row],[Index Match Region ID]],NEWGEONames[[GEOID]:[GEO Name]],2,FALSE)</f>
        <v>APAC</v>
      </c>
      <c r="H117" s="5" t="str">
        <f>"Q"&amp;ROUNDUP(MONTH(VolumebyClient[[#This Row],[Date]])/3,0)&amp;" "&amp;YEAR(VolumebyClient[[#This Row],[Date]])</f>
        <v>Q3 2020</v>
      </c>
      <c r="I117" s="5" t="str">
        <f>VLOOKUP(VolumebyClient[[#This Row],[Date]],Quarters[],3,TRUE)</f>
        <v>Q3 2020</v>
      </c>
    </row>
    <row r="118" spans="1:9" x14ac:dyDescent="0.25">
      <c r="A118" s="4" t="str">
        <f t="shared" si="8"/>
        <v>CL24510</v>
      </c>
      <c r="B118" s="4">
        <v>44135</v>
      </c>
      <c r="C118" s="7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5" t="str">
        <f>VLOOKUP(VolumebyClient[[#This Row],[Index Match Region ID]],NEWGEONames[[GEOID]:[GEO Name]],2,FALSE)</f>
        <v>APAC</v>
      </c>
      <c r="H118" s="5" t="str">
        <f>"Q"&amp;ROUNDUP(MONTH(VolumebyClient[[#This Row],[Date]])/3,0)&amp;" "&amp;YEAR(VolumebyClient[[#This Row],[Date]])</f>
        <v>Q4 2020</v>
      </c>
      <c r="I118" s="5" t="str">
        <f>VLOOKUP(VolumebyClient[[#This Row],[Date]],Quarters[],3,TRUE)</f>
        <v>Q4 2020</v>
      </c>
    </row>
    <row r="119" spans="1:9" x14ac:dyDescent="0.25">
      <c r="A119" s="4" t="str">
        <f t="shared" si="8"/>
        <v>CL24510</v>
      </c>
      <c r="B119" s="4">
        <v>44165</v>
      </c>
      <c r="C119" s="7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5" t="str">
        <f>VLOOKUP(VolumebyClient[[#This Row],[Index Match Region ID]],NEWGEONames[[GEOID]:[GEO Name]],2,FALSE)</f>
        <v>APAC</v>
      </c>
      <c r="H119" s="5" t="str">
        <f>"Q"&amp;ROUNDUP(MONTH(VolumebyClient[[#This Row],[Date]])/3,0)&amp;" "&amp;YEAR(VolumebyClient[[#This Row],[Date]])</f>
        <v>Q4 2020</v>
      </c>
      <c r="I119" s="5" t="str">
        <f>VLOOKUP(VolumebyClient[[#This Row],[Date]],Quarters[],3,TRUE)</f>
        <v>Q4 2020</v>
      </c>
    </row>
    <row r="120" spans="1:9" x14ac:dyDescent="0.25">
      <c r="A120" s="4" t="str">
        <f t="shared" si="8"/>
        <v>CL24510</v>
      </c>
      <c r="B120" s="4">
        <v>44196</v>
      </c>
      <c r="C120" s="7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5" t="str">
        <f>VLOOKUP(VolumebyClient[[#This Row],[Index Match Region ID]],NEWGEONames[[GEOID]:[GEO Name]],2,FALSE)</f>
        <v>APAC</v>
      </c>
      <c r="H120" s="5" t="str">
        <f>"Q"&amp;ROUNDUP(MONTH(VolumebyClient[[#This Row],[Date]])/3,0)&amp;" "&amp;YEAR(VolumebyClient[[#This Row],[Date]])</f>
        <v>Q4 2020</v>
      </c>
      <c r="I120" s="5" t="str">
        <f>VLOOKUP(VolumebyClient[[#This Row],[Date]],Quarters[],3,TRUE)</f>
        <v>Q4 2020</v>
      </c>
    </row>
    <row r="121" spans="1:9" x14ac:dyDescent="0.25">
      <c r="A121" s="4" t="str">
        <f t="shared" si="8"/>
        <v>CL24510</v>
      </c>
      <c r="B121" s="4">
        <v>44377</v>
      </c>
      <c r="C121" s="7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5" t="str">
        <f>VLOOKUP(VolumebyClient[[#This Row],[Index Match Region ID]],NEWGEONames[[GEOID]:[GEO Name]],2,FALSE)</f>
        <v>APAC</v>
      </c>
      <c r="H121" s="5" t="str">
        <f>"Q"&amp;ROUNDUP(MONTH(VolumebyClient[[#This Row],[Date]])/3,0)&amp;" "&amp;YEAR(VolumebyClient[[#This Row],[Date]])</f>
        <v>Q2 2021</v>
      </c>
      <c r="I121" s="5" t="str">
        <f>VLOOKUP(VolumebyClient[[#This Row],[Date]],Quarters[],3,TRUE)</f>
        <v>Q2 2021</v>
      </c>
    </row>
    <row r="122" spans="1:9" x14ac:dyDescent="0.25">
      <c r="A122" s="4" t="str">
        <f t="shared" si="8"/>
        <v>CL24510</v>
      </c>
      <c r="B122" s="4">
        <v>44347</v>
      </c>
      <c r="C122" s="7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5" t="str">
        <f>VLOOKUP(VolumebyClient[[#This Row],[Index Match Region ID]],NEWGEONames[[GEOID]:[GEO Name]],2,FALSE)</f>
        <v>APAC</v>
      </c>
      <c r="H122" s="5" t="str">
        <f>"Q"&amp;ROUNDUP(MONTH(VolumebyClient[[#This Row],[Date]])/3,0)&amp;" "&amp;YEAR(VolumebyClient[[#This Row],[Date]])</f>
        <v>Q2 2021</v>
      </c>
      <c r="I122" s="5" t="str">
        <f>VLOOKUP(VolumebyClient[[#This Row],[Date]],Quarters[],3,TRUE)</f>
        <v>Q2 2021</v>
      </c>
    </row>
    <row r="123" spans="1:9" x14ac:dyDescent="0.25">
      <c r="A123" s="4" t="str">
        <f t="shared" si="8"/>
        <v>CL24510</v>
      </c>
      <c r="B123" s="4">
        <v>44316</v>
      </c>
      <c r="C123" s="7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5" t="str">
        <f>VLOOKUP(VolumebyClient[[#This Row],[Index Match Region ID]],NEWGEONames[[GEOID]:[GEO Name]],2,FALSE)</f>
        <v>APAC</v>
      </c>
      <c r="H123" s="5" t="str">
        <f>"Q"&amp;ROUNDUP(MONTH(VolumebyClient[[#This Row],[Date]])/3,0)&amp;" "&amp;YEAR(VolumebyClient[[#This Row],[Date]])</f>
        <v>Q2 2021</v>
      </c>
      <c r="I123" s="5" t="str">
        <f>VLOOKUP(VolumebyClient[[#This Row],[Date]],Quarters[],3,TRUE)</f>
        <v>Q2 2021</v>
      </c>
    </row>
    <row r="124" spans="1:9" x14ac:dyDescent="0.25">
      <c r="A124" s="4" t="str">
        <f t="shared" si="8"/>
        <v>CL24510</v>
      </c>
      <c r="B124" s="4">
        <v>44286</v>
      </c>
      <c r="C124" s="7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5" t="str">
        <f>VLOOKUP(VolumebyClient[[#This Row],[Index Match Region ID]],NEWGEONames[[GEOID]:[GEO Name]],2,FALSE)</f>
        <v>APAC</v>
      </c>
      <c r="H124" s="5" t="str">
        <f>"Q"&amp;ROUNDUP(MONTH(VolumebyClient[[#This Row],[Date]])/3,0)&amp;" "&amp;YEAR(VolumebyClient[[#This Row],[Date]])</f>
        <v>Q1 2021</v>
      </c>
      <c r="I124" s="5" t="str">
        <f>VLOOKUP(VolumebyClient[[#This Row],[Date]],Quarters[],3,TRUE)</f>
        <v>Q1 2021</v>
      </c>
    </row>
    <row r="125" spans="1:9" x14ac:dyDescent="0.25">
      <c r="A125" s="4" t="str">
        <f t="shared" si="8"/>
        <v>CL24510</v>
      </c>
      <c r="B125" s="4">
        <v>44255</v>
      </c>
      <c r="C125" s="7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5" t="str">
        <f>VLOOKUP(VolumebyClient[[#This Row],[Index Match Region ID]],NEWGEONames[[GEOID]:[GEO Name]],2,FALSE)</f>
        <v>APAC</v>
      </c>
      <c r="H125" s="5" t="str">
        <f>"Q"&amp;ROUNDUP(MONTH(VolumebyClient[[#This Row],[Date]])/3,0)&amp;" "&amp;YEAR(VolumebyClient[[#This Row],[Date]])</f>
        <v>Q1 2021</v>
      </c>
      <c r="I125" s="5" t="str">
        <f>VLOOKUP(VolumebyClient[[#This Row],[Date]],Quarters[],3,TRUE)</f>
        <v>Q1 2021</v>
      </c>
    </row>
    <row r="126" spans="1:9" x14ac:dyDescent="0.25">
      <c r="A126" s="4" t="str">
        <f t="shared" si="8"/>
        <v>CL24510</v>
      </c>
      <c r="B126" s="4">
        <v>44227</v>
      </c>
      <c r="C126" s="7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5" t="str">
        <f>VLOOKUP(VolumebyClient[[#This Row],[Index Match Region ID]],NEWGEONames[[GEOID]:[GEO Name]],2,FALSE)</f>
        <v>APAC</v>
      </c>
      <c r="H126" s="5" t="str">
        <f>"Q"&amp;ROUNDUP(MONTH(VolumebyClient[[#This Row],[Date]])/3,0)&amp;" "&amp;YEAR(VolumebyClient[[#This Row],[Date]])</f>
        <v>Q1 2021</v>
      </c>
      <c r="I126" s="5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7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5" t="str">
        <f>VLOOKUP(VolumebyClient[[#This Row],[Index Match Region ID]],NEWGEONames[[GEOID]:[GEO Name]],2,FALSE)</f>
        <v>LATAM</v>
      </c>
      <c r="H127" s="5" t="str">
        <f>"Q"&amp;ROUNDUP(MONTH(VolumebyClient[[#This Row],[Date]])/3,0)&amp;" "&amp;YEAR(VolumebyClient[[#This Row],[Date]])</f>
        <v>Q1 2020</v>
      </c>
      <c r="I127" s="5" t="str">
        <f>VLOOKUP(VolumebyClient[[#This Row],[Date]],Quarters[],3,TRUE)</f>
        <v>Q1 2020</v>
      </c>
    </row>
    <row r="128" spans="1:9" x14ac:dyDescent="0.25">
      <c r="A128" s="4" t="str">
        <f t="shared" ref="A128:A144" si="9">A127</f>
        <v>CL28683</v>
      </c>
      <c r="B128" s="4">
        <v>43890</v>
      </c>
      <c r="C128" s="7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5" t="str">
        <f>VLOOKUP(VolumebyClient[[#This Row],[Index Match Region ID]],NEWGEONames[[GEOID]:[GEO Name]],2,FALSE)</f>
        <v>LATAM</v>
      </c>
      <c r="H128" s="5" t="str">
        <f>"Q"&amp;ROUNDUP(MONTH(VolumebyClient[[#This Row],[Date]])/3,0)&amp;" "&amp;YEAR(VolumebyClient[[#This Row],[Date]])</f>
        <v>Q1 2020</v>
      </c>
      <c r="I128" s="5" t="str">
        <f>VLOOKUP(VolumebyClient[[#This Row],[Date]],Quarters[],3,TRUE)</f>
        <v>Q1 2020</v>
      </c>
    </row>
    <row r="129" spans="1:9" x14ac:dyDescent="0.25">
      <c r="A129" s="4" t="str">
        <f t="shared" si="9"/>
        <v>CL28683</v>
      </c>
      <c r="B129" s="4">
        <v>43921</v>
      </c>
      <c r="C129" s="7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5" t="str">
        <f>VLOOKUP(VolumebyClient[[#This Row],[Index Match Region ID]],NEWGEONames[[GEOID]:[GEO Name]],2,FALSE)</f>
        <v>LATAM</v>
      </c>
      <c r="H129" s="5" t="str">
        <f>"Q"&amp;ROUNDUP(MONTH(VolumebyClient[[#This Row],[Date]])/3,0)&amp;" "&amp;YEAR(VolumebyClient[[#This Row],[Date]])</f>
        <v>Q1 2020</v>
      </c>
      <c r="I129" s="5" t="str">
        <f>VLOOKUP(VolumebyClient[[#This Row],[Date]],Quarters[],3,TRUE)</f>
        <v>Q1 2020</v>
      </c>
    </row>
    <row r="130" spans="1:9" x14ac:dyDescent="0.25">
      <c r="A130" s="4" t="str">
        <f t="shared" si="9"/>
        <v>CL28683</v>
      </c>
      <c r="B130" s="4">
        <v>43951</v>
      </c>
      <c r="C130" s="7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5" t="str">
        <f>VLOOKUP(VolumebyClient[[#This Row],[Index Match Region ID]],NEWGEONames[[GEOID]:[GEO Name]],2,FALSE)</f>
        <v>LATAM</v>
      </c>
      <c r="H130" s="5" t="str">
        <f>"Q"&amp;ROUNDUP(MONTH(VolumebyClient[[#This Row],[Date]])/3,0)&amp;" "&amp;YEAR(VolumebyClient[[#This Row],[Date]])</f>
        <v>Q2 2020</v>
      </c>
      <c r="I130" s="5" t="str">
        <f>VLOOKUP(VolumebyClient[[#This Row],[Date]],Quarters[],3,TRUE)</f>
        <v>Q2 2020</v>
      </c>
    </row>
    <row r="131" spans="1:9" x14ac:dyDescent="0.25">
      <c r="A131" s="4" t="str">
        <f t="shared" si="9"/>
        <v>CL28683</v>
      </c>
      <c r="B131" s="4">
        <v>43982</v>
      </c>
      <c r="C131" s="7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5" t="str">
        <f>VLOOKUP(VolumebyClient[[#This Row],[Index Match Region ID]],NEWGEONames[[GEOID]:[GEO Name]],2,FALSE)</f>
        <v>LATAM</v>
      </c>
      <c r="H131" s="5" t="str">
        <f>"Q"&amp;ROUNDUP(MONTH(VolumebyClient[[#This Row],[Date]])/3,0)&amp;" "&amp;YEAR(VolumebyClient[[#This Row],[Date]])</f>
        <v>Q2 2020</v>
      </c>
      <c r="I131" s="5" t="str">
        <f>VLOOKUP(VolumebyClient[[#This Row],[Date]],Quarters[],3,TRUE)</f>
        <v>Q2 2020</v>
      </c>
    </row>
    <row r="132" spans="1:9" x14ac:dyDescent="0.25">
      <c r="A132" s="4" t="str">
        <f t="shared" si="9"/>
        <v>CL28683</v>
      </c>
      <c r="B132" s="4">
        <v>44012</v>
      </c>
      <c r="C132" s="7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5" t="str">
        <f>VLOOKUP(VolumebyClient[[#This Row],[Index Match Region ID]],NEWGEONames[[GEOID]:[GEO Name]],2,FALSE)</f>
        <v>LATAM</v>
      </c>
      <c r="H132" s="5" t="str">
        <f>"Q"&amp;ROUNDUP(MONTH(VolumebyClient[[#This Row],[Date]])/3,0)&amp;" "&amp;YEAR(VolumebyClient[[#This Row],[Date]])</f>
        <v>Q2 2020</v>
      </c>
      <c r="I132" s="5" t="str">
        <f>VLOOKUP(VolumebyClient[[#This Row],[Date]],Quarters[],3,TRUE)</f>
        <v>Q2 2020</v>
      </c>
    </row>
    <row r="133" spans="1:9" x14ac:dyDescent="0.25">
      <c r="A133" s="4" t="str">
        <f t="shared" si="9"/>
        <v>CL28683</v>
      </c>
      <c r="B133" s="4">
        <v>44043</v>
      </c>
      <c r="C133" s="7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5" t="str">
        <f>VLOOKUP(VolumebyClient[[#This Row],[Index Match Region ID]],NEWGEONames[[GEOID]:[GEO Name]],2,FALSE)</f>
        <v>LATAM</v>
      </c>
      <c r="H133" s="5" t="str">
        <f>"Q"&amp;ROUNDUP(MONTH(VolumebyClient[[#This Row],[Date]])/3,0)&amp;" "&amp;YEAR(VolumebyClient[[#This Row],[Date]])</f>
        <v>Q3 2020</v>
      </c>
      <c r="I133" s="5" t="str">
        <f>VLOOKUP(VolumebyClient[[#This Row],[Date]],Quarters[],3,TRUE)</f>
        <v>Q3 2020</v>
      </c>
    </row>
    <row r="134" spans="1:9" x14ac:dyDescent="0.25">
      <c r="A134" s="4" t="str">
        <f t="shared" si="9"/>
        <v>CL28683</v>
      </c>
      <c r="B134" s="4">
        <v>44074</v>
      </c>
      <c r="C134" s="7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5" t="str">
        <f>VLOOKUP(VolumebyClient[[#This Row],[Index Match Region ID]],NEWGEONames[[GEOID]:[GEO Name]],2,FALSE)</f>
        <v>LATAM</v>
      </c>
      <c r="H134" s="5" t="str">
        <f>"Q"&amp;ROUNDUP(MONTH(VolumebyClient[[#This Row],[Date]])/3,0)&amp;" "&amp;YEAR(VolumebyClient[[#This Row],[Date]])</f>
        <v>Q3 2020</v>
      </c>
      <c r="I134" s="5" t="str">
        <f>VLOOKUP(VolumebyClient[[#This Row],[Date]],Quarters[],3,TRUE)</f>
        <v>Q3 2020</v>
      </c>
    </row>
    <row r="135" spans="1:9" x14ac:dyDescent="0.25">
      <c r="A135" s="4" t="str">
        <f t="shared" si="9"/>
        <v>CL28683</v>
      </c>
      <c r="B135" s="4">
        <v>44104</v>
      </c>
      <c r="C135" s="7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5" t="str">
        <f>VLOOKUP(VolumebyClient[[#This Row],[Index Match Region ID]],NEWGEONames[[GEOID]:[GEO Name]],2,FALSE)</f>
        <v>LATAM</v>
      </c>
      <c r="H135" s="5" t="str">
        <f>"Q"&amp;ROUNDUP(MONTH(VolumebyClient[[#This Row],[Date]])/3,0)&amp;" "&amp;YEAR(VolumebyClient[[#This Row],[Date]])</f>
        <v>Q3 2020</v>
      </c>
      <c r="I135" s="5" t="str">
        <f>VLOOKUP(VolumebyClient[[#This Row],[Date]],Quarters[],3,TRUE)</f>
        <v>Q3 2020</v>
      </c>
    </row>
    <row r="136" spans="1:9" x14ac:dyDescent="0.25">
      <c r="A136" s="4" t="str">
        <f t="shared" si="9"/>
        <v>CL28683</v>
      </c>
      <c r="B136" s="4">
        <v>44135</v>
      </c>
      <c r="C136" s="7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5" t="str">
        <f>VLOOKUP(VolumebyClient[[#This Row],[Index Match Region ID]],NEWGEONames[[GEOID]:[GEO Name]],2,FALSE)</f>
        <v>LATAM</v>
      </c>
      <c r="H136" s="5" t="str">
        <f>"Q"&amp;ROUNDUP(MONTH(VolumebyClient[[#This Row],[Date]])/3,0)&amp;" "&amp;YEAR(VolumebyClient[[#This Row],[Date]])</f>
        <v>Q4 2020</v>
      </c>
      <c r="I136" s="5" t="str">
        <f>VLOOKUP(VolumebyClient[[#This Row],[Date]],Quarters[],3,TRUE)</f>
        <v>Q4 2020</v>
      </c>
    </row>
    <row r="137" spans="1:9" x14ac:dyDescent="0.25">
      <c r="A137" s="4" t="str">
        <f t="shared" si="9"/>
        <v>CL28683</v>
      </c>
      <c r="B137" s="4">
        <v>44165</v>
      </c>
      <c r="C137" s="7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5" t="str">
        <f>VLOOKUP(VolumebyClient[[#This Row],[Index Match Region ID]],NEWGEONames[[GEOID]:[GEO Name]],2,FALSE)</f>
        <v>LATAM</v>
      </c>
      <c r="H137" s="5" t="str">
        <f>"Q"&amp;ROUNDUP(MONTH(VolumebyClient[[#This Row],[Date]])/3,0)&amp;" "&amp;YEAR(VolumebyClient[[#This Row],[Date]])</f>
        <v>Q4 2020</v>
      </c>
      <c r="I137" s="5" t="str">
        <f>VLOOKUP(VolumebyClient[[#This Row],[Date]],Quarters[],3,TRUE)</f>
        <v>Q4 2020</v>
      </c>
    </row>
    <row r="138" spans="1:9" x14ac:dyDescent="0.25">
      <c r="A138" s="4" t="str">
        <f t="shared" si="9"/>
        <v>CL28683</v>
      </c>
      <c r="B138" s="4">
        <v>44196</v>
      </c>
      <c r="C138" s="7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5" t="str">
        <f>VLOOKUP(VolumebyClient[[#This Row],[Index Match Region ID]],NEWGEONames[[GEOID]:[GEO Name]],2,FALSE)</f>
        <v>LATAM</v>
      </c>
      <c r="H138" s="5" t="str">
        <f>"Q"&amp;ROUNDUP(MONTH(VolumebyClient[[#This Row],[Date]])/3,0)&amp;" "&amp;YEAR(VolumebyClient[[#This Row],[Date]])</f>
        <v>Q4 2020</v>
      </c>
      <c r="I138" s="5" t="str">
        <f>VLOOKUP(VolumebyClient[[#This Row],[Date]],Quarters[],3,TRUE)</f>
        <v>Q4 2020</v>
      </c>
    </row>
    <row r="139" spans="1:9" x14ac:dyDescent="0.25">
      <c r="A139" s="4" t="str">
        <f t="shared" si="9"/>
        <v>CL28683</v>
      </c>
      <c r="B139" s="4">
        <v>44377</v>
      </c>
      <c r="C139" s="7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5" t="str">
        <f>VLOOKUP(VolumebyClient[[#This Row],[Index Match Region ID]],NEWGEONames[[GEOID]:[GEO Name]],2,FALSE)</f>
        <v>LATAM</v>
      </c>
      <c r="H139" s="5" t="str">
        <f>"Q"&amp;ROUNDUP(MONTH(VolumebyClient[[#This Row],[Date]])/3,0)&amp;" "&amp;YEAR(VolumebyClient[[#This Row],[Date]])</f>
        <v>Q2 2021</v>
      </c>
      <c r="I139" s="5" t="str">
        <f>VLOOKUP(VolumebyClient[[#This Row],[Date]],Quarters[],3,TRUE)</f>
        <v>Q2 2021</v>
      </c>
    </row>
    <row r="140" spans="1:9" x14ac:dyDescent="0.25">
      <c r="A140" s="4" t="str">
        <f t="shared" si="9"/>
        <v>CL28683</v>
      </c>
      <c r="B140" s="4">
        <v>44347</v>
      </c>
      <c r="C140" s="7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5" t="str">
        <f>VLOOKUP(VolumebyClient[[#This Row],[Index Match Region ID]],NEWGEONames[[GEOID]:[GEO Name]],2,FALSE)</f>
        <v>LATAM</v>
      </c>
      <c r="H140" s="5" t="str">
        <f>"Q"&amp;ROUNDUP(MONTH(VolumebyClient[[#This Row],[Date]])/3,0)&amp;" "&amp;YEAR(VolumebyClient[[#This Row],[Date]])</f>
        <v>Q2 2021</v>
      </c>
      <c r="I140" s="5" t="str">
        <f>VLOOKUP(VolumebyClient[[#This Row],[Date]],Quarters[],3,TRUE)</f>
        <v>Q2 2021</v>
      </c>
    </row>
    <row r="141" spans="1:9" x14ac:dyDescent="0.25">
      <c r="A141" s="4" t="str">
        <f t="shared" si="9"/>
        <v>CL28683</v>
      </c>
      <c r="B141" s="4">
        <v>44316</v>
      </c>
      <c r="C141" s="7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5" t="str">
        <f>VLOOKUP(VolumebyClient[[#This Row],[Index Match Region ID]],NEWGEONames[[GEOID]:[GEO Name]],2,FALSE)</f>
        <v>LATAM</v>
      </c>
      <c r="H141" s="5" t="str">
        <f>"Q"&amp;ROUNDUP(MONTH(VolumebyClient[[#This Row],[Date]])/3,0)&amp;" "&amp;YEAR(VolumebyClient[[#This Row],[Date]])</f>
        <v>Q2 2021</v>
      </c>
      <c r="I141" s="5" t="str">
        <f>VLOOKUP(VolumebyClient[[#This Row],[Date]],Quarters[],3,TRUE)</f>
        <v>Q2 2021</v>
      </c>
    </row>
    <row r="142" spans="1:9" x14ac:dyDescent="0.25">
      <c r="A142" s="4" t="str">
        <f t="shared" si="9"/>
        <v>CL28683</v>
      </c>
      <c r="B142" s="4">
        <v>44286</v>
      </c>
      <c r="C142" s="7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5" t="str">
        <f>VLOOKUP(VolumebyClient[[#This Row],[Index Match Region ID]],NEWGEONames[[GEOID]:[GEO Name]],2,FALSE)</f>
        <v>LATAM</v>
      </c>
      <c r="H142" s="5" t="str">
        <f>"Q"&amp;ROUNDUP(MONTH(VolumebyClient[[#This Row],[Date]])/3,0)&amp;" "&amp;YEAR(VolumebyClient[[#This Row],[Date]])</f>
        <v>Q1 2021</v>
      </c>
      <c r="I142" s="5" t="str">
        <f>VLOOKUP(VolumebyClient[[#This Row],[Date]],Quarters[],3,TRUE)</f>
        <v>Q1 2021</v>
      </c>
    </row>
    <row r="143" spans="1:9" x14ac:dyDescent="0.25">
      <c r="A143" s="4" t="str">
        <f t="shared" si="9"/>
        <v>CL28683</v>
      </c>
      <c r="B143" s="4">
        <v>44255</v>
      </c>
      <c r="C143" s="7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5" t="str">
        <f>VLOOKUP(VolumebyClient[[#This Row],[Index Match Region ID]],NEWGEONames[[GEOID]:[GEO Name]],2,FALSE)</f>
        <v>LATAM</v>
      </c>
      <c r="H143" s="5" t="str">
        <f>"Q"&amp;ROUNDUP(MONTH(VolumebyClient[[#This Row],[Date]])/3,0)&amp;" "&amp;YEAR(VolumebyClient[[#This Row],[Date]])</f>
        <v>Q1 2021</v>
      </c>
      <c r="I143" s="5" t="str">
        <f>VLOOKUP(VolumebyClient[[#This Row],[Date]],Quarters[],3,TRUE)</f>
        <v>Q1 2021</v>
      </c>
    </row>
    <row r="144" spans="1:9" x14ac:dyDescent="0.25">
      <c r="A144" s="4" t="str">
        <f t="shared" si="9"/>
        <v>CL28683</v>
      </c>
      <c r="B144" s="4">
        <v>44227</v>
      </c>
      <c r="C144" s="7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5" t="str">
        <f>VLOOKUP(VolumebyClient[[#This Row],[Index Match Region ID]],NEWGEONames[[GEOID]:[GEO Name]],2,FALSE)</f>
        <v>LATAM</v>
      </c>
      <c r="H144" s="5" t="str">
        <f>"Q"&amp;ROUNDUP(MONTH(VolumebyClient[[#This Row],[Date]])/3,0)&amp;" "&amp;YEAR(VolumebyClient[[#This Row],[Date]])</f>
        <v>Q1 2021</v>
      </c>
      <c r="I144" s="5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7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5" t="str">
        <f>VLOOKUP(VolumebyClient[[#This Row],[Index Match Region ID]],NEWGEONames[[GEOID]:[GEO Name]],2,FALSE)</f>
        <v>EMEA</v>
      </c>
      <c r="H145" s="5" t="str">
        <f>"Q"&amp;ROUNDUP(MONTH(VolumebyClient[[#This Row],[Date]])/3,0)&amp;" "&amp;YEAR(VolumebyClient[[#This Row],[Date]])</f>
        <v>Q1 2020</v>
      </c>
      <c r="I145" s="5" t="str">
        <f>VLOOKUP(VolumebyClient[[#This Row],[Date]],Quarters[],3,TRUE)</f>
        <v>Q1 2020</v>
      </c>
    </row>
    <row r="146" spans="1:9" x14ac:dyDescent="0.25">
      <c r="A146" s="4" t="str">
        <f t="shared" ref="A146:A162" si="10">A145</f>
        <v>CL29380</v>
      </c>
      <c r="B146" s="4">
        <v>43890</v>
      </c>
      <c r="C146" s="7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5" t="str">
        <f>VLOOKUP(VolumebyClient[[#This Row],[Index Match Region ID]],NEWGEONames[[GEOID]:[GEO Name]],2,FALSE)</f>
        <v>EMEA</v>
      </c>
      <c r="H146" s="5" t="str">
        <f>"Q"&amp;ROUNDUP(MONTH(VolumebyClient[[#This Row],[Date]])/3,0)&amp;" "&amp;YEAR(VolumebyClient[[#This Row],[Date]])</f>
        <v>Q1 2020</v>
      </c>
      <c r="I146" s="5" t="str">
        <f>VLOOKUP(VolumebyClient[[#This Row],[Date]],Quarters[],3,TRUE)</f>
        <v>Q1 2020</v>
      </c>
    </row>
    <row r="147" spans="1:9" x14ac:dyDescent="0.25">
      <c r="A147" s="4" t="str">
        <f t="shared" si="10"/>
        <v>CL29380</v>
      </c>
      <c r="B147" s="4">
        <v>43921</v>
      </c>
      <c r="C147" s="7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5" t="str">
        <f>VLOOKUP(VolumebyClient[[#This Row],[Index Match Region ID]],NEWGEONames[[GEOID]:[GEO Name]],2,FALSE)</f>
        <v>EMEA</v>
      </c>
      <c r="H147" s="5" t="str">
        <f>"Q"&amp;ROUNDUP(MONTH(VolumebyClient[[#This Row],[Date]])/3,0)&amp;" "&amp;YEAR(VolumebyClient[[#This Row],[Date]])</f>
        <v>Q1 2020</v>
      </c>
      <c r="I147" s="5" t="str">
        <f>VLOOKUP(VolumebyClient[[#This Row],[Date]],Quarters[],3,TRUE)</f>
        <v>Q1 2020</v>
      </c>
    </row>
    <row r="148" spans="1:9" x14ac:dyDescent="0.25">
      <c r="A148" s="4" t="str">
        <f t="shared" si="10"/>
        <v>CL29380</v>
      </c>
      <c r="B148" s="4">
        <v>43951</v>
      </c>
      <c r="C148" s="7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5" t="str">
        <f>VLOOKUP(VolumebyClient[[#This Row],[Index Match Region ID]],NEWGEONames[[GEOID]:[GEO Name]],2,FALSE)</f>
        <v>EMEA</v>
      </c>
      <c r="H148" s="5" t="str">
        <f>"Q"&amp;ROUNDUP(MONTH(VolumebyClient[[#This Row],[Date]])/3,0)&amp;" "&amp;YEAR(VolumebyClient[[#This Row],[Date]])</f>
        <v>Q2 2020</v>
      </c>
      <c r="I148" s="5" t="str">
        <f>VLOOKUP(VolumebyClient[[#This Row],[Date]],Quarters[],3,TRUE)</f>
        <v>Q2 2020</v>
      </c>
    </row>
    <row r="149" spans="1:9" x14ac:dyDescent="0.25">
      <c r="A149" s="4" t="str">
        <f t="shared" si="10"/>
        <v>CL29380</v>
      </c>
      <c r="B149" s="4">
        <v>43982</v>
      </c>
      <c r="C149" s="7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5" t="str">
        <f>VLOOKUP(VolumebyClient[[#This Row],[Index Match Region ID]],NEWGEONames[[GEOID]:[GEO Name]],2,FALSE)</f>
        <v>EMEA</v>
      </c>
      <c r="H149" s="5" t="str">
        <f>"Q"&amp;ROUNDUP(MONTH(VolumebyClient[[#This Row],[Date]])/3,0)&amp;" "&amp;YEAR(VolumebyClient[[#This Row],[Date]])</f>
        <v>Q2 2020</v>
      </c>
      <c r="I149" s="5" t="str">
        <f>VLOOKUP(VolumebyClient[[#This Row],[Date]],Quarters[],3,TRUE)</f>
        <v>Q2 2020</v>
      </c>
    </row>
    <row r="150" spans="1:9" x14ac:dyDescent="0.25">
      <c r="A150" s="4" t="str">
        <f t="shared" si="10"/>
        <v>CL29380</v>
      </c>
      <c r="B150" s="4">
        <v>44012</v>
      </c>
      <c r="C150" s="7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5" t="str">
        <f>VLOOKUP(VolumebyClient[[#This Row],[Index Match Region ID]],NEWGEONames[[GEOID]:[GEO Name]],2,FALSE)</f>
        <v>EMEA</v>
      </c>
      <c r="H150" s="5" t="str">
        <f>"Q"&amp;ROUNDUP(MONTH(VolumebyClient[[#This Row],[Date]])/3,0)&amp;" "&amp;YEAR(VolumebyClient[[#This Row],[Date]])</f>
        <v>Q2 2020</v>
      </c>
      <c r="I150" s="5" t="str">
        <f>VLOOKUP(VolumebyClient[[#This Row],[Date]],Quarters[],3,TRUE)</f>
        <v>Q2 2020</v>
      </c>
    </row>
    <row r="151" spans="1:9" x14ac:dyDescent="0.25">
      <c r="A151" s="4" t="str">
        <f t="shared" si="10"/>
        <v>CL29380</v>
      </c>
      <c r="B151" s="4">
        <v>44043</v>
      </c>
      <c r="C151" s="7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5" t="str">
        <f>VLOOKUP(VolumebyClient[[#This Row],[Index Match Region ID]],NEWGEONames[[GEOID]:[GEO Name]],2,FALSE)</f>
        <v>EMEA</v>
      </c>
      <c r="H151" s="5" t="str">
        <f>"Q"&amp;ROUNDUP(MONTH(VolumebyClient[[#This Row],[Date]])/3,0)&amp;" "&amp;YEAR(VolumebyClient[[#This Row],[Date]])</f>
        <v>Q3 2020</v>
      </c>
      <c r="I151" s="5" t="str">
        <f>VLOOKUP(VolumebyClient[[#This Row],[Date]],Quarters[],3,TRUE)</f>
        <v>Q3 2020</v>
      </c>
    </row>
    <row r="152" spans="1:9" x14ac:dyDescent="0.25">
      <c r="A152" s="4" t="str">
        <f t="shared" si="10"/>
        <v>CL29380</v>
      </c>
      <c r="B152" s="4">
        <v>44074</v>
      </c>
      <c r="C152" s="7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5" t="str">
        <f>VLOOKUP(VolumebyClient[[#This Row],[Index Match Region ID]],NEWGEONames[[GEOID]:[GEO Name]],2,FALSE)</f>
        <v>EMEA</v>
      </c>
      <c r="H152" s="5" t="str">
        <f>"Q"&amp;ROUNDUP(MONTH(VolumebyClient[[#This Row],[Date]])/3,0)&amp;" "&amp;YEAR(VolumebyClient[[#This Row],[Date]])</f>
        <v>Q3 2020</v>
      </c>
      <c r="I152" s="5" t="str">
        <f>VLOOKUP(VolumebyClient[[#This Row],[Date]],Quarters[],3,TRUE)</f>
        <v>Q3 2020</v>
      </c>
    </row>
    <row r="153" spans="1:9" x14ac:dyDescent="0.25">
      <c r="A153" s="4" t="str">
        <f t="shared" si="10"/>
        <v>CL29380</v>
      </c>
      <c r="B153" s="4">
        <v>44104</v>
      </c>
      <c r="C153" s="7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5" t="str">
        <f>VLOOKUP(VolumebyClient[[#This Row],[Index Match Region ID]],NEWGEONames[[GEOID]:[GEO Name]],2,FALSE)</f>
        <v>EMEA</v>
      </c>
      <c r="H153" s="5" t="str">
        <f>"Q"&amp;ROUNDUP(MONTH(VolumebyClient[[#This Row],[Date]])/3,0)&amp;" "&amp;YEAR(VolumebyClient[[#This Row],[Date]])</f>
        <v>Q3 2020</v>
      </c>
      <c r="I153" s="5" t="str">
        <f>VLOOKUP(VolumebyClient[[#This Row],[Date]],Quarters[],3,TRUE)</f>
        <v>Q3 2020</v>
      </c>
    </row>
    <row r="154" spans="1:9" x14ac:dyDescent="0.25">
      <c r="A154" s="4" t="str">
        <f t="shared" si="10"/>
        <v>CL29380</v>
      </c>
      <c r="B154" s="4">
        <v>44135</v>
      </c>
      <c r="C154" s="7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5" t="str">
        <f>VLOOKUP(VolumebyClient[[#This Row],[Index Match Region ID]],NEWGEONames[[GEOID]:[GEO Name]],2,FALSE)</f>
        <v>EMEA</v>
      </c>
      <c r="H154" s="5" t="str">
        <f>"Q"&amp;ROUNDUP(MONTH(VolumebyClient[[#This Row],[Date]])/3,0)&amp;" "&amp;YEAR(VolumebyClient[[#This Row],[Date]])</f>
        <v>Q4 2020</v>
      </c>
      <c r="I154" s="5" t="str">
        <f>VLOOKUP(VolumebyClient[[#This Row],[Date]],Quarters[],3,TRUE)</f>
        <v>Q4 2020</v>
      </c>
    </row>
    <row r="155" spans="1:9" x14ac:dyDescent="0.25">
      <c r="A155" s="4" t="str">
        <f t="shared" si="10"/>
        <v>CL29380</v>
      </c>
      <c r="B155" s="4">
        <v>44165</v>
      </c>
      <c r="C155" s="7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5" t="str">
        <f>VLOOKUP(VolumebyClient[[#This Row],[Index Match Region ID]],NEWGEONames[[GEOID]:[GEO Name]],2,FALSE)</f>
        <v>EMEA</v>
      </c>
      <c r="H155" s="5" t="str">
        <f>"Q"&amp;ROUNDUP(MONTH(VolumebyClient[[#This Row],[Date]])/3,0)&amp;" "&amp;YEAR(VolumebyClient[[#This Row],[Date]])</f>
        <v>Q4 2020</v>
      </c>
      <c r="I155" s="5" t="str">
        <f>VLOOKUP(VolumebyClient[[#This Row],[Date]],Quarters[],3,TRUE)</f>
        <v>Q4 2020</v>
      </c>
    </row>
    <row r="156" spans="1:9" x14ac:dyDescent="0.25">
      <c r="A156" s="4" t="str">
        <f t="shared" si="10"/>
        <v>CL29380</v>
      </c>
      <c r="B156" s="4">
        <v>44196</v>
      </c>
      <c r="C156" s="7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5" t="str">
        <f>VLOOKUP(VolumebyClient[[#This Row],[Index Match Region ID]],NEWGEONames[[GEOID]:[GEO Name]],2,FALSE)</f>
        <v>EMEA</v>
      </c>
      <c r="H156" s="5" t="str">
        <f>"Q"&amp;ROUNDUP(MONTH(VolumebyClient[[#This Row],[Date]])/3,0)&amp;" "&amp;YEAR(VolumebyClient[[#This Row],[Date]])</f>
        <v>Q4 2020</v>
      </c>
      <c r="I156" s="5" t="str">
        <f>VLOOKUP(VolumebyClient[[#This Row],[Date]],Quarters[],3,TRUE)</f>
        <v>Q4 2020</v>
      </c>
    </row>
    <row r="157" spans="1:9" x14ac:dyDescent="0.25">
      <c r="A157" s="4" t="str">
        <f t="shared" si="10"/>
        <v>CL29380</v>
      </c>
      <c r="B157" s="4">
        <v>44377</v>
      </c>
      <c r="C157" s="7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5" t="str">
        <f>VLOOKUP(VolumebyClient[[#This Row],[Index Match Region ID]],NEWGEONames[[GEOID]:[GEO Name]],2,FALSE)</f>
        <v>EMEA</v>
      </c>
      <c r="H157" s="5" t="str">
        <f>"Q"&amp;ROUNDUP(MONTH(VolumebyClient[[#This Row],[Date]])/3,0)&amp;" "&amp;YEAR(VolumebyClient[[#This Row],[Date]])</f>
        <v>Q2 2021</v>
      </c>
      <c r="I157" s="5" t="str">
        <f>VLOOKUP(VolumebyClient[[#This Row],[Date]],Quarters[],3,TRUE)</f>
        <v>Q2 2021</v>
      </c>
    </row>
    <row r="158" spans="1:9" x14ac:dyDescent="0.25">
      <c r="A158" s="4" t="str">
        <f t="shared" si="10"/>
        <v>CL29380</v>
      </c>
      <c r="B158" s="4">
        <v>44347</v>
      </c>
      <c r="C158" s="7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5" t="str">
        <f>VLOOKUP(VolumebyClient[[#This Row],[Index Match Region ID]],NEWGEONames[[GEOID]:[GEO Name]],2,FALSE)</f>
        <v>EMEA</v>
      </c>
      <c r="H158" s="5" t="str">
        <f>"Q"&amp;ROUNDUP(MONTH(VolumebyClient[[#This Row],[Date]])/3,0)&amp;" "&amp;YEAR(VolumebyClient[[#This Row],[Date]])</f>
        <v>Q2 2021</v>
      </c>
      <c r="I158" s="5" t="str">
        <f>VLOOKUP(VolumebyClient[[#This Row],[Date]],Quarters[],3,TRUE)</f>
        <v>Q2 2021</v>
      </c>
    </row>
    <row r="159" spans="1:9" x14ac:dyDescent="0.25">
      <c r="A159" s="4" t="str">
        <f t="shared" si="10"/>
        <v>CL29380</v>
      </c>
      <c r="B159" s="4">
        <v>44316</v>
      </c>
      <c r="C159" s="7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5" t="str">
        <f>VLOOKUP(VolumebyClient[[#This Row],[Index Match Region ID]],NEWGEONames[[GEOID]:[GEO Name]],2,FALSE)</f>
        <v>EMEA</v>
      </c>
      <c r="H159" s="5" t="str">
        <f>"Q"&amp;ROUNDUP(MONTH(VolumebyClient[[#This Row],[Date]])/3,0)&amp;" "&amp;YEAR(VolumebyClient[[#This Row],[Date]])</f>
        <v>Q2 2021</v>
      </c>
      <c r="I159" s="5" t="str">
        <f>VLOOKUP(VolumebyClient[[#This Row],[Date]],Quarters[],3,TRUE)</f>
        <v>Q2 2021</v>
      </c>
    </row>
    <row r="160" spans="1:9" x14ac:dyDescent="0.25">
      <c r="A160" s="4" t="str">
        <f t="shared" si="10"/>
        <v>CL29380</v>
      </c>
      <c r="B160" s="4">
        <v>44286</v>
      </c>
      <c r="C160" s="7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5" t="str">
        <f>VLOOKUP(VolumebyClient[[#This Row],[Index Match Region ID]],NEWGEONames[[GEOID]:[GEO Name]],2,FALSE)</f>
        <v>EMEA</v>
      </c>
      <c r="H160" s="5" t="str">
        <f>"Q"&amp;ROUNDUP(MONTH(VolumebyClient[[#This Row],[Date]])/3,0)&amp;" "&amp;YEAR(VolumebyClient[[#This Row],[Date]])</f>
        <v>Q1 2021</v>
      </c>
      <c r="I160" s="5" t="str">
        <f>VLOOKUP(VolumebyClient[[#This Row],[Date]],Quarters[],3,TRUE)</f>
        <v>Q1 2021</v>
      </c>
    </row>
    <row r="161" spans="1:9" x14ac:dyDescent="0.25">
      <c r="A161" s="4" t="str">
        <f t="shared" si="10"/>
        <v>CL29380</v>
      </c>
      <c r="B161" s="4">
        <v>44255</v>
      </c>
      <c r="C161" s="7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5" t="str">
        <f>VLOOKUP(VolumebyClient[[#This Row],[Index Match Region ID]],NEWGEONames[[GEOID]:[GEO Name]],2,FALSE)</f>
        <v>EMEA</v>
      </c>
      <c r="H161" s="5" t="str">
        <f>"Q"&amp;ROUNDUP(MONTH(VolumebyClient[[#This Row],[Date]])/3,0)&amp;" "&amp;YEAR(VolumebyClient[[#This Row],[Date]])</f>
        <v>Q1 2021</v>
      </c>
      <c r="I161" s="5" t="str">
        <f>VLOOKUP(VolumebyClient[[#This Row],[Date]],Quarters[],3,TRUE)</f>
        <v>Q1 2021</v>
      </c>
    </row>
    <row r="162" spans="1:9" x14ac:dyDescent="0.25">
      <c r="A162" s="4" t="str">
        <f t="shared" si="10"/>
        <v>CL29380</v>
      </c>
      <c r="B162" s="4">
        <v>44227</v>
      </c>
      <c r="C162" s="7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5" t="str">
        <f>VLOOKUP(VolumebyClient[[#This Row],[Index Match Region ID]],NEWGEONames[[GEOID]:[GEO Name]],2,FALSE)</f>
        <v>EMEA</v>
      </c>
      <c r="H162" s="5" t="str">
        <f>"Q"&amp;ROUNDUP(MONTH(VolumebyClient[[#This Row],[Date]])/3,0)&amp;" "&amp;YEAR(VolumebyClient[[#This Row],[Date]])</f>
        <v>Q1 2021</v>
      </c>
      <c r="I162" s="5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7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5" t="str">
        <f>VLOOKUP(VolumebyClient[[#This Row],[Index Match Region ID]],NEWGEONames[[GEOID]:[GEO Name]],2,FALSE)</f>
        <v>NAM</v>
      </c>
      <c r="H163" s="5" t="str">
        <f>"Q"&amp;ROUNDUP(MONTH(VolumebyClient[[#This Row],[Date]])/3,0)&amp;" "&amp;YEAR(VolumebyClient[[#This Row],[Date]])</f>
        <v>Q1 2020</v>
      </c>
      <c r="I163" s="5" t="str">
        <f>VLOOKUP(VolumebyClient[[#This Row],[Date]],Quarters[],3,TRUE)</f>
        <v>Q1 2020</v>
      </c>
    </row>
    <row r="164" spans="1:9" x14ac:dyDescent="0.25">
      <c r="A164" s="4" t="str">
        <f t="shared" ref="A164:A180" si="11">A163</f>
        <v>CL31601</v>
      </c>
      <c r="B164" s="4">
        <v>43890</v>
      </c>
      <c r="C164" s="7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5" t="str">
        <f>VLOOKUP(VolumebyClient[[#This Row],[Index Match Region ID]],NEWGEONames[[GEOID]:[GEO Name]],2,FALSE)</f>
        <v>NAM</v>
      </c>
      <c r="H164" s="5" t="str">
        <f>"Q"&amp;ROUNDUP(MONTH(VolumebyClient[[#This Row],[Date]])/3,0)&amp;" "&amp;YEAR(VolumebyClient[[#This Row],[Date]])</f>
        <v>Q1 2020</v>
      </c>
      <c r="I164" s="5" t="str">
        <f>VLOOKUP(VolumebyClient[[#This Row],[Date]],Quarters[],3,TRUE)</f>
        <v>Q1 2020</v>
      </c>
    </row>
    <row r="165" spans="1:9" x14ac:dyDescent="0.25">
      <c r="A165" s="4" t="str">
        <f t="shared" si="11"/>
        <v>CL31601</v>
      </c>
      <c r="B165" s="4">
        <v>43921</v>
      </c>
      <c r="C165" s="7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5" t="str">
        <f>VLOOKUP(VolumebyClient[[#This Row],[Index Match Region ID]],NEWGEONames[[GEOID]:[GEO Name]],2,FALSE)</f>
        <v>NAM</v>
      </c>
      <c r="H165" s="5" t="str">
        <f>"Q"&amp;ROUNDUP(MONTH(VolumebyClient[[#This Row],[Date]])/3,0)&amp;" "&amp;YEAR(VolumebyClient[[#This Row],[Date]])</f>
        <v>Q1 2020</v>
      </c>
      <c r="I165" s="5" t="str">
        <f>VLOOKUP(VolumebyClient[[#This Row],[Date]],Quarters[],3,TRUE)</f>
        <v>Q1 2020</v>
      </c>
    </row>
    <row r="166" spans="1:9" x14ac:dyDescent="0.25">
      <c r="A166" s="4" t="str">
        <f t="shared" si="11"/>
        <v>CL31601</v>
      </c>
      <c r="B166" s="4">
        <v>43951</v>
      </c>
      <c r="C166" s="7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5" t="str">
        <f>VLOOKUP(VolumebyClient[[#This Row],[Index Match Region ID]],NEWGEONames[[GEOID]:[GEO Name]],2,FALSE)</f>
        <v>NAM</v>
      </c>
      <c r="H166" s="5" t="str">
        <f>"Q"&amp;ROUNDUP(MONTH(VolumebyClient[[#This Row],[Date]])/3,0)&amp;" "&amp;YEAR(VolumebyClient[[#This Row],[Date]])</f>
        <v>Q2 2020</v>
      </c>
      <c r="I166" s="5" t="str">
        <f>VLOOKUP(VolumebyClient[[#This Row],[Date]],Quarters[],3,TRUE)</f>
        <v>Q2 2020</v>
      </c>
    </row>
    <row r="167" spans="1:9" x14ac:dyDescent="0.25">
      <c r="A167" s="4" t="str">
        <f t="shared" si="11"/>
        <v>CL31601</v>
      </c>
      <c r="B167" s="4">
        <v>43982</v>
      </c>
      <c r="C167" s="7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5" t="str">
        <f>VLOOKUP(VolumebyClient[[#This Row],[Index Match Region ID]],NEWGEONames[[GEOID]:[GEO Name]],2,FALSE)</f>
        <v>NAM</v>
      </c>
      <c r="H167" s="5" t="str">
        <f>"Q"&amp;ROUNDUP(MONTH(VolumebyClient[[#This Row],[Date]])/3,0)&amp;" "&amp;YEAR(VolumebyClient[[#This Row],[Date]])</f>
        <v>Q2 2020</v>
      </c>
      <c r="I167" s="5" t="str">
        <f>VLOOKUP(VolumebyClient[[#This Row],[Date]],Quarters[],3,TRUE)</f>
        <v>Q2 2020</v>
      </c>
    </row>
    <row r="168" spans="1:9" x14ac:dyDescent="0.25">
      <c r="A168" s="4" t="str">
        <f t="shared" si="11"/>
        <v>CL31601</v>
      </c>
      <c r="B168" s="4">
        <v>44012</v>
      </c>
      <c r="C168" s="7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5" t="str">
        <f>VLOOKUP(VolumebyClient[[#This Row],[Index Match Region ID]],NEWGEONames[[GEOID]:[GEO Name]],2,FALSE)</f>
        <v>NAM</v>
      </c>
      <c r="H168" s="5" t="str">
        <f>"Q"&amp;ROUNDUP(MONTH(VolumebyClient[[#This Row],[Date]])/3,0)&amp;" "&amp;YEAR(VolumebyClient[[#This Row],[Date]])</f>
        <v>Q2 2020</v>
      </c>
      <c r="I168" s="5" t="str">
        <f>VLOOKUP(VolumebyClient[[#This Row],[Date]],Quarters[],3,TRUE)</f>
        <v>Q2 2020</v>
      </c>
    </row>
    <row r="169" spans="1:9" x14ac:dyDescent="0.25">
      <c r="A169" s="4" t="str">
        <f t="shared" si="11"/>
        <v>CL31601</v>
      </c>
      <c r="B169" s="4">
        <v>44043</v>
      </c>
      <c r="C169" s="7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5" t="str">
        <f>VLOOKUP(VolumebyClient[[#This Row],[Index Match Region ID]],NEWGEONames[[GEOID]:[GEO Name]],2,FALSE)</f>
        <v>NAM</v>
      </c>
      <c r="H169" s="5" t="str">
        <f>"Q"&amp;ROUNDUP(MONTH(VolumebyClient[[#This Row],[Date]])/3,0)&amp;" "&amp;YEAR(VolumebyClient[[#This Row],[Date]])</f>
        <v>Q3 2020</v>
      </c>
      <c r="I169" s="5" t="str">
        <f>VLOOKUP(VolumebyClient[[#This Row],[Date]],Quarters[],3,TRUE)</f>
        <v>Q3 2020</v>
      </c>
    </row>
    <row r="170" spans="1:9" x14ac:dyDescent="0.25">
      <c r="A170" s="4" t="str">
        <f t="shared" si="11"/>
        <v>CL31601</v>
      </c>
      <c r="B170" s="4">
        <v>44074</v>
      </c>
      <c r="C170" s="7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5" t="str">
        <f>VLOOKUP(VolumebyClient[[#This Row],[Index Match Region ID]],NEWGEONames[[GEOID]:[GEO Name]],2,FALSE)</f>
        <v>NAM</v>
      </c>
      <c r="H170" s="5" t="str">
        <f>"Q"&amp;ROUNDUP(MONTH(VolumebyClient[[#This Row],[Date]])/3,0)&amp;" "&amp;YEAR(VolumebyClient[[#This Row],[Date]])</f>
        <v>Q3 2020</v>
      </c>
      <c r="I170" s="5" t="str">
        <f>VLOOKUP(VolumebyClient[[#This Row],[Date]],Quarters[],3,TRUE)</f>
        <v>Q3 2020</v>
      </c>
    </row>
    <row r="171" spans="1:9" x14ac:dyDescent="0.25">
      <c r="A171" s="4" t="str">
        <f t="shared" si="11"/>
        <v>CL31601</v>
      </c>
      <c r="B171" s="4">
        <v>44104</v>
      </c>
      <c r="C171" s="7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5" t="str">
        <f>VLOOKUP(VolumebyClient[[#This Row],[Index Match Region ID]],NEWGEONames[[GEOID]:[GEO Name]],2,FALSE)</f>
        <v>NAM</v>
      </c>
      <c r="H171" s="5" t="str">
        <f>"Q"&amp;ROUNDUP(MONTH(VolumebyClient[[#This Row],[Date]])/3,0)&amp;" "&amp;YEAR(VolumebyClient[[#This Row],[Date]])</f>
        <v>Q3 2020</v>
      </c>
      <c r="I171" s="5" t="str">
        <f>VLOOKUP(VolumebyClient[[#This Row],[Date]],Quarters[],3,TRUE)</f>
        <v>Q3 2020</v>
      </c>
    </row>
    <row r="172" spans="1:9" x14ac:dyDescent="0.25">
      <c r="A172" s="4" t="str">
        <f t="shared" si="11"/>
        <v>CL31601</v>
      </c>
      <c r="B172" s="4">
        <v>44135</v>
      </c>
      <c r="C172" s="7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5" t="str">
        <f>VLOOKUP(VolumebyClient[[#This Row],[Index Match Region ID]],NEWGEONames[[GEOID]:[GEO Name]],2,FALSE)</f>
        <v>NAM</v>
      </c>
      <c r="H172" s="5" t="str">
        <f>"Q"&amp;ROUNDUP(MONTH(VolumebyClient[[#This Row],[Date]])/3,0)&amp;" "&amp;YEAR(VolumebyClient[[#This Row],[Date]])</f>
        <v>Q4 2020</v>
      </c>
      <c r="I172" s="5" t="str">
        <f>VLOOKUP(VolumebyClient[[#This Row],[Date]],Quarters[],3,TRUE)</f>
        <v>Q4 2020</v>
      </c>
    </row>
    <row r="173" spans="1:9" x14ac:dyDescent="0.25">
      <c r="A173" s="4" t="str">
        <f t="shared" si="11"/>
        <v>CL31601</v>
      </c>
      <c r="B173" s="4">
        <v>44165</v>
      </c>
      <c r="C173" s="7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5" t="str">
        <f>VLOOKUP(VolumebyClient[[#This Row],[Index Match Region ID]],NEWGEONames[[GEOID]:[GEO Name]],2,FALSE)</f>
        <v>NAM</v>
      </c>
      <c r="H173" s="5" t="str">
        <f>"Q"&amp;ROUNDUP(MONTH(VolumebyClient[[#This Row],[Date]])/3,0)&amp;" "&amp;YEAR(VolumebyClient[[#This Row],[Date]])</f>
        <v>Q4 2020</v>
      </c>
      <c r="I173" s="5" t="str">
        <f>VLOOKUP(VolumebyClient[[#This Row],[Date]],Quarters[],3,TRUE)</f>
        <v>Q4 2020</v>
      </c>
    </row>
    <row r="174" spans="1:9" x14ac:dyDescent="0.25">
      <c r="A174" s="4" t="str">
        <f t="shared" si="11"/>
        <v>CL31601</v>
      </c>
      <c r="B174" s="4">
        <v>44196</v>
      </c>
      <c r="C174" s="7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5" t="str">
        <f>VLOOKUP(VolumebyClient[[#This Row],[Index Match Region ID]],NEWGEONames[[GEOID]:[GEO Name]],2,FALSE)</f>
        <v>NAM</v>
      </c>
      <c r="H174" s="5" t="str">
        <f>"Q"&amp;ROUNDUP(MONTH(VolumebyClient[[#This Row],[Date]])/3,0)&amp;" "&amp;YEAR(VolumebyClient[[#This Row],[Date]])</f>
        <v>Q4 2020</v>
      </c>
      <c r="I174" s="5" t="str">
        <f>VLOOKUP(VolumebyClient[[#This Row],[Date]],Quarters[],3,TRUE)</f>
        <v>Q4 2020</v>
      </c>
    </row>
    <row r="175" spans="1:9" x14ac:dyDescent="0.25">
      <c r="A175" s="4" t="str">
        <f t="shared" si="11"/>
        <v>CL31601</v>
      </c>
      <c r="B175" s="4">
        <v>44377</v>
      </c>
      <c r="C175" s="7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5" t="str">
        <f>VLOOKUP(VolumebyClient[[#This Row],[Index Match Region ID]],NEWGEONames[[GEOID]:[GEO Name]],2,FALSE)</f>
        <v>NAM</v>
      </c>
      <c r="H175" s="5" t="str">
        <f>"Q"&amp;ROUNDUP(MONTH(VolumebyClient[[#This Row],[Date]])/3,0)&amp;" "&amp;YEAR(VolumebyClient[[#This Row],[Date]])</f>
        <v>Q2 2021</v>
      </c>
      <c r="I175" s="5" t="str">
        <f>VLOOKUP(VolumebyClient[[#This Row],[Date]],Quarters[],3,TRUE)</f>
        <v>Q2 2021</v>
      </c>
    </row>
    <row r="176" spans="1:9" x14ac:dyDescent="0.25">
      <c r="A176" s="4" t="str">
        <f t="shared" si="11"/>
        <v>CL31601</v>
      </c>
      <c r="B176" s="4">
        <v>44347</v>
      </c>
      <c r="C176" s="7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5" t="str">
        <f>VLOOKUP(VolumebyClient[[#This Row],[Index Match Region ID]],NEWGEONames[[GEOID]:[GEO Name]],2,FALSE)</f>
        <v>NAM</v>
      </c>
      <c r="H176" s="5" t="str">
        <f>"Q"&amp;ROUNDUP(MONTH(VolumebyClient[[#This Row],[Date]])/3,0)&amp;" "&amp;YEAR(VolumebyClient[[#This Row],[Date]])</f>
        <v>Q2 2021</v>
      </c>
      <c r="I176" s="5" t="str">
        <f>VLOOKUP(VolumebyClient[[#This Row],[Date]],Quarters[],3,TRUE)</f>
        <v>Q2 2021</v>
      </c>
    </row>
    <row r="177" spans="1:9" x14ac:dyDescent="0.25">
      <c r="A177" s="4" t="str">
        <f t="shared" si="11"/>
        <v>CL31601</v>
      </c>
      <c r="B177" s="4">
        <v>44316</v>
      </c>
      <c r="C177" s="7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5" t="str">
        <f>VLOOKUP(VolumebyClient[[#This Row],[Index Match Region ID]],NEWGEONames[[GEOID]:[GEO Name]],2,FALSE)</f>
        <v>NAM</v>
      </c>
      <c r="H177" s="5" t="str">
        <f>"Q"&amp;ROUNDUP(MONTH(VolumebyClient[[#This Row],[Date]])/3,0)&amp;" "&amp;YEAR(VolumebyClient[[#This Row],[Date]])</f>
        <v>Q2 2021</v>
      </c>
      <c r="I177" s="5" t="str">
        <f>VLOOKUP(VolumebyClient[[#This Row],[Date]],Quarters[],3,TRUE)</f>
        <v>Q2 2021</v>
      </c>
    </row>
    <row r="178" spans="1:9" x14ac:dyDescent="0.25">
      <c r="A178" s="4" t="str">
        <f t="shared" si="11"/>
        <v>CL31601</v>
      </c>
      <c r="B178" s="4">
        <v>44286</v>
      </c>
      <c r="C178" s="7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5" t="str">
        <f>VLOOKUP(VolumebyClient[[#This Row],[Index Match Region ID]],NEWGEONames[[GEOID]:[GEO Name]],2,FALSE)</f>
        <v>NAM</v>
      </c>
      <c r="H178" s="5" t="str">
        <f>"Q"&amp;ROUNDUP(MONTH(VolumebyClient[[#This Row],[Date]])/3,0)&amp;" "&amp;YEAR(VolumebyClient[[#This Row],[Date]])</f>
        <v>Q1 2021</v>
      </c>
      <c r="I178" s="5" t="str">
        <f>VLOOKUP(VolumebyClient[[#This Row],[Date]],Quarters[],3,TRUE)</f>
        <v>Q1 2021</v>
      </c>
    </row>
    <row r="179" spans="1:9" x14ac:dyDescent="0.25">
      <c r="A179" s="4" t="str">
        <f t="shared" si="11"/>
        <v>CL31601</v>
      </c>
      <c r="B179" s="4">
        <v>44255</v>
      </c>
      <c r="C179" s="7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5" t="str">
        <f>VLOOKUP(VolumebyClient[[#This Row],[Index Match Region ID]],NEWGEONames[[GEOID]:[GEO Name]],2,FALSE)</f>
        <v>NAM</v>
      </c>
      <c r="H179" s="5" t="str">
        <f>"Q"&amp;ROUNDUP(MONTH(VolumebyClient[[#This Row],[Date]])/3,0)&amp;" "&amp;YEAR(VolumebyClient[[#This Row],[Date]])</f>
        <v>Q1 2021</v>
      </c>
      <c r="I179" s="5" t="str">
        <f>VLOOKUP(VolumebyClient[[#This Row],[Date]],Quarters[],3,TRUE)</f>
        <v>Q1 2021</v>
      </c>
    </row>
    <row r="180" spans="1:9" x14ac:dyDescent="0.25">
      <c r="A180" s="4" t="str">
        <f t="shared" si="11"/>
        <v>CL31601</v>
      </c>
      <c r="B180" s="4">
        <v>44227</v>
      </c>
      <c r="C180" s="7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5" t="str">
        <f>VLOOKUP(VolumebyClient[[#This Row],[Index Match Region ID]],NEWGEONames[[GEOID]:[GEO Name]],2,FALSE)</f>
        <v>NAM</v>
      </c>
      <c r="H180" s="5" t="str">
        <f>"Q"&amp;ROUNDUP(MONTH(VolumebyClient[[#This Row],[Date]])/3,0)&amp;" "&amp;YEAR(VolumebyClient[[#This Row],[Date]])</f>
        <v>Q1 2021</v>
      </c>
      <c r="I180" s="5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7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5" t="str">
        <f>VLOOKUP(VolumebyClient[[#This Row],[Index Match Region ID]],NEWGEONames[[GEOID]:[GEO Name]],2,FALSE)</f>
        <v>NAM</v>
      </c>
      <c r="H181" s="5" t="str">
        <f>"Q"&amp;ROUNDUP(MONTH(VolumebyClient[[#This Row],[Date]])/3,0)&amp;" "&amp;YEAR(VolumebyClient[[#This Row],[Date]])</f>
        <v>Q1 2020</v>
      </c>
      <c r="I181" s="5" t="str">
        <f>VLOOKUP(VolumebyClient[[#This Row],[Date]],Quarters[],3,TRUE)</f>
        <v>Q1 2020</v>
      </c>
    </row>
    <row r="182" spans="1:9" x14ac:dyDescent="0.25">
      <c r="A182" s="4" t="str">
        <f t="shared" ref="A182:A198" si="12">A181</f>
        <v>CL33189</v>
      </c>
      <c r="B182" s="4">
        <v>43890</v>
      </c>
      <c r="C182" s="7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5" t="str">
        <f>VLOOKUP(VolumebyClient[[#This Row],[Index Match Region ID]],NEWGEONames[[GEOID]:[GEO Name]],2,FALSE)</f>
        <v>NAM</v>
      </c>
      <c r="H182" s="5" t="str">
        <f>"Q"&amp;ROUNDUP(MONTH(VolumebyClient[[#This Row],[Date]])/3,0)&amp;" "&amp;YEAR(VolumebyClient[[#This Row],[Date]])</f>
        <v>Q1 2020</v>
      </c>
      <c r="I182" s="5" t="str">
        <f>VLOOKUP(VolumebyClient[[#This Row],[Date]],Quarters[],3,TRUE)</f>
        <v>Q1 2020</v>
      </c>
    </row>
    <row r="183" spans="1:9" x14ac:dyDescent="0.25">
      <c r="A183" s="4" t="str">
        <f t="shared" si="12"/>
        <v>CL33189</v>
      </c>
      <c r="B183" s="4">
        <v>43921</v>
      </c>
      <c r="C183" s="7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5" t="str">
        <f>VLOOKUP(VolumebyClient[[#This Row],[Index Match Region ID]],NEWGEONames[[GEOID]:[GEO Name]],2,FALSE)</f>
        <v>NAM</v>
      </c>
      <c r="H183" s="5" t="str">
        <f>"Q"&amp;ROUNDUP(MONTH(VolumebyClient[[#This Row],[Date]])/3,0)&amp;" "&amp;YEAR(VolumebyClient[[#This Row],[Date]])</f>
        <v>Q1 2020</v>
      </c>
      <c r="I183" s="5" t="str">
        <f>VLOOKUP(VolumebyClient[[#This Row],[Date]],Quarters[],3,TRUE)</f>
        <v>Q1 2020</v>
      </c>
    </row>
    <row r="184" spans="1:9" x14ac:dyDescent="0.25">
      <c r="A184" s="4" t="str">
        <f t="shared" si="12"/>
        <v>CL33189</v>
      </c>
      <c r="B184" s="4">
        <v>43951</v>
      </c>
      <c r="C184" s="7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5" t="str">
        <f>VLOOKUP(VolumebyClient[[#This Row],[Index Match Region ID]],NEWGEONames[[GEOID]:[GEO Name]],2,FALSE)</f>
        <v>NAM</v>
      </c>
      <c r="H184" s="5" t="str">
        <f>"Q"&amp;ROUNDUP(MONTH(VolumebyClient[[#This Row],[Date]])/3,0)&amp;" "&amp;YEAR(VolumebyClient[[#This Row],[Date]])</f>
        <v>Q2 2020</v>
      </c>
      <c r="I184" s="5" t="str">
        <f>VLOOKUP(VolumebyClient[[#This Row],[Date]],Quarters[],3,TRUE)</f>
        <v>Q2 2020</v>
      </c>
    </row>
    <row r="185" spans="1:9" x14ac:dyDescent="0.25">
      <c r="A185" s="4" t="str">
        <f t="shared" si="12"/>
        <v>CL33189</v>
      </c>
      <c r="B185" s="4">
        <v>43982</v>
      </c>
      <c r="C185" s="7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5" t="str">
        <f>VLOOKUP(VolumebyClient[[#This Row],[Index Match Region ID]],NEWGEONames[[GEOID]:[GEO Name]],2,FALSE)</f>
        <v>NAM</v>
      </c>
      <c r="H185" s="5" t="str">
        <f>"Q"&amp;ROUNDUP(MONTH(VolumebyClient[[#This Row],[Date]])/3,0)&amp;" "&amp;YEAR(VolumebyClient[[#This Row],[Date]])</f>
        <v>Q2 2020</v>
      </c>
      <c r="I185" s="5" t="str">
        <f>VLOOKUP(VolumebyClient[[#This Row],[Date]],Quarters[],3,TRUE)</f>
        <v>Q2 2020</v>
      </c>
    </row>
    <row r="186" spans="1:9" x14ac:dyDescent="0.25">
      <c r="A186" s="4" t="str">
        <f t="shared" si="12"/>
        <v>CL33189</v>
      </c>
      <c r="B186" s="4">
        <v>44012</v>
      </c>
      <c r="C186" s="7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5" t="str">
        <f>VLOOKUP(VolumebyClient[[#This Row],[Index Match Region ID]],NEWGEONames[[GEOID]:[GEO Name]],2,FALSE)</f>
        <v>NAM</v>
      </c>
      <c r="H186" s="5" t="str">
        <f>"Q"&amp;ROUNDUP(MONTH(VolumebyClient[[#This Row],[Date]])/3,0)&amp;" "&amp;YEAR(VolumebyClient[[#This Row],[Date]])</f>
        <v>Q2 2020</v>
      </c>
      <c r="I186" s="5" t="str">
        <f>VLOOKUP(VolumebyClient[[#This Row],[Date]],Quarters[],3,TRUE)</f>
        <v>Q2 2020</v>
      </c>
    </row>
    <row r="187" spans="1:9" x14ac:dyDescent="0.25">
      <c r="A187" s="4" t="str">
        <f t="shared" si="12"/>
        <v>CL33189</v>
      </c>
      <c r="B187" s="4">
        <v>44043</v>
      </c>
      <c r="C187" s="7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5" t="str">
        <f>VLOOKUP(VolumebyClient[[#This Row],[Index Match Region ID]],NEWGEONames[[GEOID]:[GEO Name]],2,FALSE)</f>
        <v>NAM</v>
      </c>
      <c r="H187" s="5" t="str">
        <f>"Q"&amp;ROUNDUP(MONTH(VolumebyClient[[#This Row],[Date]])/3,0)&amp;" "&amp;YEAR(VolumebyClient[[#This Row],[Date]])</f>
        <v>Q3 2020</v>
      </c>
      <c r="I187" s="5" t="str">
        <f>VLOOKUP(VolumebyClient[[#This Row],[Date]],Quarters[],3,TRUE)</f>
        <v>Q3 2020</v>
      </c>
    </row>
    <row r="188" spans="1:9" x14ac:dyDescent="0.25">
      <c r="A188" s="4" t="str">
        <f t="shared" si="12"/>
        <v>CL33189</v>
      </c>
      <c r="B188" s="4">
        <v>44074</v>
      </c>
      <c r="C188" s="7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5" t="str">
        <f>VLOOKUP(VolumebyClient[[#This Row],[Index Match Region ID]],NEWGEONames[[GEOID]:[GEO Name]],2,FALSE)</f>
        <v>NAM</v>
      </c>
      <c r="H188" s="5" t="str">
        <f>"Q"&amp;ROUNDUP(MONTH(VolumebyClient[[#This Row],[Date]])/3,0)&amp;" "&amp;YEAR(VolumebyClient[[#This Row],[Date]])</f>
        <v>Q3 2020</v>
      </c>
      <c r="I188" s="5" t="str">
        <f>VLOOKUP(VolumebyClient[[#This Row],[Date]],Quarters[],3,TRUE)</f>
        <v>Q3 2020</v>
      </c>
    </row>
    <row r="189" spans="1:9" x14ac:dyDescent="0.25">
      <c r="A189" s="4" t="str">
        <f t="shared" si="12"/>
        <v>CL33189</v>
      </c>
      <c r="B189" s="4">
        <v>44104</v>
      </c>
      <c r="C189" s="7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5" t="str">
        <f>VLOOKUP(VolumebyClient[[#This Row],[Index Match Region ID]],NEWGEONames[[GEOID]:[GEO Name]],2,FALSE)</f>
        <v>NAM</v>
      </c>
      <c r="H189" s="5" t="str">
        <f>"Q"&amp;ROUNDUP(MONTH(VolumebyClient[[#This Row],[Date]])/3,0)&amp;" "&amp;YEAR(VolumebyClient[[#This Row],[Date]])</f>
        <v>Q3 2020</v>
      </c>
      <c r="I189" s="5" t="str">
        <f>VLOOKUP(VolumebyClient[[#This Row],[Date]],Quarters[],3,TRUE)</f>
        <v>Q3 2020</v>
      </c>
    </row>
    <row r="190" spans="1:9" x14ac:dyDescent="0.25">
      <c r="A190" s="4" t="str">
        <f t="shared" si="12"/>
        <v>CL33189</v>
      </c>
      <c r="B190" s="4">
        <v>44135</v>
      </c>
      <c r="C190" s="7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5" t="str">
        <f>VLOOKUP(VolumebyClient[[#This Row],[Index Match Region ID]],NEWGEONames[[GEOID]:[GEO Name]],2,FALSE)</f>
        <v>NAM</v>
      </c>
      <c r="H190" s="5" t="str">
        <f>"Q"&amp;ROUNDUP(MONTH(VolumebyClient[[#This Row],[Date]])/3,0)&amp;" "&amp;YEAR(VolumebyClient[[#This Row],[Date]])</f>
        <v>Q4 2020</v>
      </c>
      <c r="I190" s="5" t="str">
        <f>VLOOKUP(VolumebyClient[[#This Row],[Date]],Quarters[],3,TRUE)</f>
        <v>Q4 2020</v>
      </c>
    </row>
    <row r="191" spans="1:9" x14ac:dyDescent="0.25">
      <c r="A191" s="4" t="str">
        <f t="shared" si="12"/>
        <v>CL33189</v>
      </c>
      <c r="B191" s="4">
        <v>44165</v>
      </c>
      <c r="C191" s="7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5" t="str">
        <f>VLOOKUP(VolumebyClient[[#This Row],[Index Match Region ID]],NEWGEONames[[GEOID]:[GEO Name]],2,FALSE)</f>
        <v>NAM</v>
      </c>
      <c r="H191" s="5" t="str">
        <f>"Q"&amp;ROUNDUP(MONTH(VolumebyClient[[#This Row],[Date]])/3,0)&amp;" "&amp;YEAR(VolumebyClient[[#This Row],[Date]])</f>
        <v>Q4 2020</v>
      </c>
      <c r="I191" s="5" t="str">
        <f>VLOOKUP(VolumebyClient[[#This Row],[Date]],Quarters[],3,TRUE)</f>
        <v>Q4 2020</v>
      </c>
    </row>
    <row r="192" spans="1:9" x14ac:dyDescent="0.25">
      <c r="A192" s="4" t="str">
        <f t="shared" si="12"/>
        <v>CL33189</v>
      </c>
      <c r="B192" s="4">
        <v>44196</v>
      </c>
      <c r="C192" s="7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5" t="str">
        <f>VLOOKUP(VolumebyClient[[#This Row],[Index Match Region ID]],NEWGEONames[[GEOID]:[GEO Name]],2,FALSE)</f>
        <v>NAM</v>
      </c>
      <c r="H192" s="5" t="str">
        <f>"Q"&amp;ROUNDUP(MONTH(VolumebyClient[[#This Row],[Date]])/3,0)&amp;" "&amp;YEAR(VolumebyClient[[#This Row],[Date]])</f>
        <v>Q4 2020</v>
      </c>
      <c r="I192" s="5" t="str">
        <f>VLOOKUP(VolumebyClient[[#This Row],[Date]],Quarters[],3,TRUE)</f>
        <v>Q4 2020</v>
      </c>
    </row>
    <row r="193" spans="1:9" x14ac:dyDescent="0.25">
      <c r="A193" s="4" t="str">
        <f t="shared" si="12"/>
        <v>CL33189</v>
      </c>
      <c r="B193" s="4">
        <v>44377</v>
      </c>
      <c r="C193" s="7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5" t="str">
        <f>VLOOKUP(VolumebyClient[[#This Row],[Index Match Region ID]],NEWGEONames[[GEOID]:[GEO Name]],2,FALSE)</f>
        <v>NAM</v>
      </c>
      <c r="H193" s="5" t="str">
        <f>"Q"&amp;ROUNDUP(MONTH(VolumebyClient[[#This Row],[Date]])/3,0)&amp;" "&amp;YEAR(VolumebyClient[[#This Row],[Date]])</f>
        <v>Q2 2021</v>
      </c>
      <c r="I193" s="5" t="str">
        <f>VLOOKUP(VolumebyClient[[#This Row],[Date]],Quarters[],3,TRUE)</f>
        <v>Q2 2021</v>
      </c>
    </row>
    <row r="194" spans="1:9" x14ac:dyDescent="0.25">
      <c r="A194" s="4" t="str">
        <f t="shared" si="12"/>
        <v>CL33189</v>
      </c>
      <c r="B194" s="4">
        <v>44347</v>
      </c>
      <c r="C194" s="7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5" t="str">
        <f>VLOOKUP(VolumebyClient[[#This Row],[Index Match Region ID]],NEWGEONames[[GEOID]:[GEO Name]],2,FALSE)</f>
        <v>NAM</v>
      </c>
      <c r="H194" s="5" t="str">
        <f>"Q"&amp;ROUNDUP(MONTH(VolumebyClient[[#This Row],[Date]])/3,0)&amp;" "&amp;YEAR(VolumebyClient[[#This Row],[Date]])</f>
        <v>Q2 2021</v>
      </c>
      <c r="I194" s="5" t="str">
        <f>VLOOKUP(VolumebyClient[[#This Row],[Date]],Quarters[],3,TRUE)</f>
        <v>Q2 2021</v>
      </c>
    </row>
    <row r="195" spans="1:9" x14ac:dyDescent="0.25">
      <c r="A195" s="4" t="str">
        <f t="shared" si="12"/>
        <v>CL33189</v>
      </c>
      <c r="B195" s="4">
        <v>44316</v>
      </c>
      <c r="C195" s="7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5" t="str">
        <f>VLOOKUP(VolumebyClient[[#This Row],[Index Match Region ID]],NEWGEONames[[GEOID]:[GEO Name]],2,FALSE)</f>
        <v>NAM</v>
      </c>
      <c r="H195" s="5" t="str">
        <f>"Q"&amp;ROUNDUP(MONTH(VolumebyClient[[#This Row],[Date]])/3,0)&amp;" "&amp;YEAR(VolumebyClient[[#This Row],[Date]])</f>
        <v>Q2 2021</v>
      </c>
      <c r="I195" s="5" t="str">
        <f>VLOOKUP(VolumebyClient[[#This Row],[Date]],Quarters[],3,TRUE)</f>
        <v>Q2 2021</v>
      </c>
    </row>
    <row r="196" spans="1:9" x14ac:dyDescent="0.25">
      <c r="A196" s="4" t="str">
        <f t="shared" si="12"/>
        <v>CL33189</v>
      </c>
      <c r="B196" s="4">
        <v>44286</v>
      </c>
      <c r="C196" s="7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5" t="str">
        <f>VLOOKUP(VolumebyClient[[#This Row],[Index Match Region ID]],NEWGEONames[[GEOID]:[GEO Name]],2,FALSE)</f>
        <v>NAM</v>
      </c>
      <c r="H196" s="5" t="str">
        <f>"Q"&amp;ROUNDUP(MONTH(VolumebyClient[[#This Row],[Date]])/3,0)&amp;" "&amp;YEAR(VolumebyClient[[#This Row],[Date]])</f>
        <v>Q1 2021</v>
      </c>
      <c r="I196" s="5" t="str">
        <f>VLOOKUP(VolumebyClient[[#This Row],[Date]],Quarters[],3,TRUE)</f>
        <v>Q1 2021</v>
      </c>
    </row>
    <row r="197" spans="1:9" x14ac:dyDescent="0.25">
      <c r="A197" s="4" t="str">
        <f t="shared" si="12"/>
        <v>CL33189</v>
      </c>
      <c r="B197" s="4">
        <v>44255</v>
      </c>
      <c r="C197" s="7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5" t="str">
        <f>VLOOKUP(VolumebyClient[[#This Row],[Index Match Region ID]],NEWGEONames[[GEOID]:[GEO Name]],2,FALSE)</f>
        <v>NAM</v>
      </c>
      <c r="H197" s="5" t="str">
        <f>"Q"&amp;ROUNDUP(MONTH(VolumebyClient[[#This Row],[Date]])/3,0)&amp;" "&amp;YEAR(VolumebyClient[[#This Row],[Date]])</f>
        <v>Q1 2021</v>
      </c>
      <c r="I197" s="5" t="str">
        <f>VLOOKUP(VolumebyClient[[#This Row],[Date]],Quarters[],3,TRUE)</f>
        <v>Q1 2021</v>
      </c>
    </row>
    <row r="198" spans="1:9" x14ac:dyDescent="0.25">
      <c r="A198" s="4" t="str">
        <f t="shared" si="12"/>
        <v>CL33189</v>
      </c>
      <c r="B198" s="4">
        <v>44227</v>
      </c>
      <c r="C198" s="7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5" t="str">
        <f>VLOOKUP(VolumebyClient[[#This Row],[Index Match Region ID]],NEWGEONames[[GEOID]:[GEO Name]],2,FALSE)</f>
        <v>NAM</v>
      </c>
      <c r="H198" s="5" t="str">
        <f>"Q"&amp;ROUNDUP(MONTH(VolumebyClient[[#This Row],[Date]])/3,0)&amp;" "&amp;YEAR(VolumebyClient[[#This Row],[Date]])</f>
        <v>Q1 2021</v>
      </c>
      <c r="I198" s="5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7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5" t="str">
        <f>VLOOKUP(VolumebyClient[[#This Row],[Index Match Region ID]],NEWGEONames[[GEOID]:[GEO Name]],2,FALSE)</f>
        <v>APAC</v>
      </c>
      <c r="H199" s="5" t="str">
        <f>"Q"&amp;ROUNDUP(MONTH(VolumebyClient[[#This Row],[Date]])/3,0)&amp;" "&amp;YEAR(VolumebyClient[[#This Row],[Date]])</f>
        <v>Q1 2020</v>
      </c>
      <c r="I199" s="5" t="str">
        <f>VLOOKUP(VolumebyClient[[#This Row],[Date]],Quarters[],3,TRUE)</f>
        <v>Q1 2020</v>
      </c>
    </row>
    <row r="200" spans="1:9" x14ac:dyDescent="0.25">
      <c r="A200" s="4" t="str">
        <f t="shared" ref="A200:A215" si="13">A199</f>
        <v>CL35993</v>
      </c>
      <c r="B200" s="4">
        <v>43921</v>
      </c>
      <c r="C200" s="7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5" t="str">
        <f>VLOOKUP(VolumebyClient[[#This Row],[Index Match Region ID]],NEWGEONames[[GEOID]:[GEO Name]],2,FALSE)</f>
        <v>APAC</v>
      </c>
      <c r="H200" s="5" t="str">
        <f>"Q"&amp;ROUNDUP(MONTH(VolumebyClient[[#This Row],[Date]])/3,0)&amp;" "&amp;YEAR(VolumebyClient[[#This Row],[Date]])</f>
        <v>Q1 2020</v>
      </c>
      <c r="I200" s="5" t="str">
        <f>VLOOKUP(VolumebyClient[[#This Row],[Date]],Quarters[],3,TRUE)</f>
        <v>Q1 2020</v>
      </c>
    </row>
    <row r="201" spans="1:9" x14ac:dyDescent="0.25">
      <c r="A201" s="4" t="str">
        <f t="shared" si="13"/>
        <v>CL35993</v>
      </c>
      <c r="B201" s="4">
        <v>43951</v>
      </c>
      <c r="C201" s="7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5" t="str">
        <f>VLOOKUP(VolumebyClient[[#This Row],[Index Match Region ID]],NEWGEONames[[GEOID]:[GEO Name]],2,FALSE)</f>
        <v>APAC</v>
      </c>
      <c r="H201" s="5" t="str">
        <f>"Q"&amp;ROUNDUP(MONTH(VolumebyClient[[#This Row],[Date]])/3,0)&amp;" "&amp;YEAR(VolumebyClient[[#This Row],[Date]])</f>
        <v>Q2 2020</v>
      </c>
      <c r="I201" s="5" t="str">
        <f>VLOOKUP(VolumebyClient[[#This Row],[Date]],Quarters[],3,TRUE)</f>
        <v>Q2 2020</v>
      </c>
    </row>
    <row r="202" spans="1:9" x14ac:dyDescent="0.25">
      <c r="A202" s="4" t="str">
        <f t="shared" si="13"/>
        <v>CL35993</v>
      </c>
      <c r="B202" s="4">
        <v>43982</v>
      </c>
      <c r="C202" s="7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5" t="str">
        <f>VLOOKUP(VolumebyClient[[#This Row],[Index Match Region ID]],NEWGEONames[[GEOID]:[GEO Name]],2,FALSE)</f>
        <v>APAC</v>
      </c>
      <c r="H202" s="5" t="str">
        <f>"Q"&amp;ROUNDUP(MONTH(VolumebyClient[[#This Row],[Date]])/3,0)&amp;" "&amp;YEAR(VolumebyClient[[#This Row],[Date]])</f>
        <v>Q2 2020</v>
      </c>
      <c r="I202" s="5" t="str">
        <f>VLOOKUP(VolumebyClient[[#This Row],[Date]],Quarters[],3,TRUE)</f>
        <v>Q2 2020</v>
      </c>
    </row>
    <row r="203" spans="1:9" x14ac:dyDescent="0.25">
      <c r="A203" s="4" t="str">
        <f t="shared" si="13"/>
        <v>CL35993</v>
      </c>
      <c r="B203" s="4">
        <v>44012</v>
      </c>
      <c r="C203" s="7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5" t="str">
        <f>VLOOKUP(VolumebyClient[[#This Row],[Index Match Region ID]],NEWGEONames[[GEOID]:[GEO Name]],2,FALSE)</f>
        <v>APAC</v>
      </c>
      <c r="H203" s="5" t="str">
        <f>"Q"&amp;ROUNDUP(MONTH(VolumebyClient[[#This Row],[Date]])/3,0)&amp;" "&amp;YEAR(VolumebyClient[[#This Row],[Date]])</f>
        <v>Q2 2020</v>
      </c>
      <c r="I203" s="5" t="str">
        <f>VLOOKUP(VolumebyClient[[#This Row],[Date]],Quarters[],3,TRUE)</f>
        <v>Q2 2020</v>
      </c>
    </row>
    <row r="204" spans="1:9" x14ac:dyDescent="0.25">
      <c r="A204" s="4" t="str">
        <f t="shared" si="13"/>
        <v>CL35993</v>
      </c>
      <c r="B204" s="4">
        <v>44043</v>
      </c>
      <c r="C204" s="7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5" t="str">
        <f>VLOOKUP(VolumebyClient[[#This Row],[Index Match Region ID]],NEWGEONames[[GEOID]:[GEO Name]],2,FALSE)</f>
        <v>APAC</v>
      </c>
      <c r="H204" s="5" t="str">
        <f>"Q"&amp;ROUNDUP(MONTH(VolumebyClient[[#This Row],[Date]])/3,0)&amp;" "&amp;YEAR(VolumebyClient[[#This Row],[Date]])</f>
        <v>Q3 2020</v>
      </c>
      <c r="I204" s="5" t="str">
        <f>VLOOKUP(VolumebyClient[[#This Row],[Date]],Quarters[],3,TRUE)</f>
        <v>Q3 2020</v>
      </c>
    </row>
    <row r="205" spans="1:9" x14ac:dyDescent="0.25">
      <c r="A205" s="4" t="str">
        <f t="shared" si="13"/>
        <v>CL35993</v>
      </c>
      <c r="B205" s="4">
        <v>44074</v>
      </c>
      <c r="C205" s="7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5" t="str">
        <f>VLOOKUP(VolumebyClient[[#This Row],[Index Match Region ID]],NEWGEONames[[GEOID]:[GEO Name]],2,FALSE)</f>
        <v>APAC</v>
      </c>
      <c r="H205" s="5" t="str">
        <f>"Q"&amp;ROUNDUP(MONTH(VolumebyClient[[#This Row],[Date]])/3,0)&amp;" "&amp;YEAR(VolumebyClient[[#This Row],[Date]])</f>
        <v>Q3 2020</v>
      </c>
      <c r="I205" s="5" t="str">
        <f>VLOOKUP(VolumebyClient[[#This Row],[Date]],Quarters[],3,TRUE)</f>
        <v>Q3 2020</v>
      </c>
    </row>
    <row r="206" spans="1:9" x14ac:dyDescent="0.25">
      <c r="A206" s="4" t="str">
        <f t="shared" si="13"/>
        <v>CL35993</v>
      </c>
      <c r="B206" s="4">
        <v>44104</v>
      </c>
      <c r="C206" s="7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5" t="str">
        <f>VLOOKUP(VolumebyClient[[#This Row],[Index Match Region ID]],NEWGEONames[[GEOID]:[GEO Name]],2,FALSE)</f>
        <v>APAC</v>
      </c>
      <c r="H206" s="5" t="str">
        <f>"Q"&amp;ROUNDUP(MONTH(VolumebyClient[[#This Row],[Date]])/3,0)&amp;" "&amp;YEAR(VolumebyClient[[#This Row],[Date]])</f>
        <v>Q3 2020</v>
      </c>
      <c r="I206" s="5" t="str">
        <f>VLOOKUP(VolumebyClient[[#This Row],[Date]],Quarters[],3,TRUE)</f>
        <v>Q3 2020</v>
      </c>
    </row>
    <row r="207" spans="1:9" x14ac:dyDescent="0.25">
      <c r="A207" s="4" t="str">
        <f t="shared" si="13"/>
        <v>CL35993</v>
      </c>
      <c r="B207" s="4">
        <v>44135</v>
      </c>
      <c r="C207" s="7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5" t="str">
        <f>VLOOKUP(VolumebyClient[[#This Row],[Index Match Region ID]],NEWGEONames[[GEOID]:[GEO Name]],2,FALSE)</f>
        <v>APAC</v>
      </c>
      <c r="H207" s="5" t="str">
        <f>"Q"&amp;ROUNDUP(MONTH(VolumebyClient[[#This Row],[Date]])/3,0)&amp;" "&amp;YEAR(VolumebyClient[[#This Row],[Date]])</f>
        <v>Q4 2020</v>
      </c>
      <c r="I207" s="5" t="str">
        <f>VLOOKUP(VolumebyClient[[#This Row],[Date]],Quarters[],3,TRUE)</f>
        <v>Q4 2020</v>
      </c>
    </row>
    <row r="208" spans="1:9" x14ac:dyDescent="0.25">
      <c r="A208" s="4" t="str">
        <f t="shared" si="13"/>
        <v>CL35993</v>
      </c>
      <c r="B208" s="4">
        <v>44165</v>
      </c>
      <c r="C208" s="7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5" t="str">
        <f>VLOOKUP(VolumebyClient[[#This Row],[Index Match Region ID]],NEWGEONames[[GEOID]:[GEO Name]],2,FALSE)</f>
        <v>APAC</v>
      </c>
      <c r="H208" s="5" t="str">
        <f>"Q"&amp;ROUNDUP(MONTH(VolumebyClient[[#This Row],[Date]])/3,0)&amp;" "&amp;YEAR(VolumebyClient[[#This Row],[Date]])</f>
        <v>Q4 2020</v>
      </c>
      <c r="I208" s="5" t="str">
        <f>VLOOKUP(VolumebyClient[[#This Row],[Date]],Quarters[],3,TRUE)</f>
        <v>Q4 2020</v>
      </c>
    </row>
    <row r="209" spans="1:9" x14ac:dyDescent="0.25">
      <c r="A209" s="4" t="str">
        <f t="shared" si="13"/>
        <v>CL35993</v>
      </c>
      <c r="B209" s="4">
        <v>44196</v>
      </c>
      <c r="C209" s="7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5" t="str">
        <f>VLOOKUP(VolumebyClient[[#This Row],[Index Match Region ID]],NEWGEONames[[GEOID]:[GEO Name]],2,FALSE)</f>
        <v>APAC</v>
      </c>
      <c r="H209" s="5" t="str">
        <f>"Q"&amp;ROUNDUP(MONTH(VolumebyClient[[#This Row],[Date]])/3,0)&amp;" "&amp;YEAR(VolumebyClient[[#This Row],[Date]])</f>
        <v>Q4 2020</v>
      </c>
      <c r="I209" s="5" t="str">
        <f>VLOOKUP(VolumebyClient[[#This Row],[Date]],Quarters[],3,TRUE)</f>
        <v>Q4 2020</v>
      </c>
    </row>
    <row r="210" spans="1:9" x14ac:dyDescent="0.25">
      <c r="A210" s="4" t="str">
        <f t="shared" si="13"/>
        <v>CL35993</v>
      </c>
      <c r="B210" s="4">
        <v>44377</v>
      </c>
      <c r="C210" s="7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5" t="str">
        <f>VLOOKUP(VolumebyClient[[#This Row],[Index Match Region ID]],NEWGEONames[[GEOID]:[GEO Name]],2,FALSE)</f>
        <v>APAC</v>
      </c>
      <c r="H210" s="5" t="str">
        <f>"Q"&amp;ROUNDUP(MONTH(VolumebyClient[[#This Row],[Date]])/3,0)&amp;" "&amp;YEAR(VolumebyClient[[#This Row],[Date]])</f>
        <v>Q2 2021</v>
      </c>
      <c r="I210" s="5" t="str">
        <f>VLOOKUP(VolumebyClient[[#This Row],[Date]],Quarters[],3,TRUE)</f>
        <v>Q2 2021</v>
      </c>
    </row>
    <row r="211" spans="1:9" x14ac:dyDescent="0.25">
      <c r="A211" s="4" t="str">
        <f t="shared" si="13"/>
        <v>CL35993</v>
      </c>
      <c r="B211" s="4">
        <v>44347</v>
      </c>
      <c r="C211" s="7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5" t="str">
        <f>VLOOKUP(VolumebyClient[[#This Row],[Index Match Region ID]],NEWGEONames[[GEOID]:[GEO Name]],2,FALSE)</f>
        <v>APAC</v>
      </c>
      <c r="H211" s="5" t="str">
        <f>"Q"&amp;ROUNDUP(MONTH(VolumebyClient[[#This Row],[Date]])/3,0)&amp;" "&amp;YEAR(VolumebyClient[[#This Row],[Date]])</f>
        <v>Q2 2021</v>
      </c>
      <c r="I211" s="5" t="str">
        <f>VLOOKUP(VolumebyClient[[#This Row],[Date]],Quarters[],3,TRUE)</f>
        <v>Q2 2021</v>
      </c>
    </row>
    <row r="212" spans="1:9" x14ac:dyDescent="0.25">
      <c r="A212" s="4" t="str">
        <f t="shared" si="13"/>
        <v>CL35993</v>
      </c>
      <c r="B212" s="4">
        <v>44316</v>
      </c>
      <c r="C212" s="7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5" t="str">
        <f>VLOOKUP(VolumebyClient[[#This Row],[Index Match Region ID]],NEWGEONames[[GEOID]:[GEO Name]],2,FALSE)</f>
        <v>APAC</v>
      </c>
      <c r="H212" s="5" t="str">
        <f>"Q"&amp;ROUNDUP(MONTH(VolumebyClient[[#This Row],[Date]])/3,0)&amp;" "&amp;YEAR(VolumebyClient[[#This Row],[Date]])</f>
        <v>Q2 2021</v>
      </c>
      <c r="I212" s="5" t="str">
        <f>VLOOKUP(VolumebyClient[[#This Row],[Date]],Quarters[],3,TRUE)</f>
        <v>Q2 2021</v>
      </c>
    </row>
    <row r="213" spans="1:9" x14ac:dyDescent="0.25">
      <c r="A213" s="4" t="str">
        <f t="shared" si="13"/>
        <v>CL35993</v>
      </c>
      <c r="B213" s="4">
        <v>44286</v>
      </c>
      <c r="C213" s="7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5" t="str">
        <f>VLOOKUP(VolumebyClient[[#This Row],[Index Match Region ID]],NEWGEONames[[GEOID]:[GEO Name]],2,FALSE)</f>
        <v>APAC</v>
      </c>
      <c r="H213" s="5" t="str">
        <f>"Q"&amp;ROUNDUP(MONTH(VolumebyClient[[#This Row],[Date]])/3,0)&amp;" "&amp;YEAR(VolumebyClient[[#This Row],[Date]])</f>
        <v>Q1 2021</v>
      </c>
      <c r="I213" s="5" t="str">
        <f>VLOOKUP(VolumebyClient[[#This Row],[Date]],Quarters[],3,TRUE)</f>
        <v>Q1 2021</v>
      </c>
    </row>
    <row r="214" spans="1:9" x14ac:dyDescent="0.25">
      <c r="A214" s="4" t="str">
        <f t="shared" si="13"/>
        <v>CL35993</v>
      </c>
      <c r="B214" s="4">
        <v>44255</v>
      </c>
      <c r="C214" s="7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5" t="str">
        <f>VLOOKUP(VolumebyClient[[#This Row],[Index Match Region ID]],NEWGEONames[[GEOID]:[GEO Name]],2,FALSE)</f>
        <v>APAC</v>
      </c>
      <c r="H214" s="5" t="str">
        <f>"Q"&amp;ROUNDUP(MONTH(VolumebyClient[[#This Row],[Date]])/3,0)&amp;" "&amp;YEAR(VolumebyClient[[#This Row],[Date]])</f>
        <v>Q1 2021</v>
      </c>
      <c r="I214" s="5" t="str">
        <f>VLOOKUP(VolumebyClient[[#This Row],[Date]],Quarters[],3,TRUE)</f>
        <v>Q1 2021</v>
      </c>
    </row>
    <row r="215" spans="1:9" x14ac:dyDescent="0.25">
      <c r="A215" s="4" t="str">
        <f t="shared" si="13"/>
        <v>CL35993</v>
      </c>
      <c r="B215" s="4">
        <v>44227</v>
      </c>
      <c r="C215" s="7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5" t="str">
        <f>VLOOKUP(VolumebyClient[[#This Row],[Index Match Region ID]],NEWGEONames[[GEOID]:[GEO Name]],2,FALSE)</f>
        <v>APAC</v>
      </c>
      <c r="H215" s="5" t="str">
        <f>"Q"&amp;ROUNDUP(MONTH(VolumebyClient[[#This Row],[Date]])/3,0)&amp;" "&amp;YEAR(VolumebyClient[[#This Row],[Date]])</f>
        <v>Q1 2021</v>
      </c>
      <c r="I215" s="5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7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5" t="str">
        <f>VLOOKUP(VolumebyClient[[#This Row],[Index Match Region ID]],NEWGEONames[[GEOID]:[GEO Name]],2,FALSE)</f>
        <v>LATAM</v>
      </c>
      <c r="H216" s="5" t="str">
        <f>"Q"&amp;ROUNDUP(MONTH(VolumebyClient[[#This Row],[Date]])/3,0)&amp;" "&amp;YEAR(VolumebyClient[[#This Row],[Date]])</f>
        <v>Q1 2020</v>
      </c>
      <c r="I216" s="5" t="str">
        <f>VLOOKUP(VolumebyClient[[#This Row],[Date]],Quarters[],3,TRUE)</f>
        <v>Q1 2020</v>
      </c>
    </row>
    <row r="217" spans="1:9" x14ac:dyDescent="0.25">
      <c r="A217" s="4" t="str">
        <f t="shared" ref="A217:A233" si="14">A216</f>
        <v>CL36191</v>
      </c>
      <c r="B217" s="4">
        <v>43890</v>
      </c>
      <c r="C217" s="7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5" t="str">
        <f>VLOOKUP(VolumebyClient[[#This Row],[Index Match Region ID]],NEWGEONames[[GEOID]:[GEO Name]],2,FALSE)</f>
        <v>LATAM</v>
      </c>
      <c r="H217" s="5" t="str">
        <f>"Q"&amp;ROUNDUP(MONTH(VolumebyClient[[#This Row],[Date]])/3,0)&amp;" "&amp;YEAR(VolumebyClient[[#This Row],[Date]])</f>
        <v>Q1 2020</v>
      </c>
      <c r="I217" s="5" t="str">
        <f>VLOOKUP(VolumebyClient[[#This Row],[Date]],Quarters[],3,TRUE)</f>
        <v>Q1 2020</v>
      </c>
    </row>
    <row r="218" spans="1:9" x14ac:dyDescent="0.25">
      <c r="A218" s="4" t="str">
        <f t="shared" si="14"/>
        <v>CL36191</v>
      </c>
      <c r="B218" s="4">
        <v>43921</v>
      </c>
      <c r="C218" s="7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5" t="str">
        <f>VLOOKUP(VolumebyClient[[#This Row],[Index Match Region ID]],NEWGEONames[[GEOID]:[GEO Name]],2,FALSE)</f>
        <v>LATAM</v>
      </c>
      <c r="H218" s="5" t="str">
        <f>"Q"&amp;ROUNDUP(MONTH(VolumebyClient[[#This Row],[Date]])/3,0)&amp;" "&amp;YEAR(VolumebyClient[[#This Row],[Date]])</f>
        <v>Q1 2020</v>
      </c>
      <c r="I218" s="5" t="str">
        <f>VLOOKUP(VolumebyClient[[#This Row],[Date]],Quarters[],3,TRUE)</f>
        <v>Q1 2020</v>
      </c>
    </row>
    <row r="219" spans="1:9" x14ac:dyDescent="0.25">
      <c r="A219" s="4" t="str">
        <f t="shared" si="14"/>
        <v>CL36191</v>
      </c>
      <c r="B219" s="4">
        <v>43951</v>
      </c>
      <c r="C219" s="7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5" t="str">
        <f>VLOOKUP(VolumebyClient[[#This Row],[Index Match Region ID]],NEWGEONames[[GEOID]:[GEO Name]],2,FALSE)</f>
        <v>LATAM</v>
      </c>
      <c r="H219" s="5" t="str">
        <f>"Q"&amp;ROUNDUP(MONTH(VolumebyClient[[#This Row],[Date]])/3,0)&amp;" "&amp;YEAR(VolumebyClient[[#This Row],[Date]])</f>
        <v>Q2 2020</v>
      </c>
      <c r="I219" s="5" t="str">
        <f>VLOOKUP(VolumebyClient[[#This Row],[Date]],Quarters[],3,TRUE)</f>
        <v>Q2 2020</v>
      </c>
    </row>
    <row r="220" spans="1:9" x14ac:dyDescent="0.25">
      <c r="A220" s="4" t="str">
        <f t="shared" si="14"/>
        <v>CL36191</v>
      </c>
      <c r="B220" s="4">
        <v>43982</v>
      </c>
      <c r="C220" s="7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5" t="str">
        <f>VLOOKUP(VolumebyClient[[#This Row],[Index Match Region ID]],NEWGEONames[[GEOID]:[GEO Name]],2,FALSE)</f>
        <v>LATAM</v>
      </c>
      <c r="H220" s="5" t="str">
        <f>"Q"&amp;ROUNDUP(MONTH(VolumebyClient[[#This Row],[Date]])/3,0)&amp;" "&amp;YEAR(VolumebyClient[[#This Row],[Date]])</f>
        <v>Q2 2020</v>
      </c>
      <c r="I220" s="5" t="str">
        <f>VLOOKUP(VolumebyClient[[#This Row],[Date]],Quarters[],3,TRUE)</f>
        <v>Q2 2020</v>
      </c>
    </row>
    <row r="221" spans="1:9" x14ac:dyDescent="0.25">
      <c r="A221" s="4" t="str">
        <f t="shared" si="14"/>
        <v>CL36191</v>
      </c>
      <c r="B221" s="4">
        <v>44012</v>
      </c>
      <c r="C221" s="7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5" t="str">
        <f>VLOOKUP(VolumebyClient[[#This Row],[Index Match Region ID]],NEWGEONames[[GEOID]:[GEO Name]],2,FALSE)</f>
        <v>LATAM</v>
      </c>
      <c r="H221" s="5" t="str">
        <f>"Q"&amp;ROUNDUP(MONTH(VolumebyClient[[#This Row],[Date]])/3,0)&amp;" "&amp;YEAR(VolumebyClient[[#This Row],[Date]])</f>
        <v>Q2 2020</v>
      </c>
      <c r="I221" s="5" t="str">
        <f>VLOOKUP(VolumebyClient[[#This Row],[Date]],Quarters[],3,TRUE)</f>
        <v>Q2 2020</v>
      </c>
    </row>
    <row r="222" spans="1:9" x14ac:dyDescent="0.25">
      <c r="A222" s="4" t="str">
        <f t="shared" si="14"/>
        <v>CL36191</v>
      </c>
      <c r="B222" s="4">
        <v>44043</v>
      </c>
      <c r="C222" s="7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5" t="str">
        <f>VLOOKUP(VolumebyClient[[#This Row],[Index Match Region ID]],NEWGEONames[[GEOID]:[GEO Name]],2,FALSE)</f>
        <v>LATAM</v>
      </c>
      <c r="H222" s="5" t="str">
        <f>"Q"&amp;ROUNDUP(MONTH(VolumebyClient[[#This Row],[Date]])/3,0)&amp;" "&amp;YEAR(VolumebyClient[[#This Row],[Date]])</f>
        <v>Q3 2020</v>
      </c>
      <c r="I222" s="5" t="str">
        <f>VLOOKUP(VolumebyClient[[#This Row],[Date]],Quarters[],3,TRUE)</f>
        <v>Q3 2020</v>
      </c>
    </row>
    <row r="223" spans="1:9" x14ac:dyDescent="0.25">
      <c r="A223" s="4" t="str">
        <f t="shared" si="14"/>
        <v>CL36191</v>
      </c>
      <c r="B223" s="4">
        <v>44074</v>
      </c>
      <c r="C223" s="7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5" t="str">
        <f>VLOOKUP(VolumebyClient[[#This Row],[Index Match Region ID]],NEWGEONames[[GEOID]:[GEO Name]],2,FALSE)</f>
        <v>LATAM</v>
      </c>
      <c r="H223" s="5" t="str">
        <f>"Q"&amp;ROUNDUP(MONTH(VolumebyClient[[#This Row],[Date]])/3,0)&amp;" "&amp;YEAR(VolumebyClient[[#This Row],[Date]])</f>
        <v>Q3 2020</v>
      </c>
      <c r="I223" s="5" t="str">
        <f>VLOOKUP(VolumebyClient[[#This Row],[Date]],Quarters[],3,TRUE)</f>
        <v>Q3 2020</v>
      </c>
    </row>
    <row r="224" spans="1:9" x14ac:dyDescent="0.25">
      <c r="A224" s="4" t="str">
        <f t="shared" si="14"/>
        <v>CL36191</v>
      </c>
      <c r="B224" s="4">
        <v>44104</v>
      </c>
      <c r="C224" s="7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5" t="str">
        <f>VLOOKUP(VolumebyClient[[#This Row],[Index Match Region ID]],NEWGEONames[[GEOID]:[GEO Name]],2,FALSE)</f>
        <v>LATAM</v>
      </c>
      <c r="H224" s="5" t="str">
        <f>"Q"&amp;ROUNDUP(MONTH(VolumebyClient[[#This Row],[Date]])/3,0)&amp;" "&amp;YEAR(VolumebyClient[[#This Row],[Date]])</f>
        <v>Q3 2020</v>
      </c>
      <c r="I224" s="5" t="str">
        <f>VLOOKUP(VolumebyClient[[#This Row],[Date]],Quarters[],3,TRUE)</f>
        <v>Q3 2020</v>
      </c>
    </row>
    <row r="225" spans="1:9" x14ac:dyDescent="0.25">
      <c r="A225" s="4" t="str">
        <f t="shared" si="14"/>
        <v>CL36191</v>
      </c>
      <c r="B225" s="4">
        <v>44135</v>
      </c>
      <c r="C225" s="7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5" t="str">
        <f>VLOOKUP(VolumebyClient[[#This Row],[Index Match Region ID]],NEWGEONames[[GEOID]:[GEO Name]],2,FALSE)</f>
        <v>LATAM</v>
      </c>
      <c r="H225" s="5" t="str">
        <f>"Q"&amp;ROUNDUP(MONTH(VolumebyClient[[#This Row],[Date]])/3,0)&amp;" "&amp;YEAR(VolumebyClient[[#This Row],[Date]])</f>
        <v>Q4 2020</v>
      </c>
      <c r="I225" s="5" t="str">
        <f>VLOOKUP(VolumebyClient[[#This Row],[Date]],Quarters[],3,TRUE)</f>
        <v>Q4 2020</v>
      </c>
    </row>
    <row r="226" spans="1:9" x14ac:dyDescent="0.25">
      <c r="A226" s="4" t="str">
        <f t="shared" si="14"/>
        <v>CL36191</v>
      </c>
      <c r="B226" s="4">
        <v>44165</v>
      </c>
      <c r="C226" s="7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5" t="str">
        <f>VLOOKUP(VolumebyClient[[#This Row],[Index Match Region ID]],NEWGEONames[[GEOID]:[GEO Name]],2,FALSE)</f>
        <v>LATAM</v>
      </c>
      <c r="H226" s="5" t="str">
        <f>"Q"&amp;ROUNDUP(MONTH(VolumebyClient[[#This Row],[Date]])/3,0)&amp;" "&amp;YEAR(VolumebyClient[[#This Row],[Date]])</f>
        <v>Q4 2020</v>
      </c>
      <c r="I226" s="5" t="str">
        <f>VLOOKUP(VolumebyClient[[#This Row],[Date]],Quarters[],3,TRUE)</f>
        <v>Q4 2020</v>
      </c>
    </row>
    <row r="227" spans="1:9" x14ac:dyDescent="0.25">
      <c r="A227" s="4" t="str">
        <f t="shared" si="14"/>
        <v>CL36191</v>
      </c>
      <c r="B227" s="4">
        <v>44196</v>
      </c>
      <c r="C227" s="7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5" t="str">
        <f>VLOOKUP(VolumebyClient[[#This Row],[Index Match Region ID]],NEWGEONames[[GEOID]:[GEO Name]],2,FALSE)</f>
        <v>LATAM</v>
      </c>
      <c r="H227" s="5" t="str">
        <f>"Q"&amp;ROUNDUP(MONTH(VolumebyClient[[#This Row],[Date]])/3,0)&amp;" "&amp;YEAR(VolumebyClient[[#This Row],[Date]])</f>
        <v>Q4 2020</v>
      </c>
      <c r="I227" s="5" t="str">
        <f>VLOOKUP(VolumebyClient[[#This Row],[Date]],Quarters[],3,TRUE)</f>
        <v>Q4 2020</v>
      </c>
    </row>
    <row r="228" spans="1:9" x14ac:dyDescent="0.25">
      <c r="A228" s="4" t="str">
        <f t="shared" si="14"/>
        <v>CL36191</v>
      </c>
      <c r="B228" s="4">
        <v>44377</v>
      </c>
      <c r="C228" s="7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5" t="str">
        <f>VLOOKUP(VolumebyClient[[#This Row],[Index Match Region ID]],NEWGEONames[[GEOID]:[GEO Name]],2,FALSE)</f>
        <v>LATAM</v>
      </c>
      <c r="H228" s="5" t="str">
        <f>"Q"&amp;ROUNDUP(MONTH(VolumebyClient[[#This Row],[Date]])/3,0)&amp;" "&amp;YEAR(VolumebyClient[[#This Row],[Date]])</f>
        <v>Q2 2021</v>
      </c>
      <c r="I228" s="5" t="str">
        <f>VLOOKUP(VolumebyClient[[#This Row],[Date]],Quarters[],3,TRUE)</f>
        <v>Q2 2021</v>
      </c>
    </row>
    <row r="229" spans="1:9" x14ac:dyDescent="0.25">
      <c r="A229" s="4" t="str">
        <f t="shared" si="14"/>
        <v>CL36191</v>
      </c>
      <c r="B229" s="4">
        <v>44347</v>
      </c>
      <c r="C229" s="7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5" t="str">
        <f>VLOOKUP(VolumebyClient[[#This Row],[Index Match Region ID]],NEWGEONames[[GEOID]:[GEO Name]],2,FALSE)</f>
        <v>LATAM</v>
      </c>
      <c r="H229" s="5" t="str">
        <f>"Q"&amp;ROUNDUP(MONTH(VolumebyClient[[#This Row],[Date]])/3,0)&amp;" "&amp;YEAR(VolumebyClient[[#This Row],[Date]])</f>
        <v>Q2 2021</v>
      </c>
      <c r="I229" s="5" t="str">
        <f>VLOOKUP(VolumebyClient[[#This Row],[Date]],Quarters[],3,TRUE)</f>
        <v>Q2 2021</v>
      </c>
    </row>
    <row r="230" spans="1:9" x14ac:dyDescent="0.25">
      <c r="A230" s="4" t="str">
        <f t="shared" si="14"/>
        <v>CL36191</v>
      </c>
      <c r="B230" s="4">
        <v>44316</v>
      </c>
      <c r="C230" s="7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5" t="str">
        <f>VLOOKUP(VolumebyClient[[#This Row],[Index Match Region ID]],NEWGEONames[[GEOID]:[GEO Name]],2,FALSE)</f>
        <v>LATAM</v>
      </c>
      <c r="H230" s="5" t="str">
        <f>"Q"&amp;ROUNDUP(MONTH(VolumebyClient[[#This Row],[Date]])/3,0)&amp;" "&amp;YEAR(VolumebyClient[[#This Row],[Date]])</f>
        <v>Q2 2021</v>
      </c>
      <c r="I230" s="5" t="str">
        <f>VLOOKUP(VolumebyClient[[#This Row],[Date]],Quarters[],3,TRUE)</f>
        <v>Q2 2021</v>
      </c>
    </row>
    <row r="231" spans="1:9" x14ac:dyDescent="0.25">
      <c r="A231" s="4" t="str">
        <f t="shared" si="14"/>
        <v>CL36191</v>
      </c>
      <c r="B231" s="4">
        <v>44286</v>
      </c>
      <c r="C231" s="7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5" t="str">
        <f>VLOOKUP(VolumebyClient[[#This Row],[Index Match Region ID]],NEWGEONames[[GEOID]:[GEO Name]],2,FALSE)</f>
        <v>LATAM</v>
      </c>
      <c r="H231" s="5" t="str">
        <f>"Q"&amp;ROUNDUP(MONTH(VolumebyClient[[#This Row],[Date]])/3,0)&amp;" "&amp;YEAR(VolumebyClient[[#This Row],[Date]])</f>
        <v>Q1 2021</v>
      </c>
      <c r="I231" s="5" t="str">
        <f>VLOOKUP(VolumebyClient[[#This Row],[Date]],Quarters[],3,TRUE)</f>
        <v>Q1 2021</v>
      </c>
    </row>
    <row r="232" spans="1:9" x14ac:dyDescent="0.25">
      <c r="A232" s="4" t="str">
        <f t="shared" si="14"/>
        <v>CL36191</v>
      </c>
      <c r="B232" s="4">
        <v>44255</v>
      </c>
      <c r="C232" s="7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5" t="str">
        <f>VLOOKUP(VolumebyClient[[#This Row],[Index Match Region ID]],NEWGEONames[[GEOID]:[GEO Name]],2,FALSE)</f>
        <v>LATAM</v>
      </c>
      <c r="H232" s="5" t="str">
        <f>"Q"&amp;ROUNDUP(MONTH(VolumebyClient[[#This Row],[Date]])/3,0)&amp;" "&amp;YEAR(VolumebyClient[[#This Row],[Date]])</f>
        <v>Q1 2021</v>
      </c>
      <c r="I232" s="5" t="str">
        <f>VLOOKUP(VolumebyClient[[#This Row],[Date]],Quarters[],3,TRUE)</f>
        <v>Q1 2021</v>
      </c>
    </row>
    <row r="233" spans="1:9" x14ac:dyDescent="0.25">
      <c r="A233" s="4" t="str">
        <f t="shared" si="14"/>
        <v>CL36191</v>
      </c>
      <c r="B233" s="4">
        <v>44227</v>
      </c>
      <c r="C233" s="7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5" t="str">
        <f>VLOOKUP(VolumebyClient[[#This Row],[Index Match Region ID]],NEWGEONames[[GEOID]:[GEO Name]],2,FALSE)</f>
        <v>LATAM</v>
      </c>
      <c r="H233" s="5" t="str">
        <f>"Q"&amp;ROUNDUP(MONTH(VolumebyClient[[#This Row],[Date]])/3,0)&amp;" "&amp;YEAR(VolumebyClient[[#This Row],[Date]])</f>
        <v>Q1 2021</v>
      </c>
      <c r="I233" s="5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7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5" t="str">
        <f>VLOOKUP(VolumebyClient[[#This Row],[Index Match Region ID]],NEWGEONames[[GEOID]:[GEO Name]],2,FALSE)</f>
        <v>NAM</v>
      </c>
      <c r="H234" s="5" t="str">
        <f>"Q"&amp;ROUNDUP(MONTH(VolumebyClient[[#This Row],[Date]])/3,0)&amp;" "&amp;YEAR(VolumebyClient[[#This Row],[Date]])</f>
        <v>Q1 2020</v>
      </c>
      <c r="I234" s="5" t="str">
        <f>VLOOKUP(VolumebyClient[[#This Row],[Date]],Quarters[],3,TRUE)</f>
        <v>Q1 2020</v>
      </c>
    </row>
    <row r="235" spans="1:9" x14ac:dyDescent="0.25">
      <c r="A235" s="4" t="str">
        <f t="shared" ref="A235:A251" si="15">A234</f>
        <v>CL37714</v>
      </c>
      <c r="B235" s="4">
        <v>43890</v>
      </c>
      <c r="C235" s="7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5" t="str">
        <f>VLOOKUP(VolumebyClient[[#This Row],[Index Match Region ID]],NEWGEONames[[GEOID]:[GEO Name]],2,FALSE)</f>
        <v>NAM</v>
      </c>
      <c r="H235" s="5" t="str">
        <f>"Q"&amp;ROUNDUP(MONTH(VolumebyClient[[#This Row],[Date]])/3,0)&amp;" "&amp;YEAR(VolumebyClient[[#This Row],[Date]])</f>
        <v>Q1 2020</v>
      </c>
      <c r="I235" s="5" t="str">
        <f>VLOOKUP(VolumebyClient[[#This Row],[Date]],Quarters[],3,TRUE)</f>
        <v>Q1 2020</v>
      </c>
    </row>
    <row r="236" spans="1:9" x14ac:dyDescent="0.25">
      <c r="A236" s="4" t="str">
        <f t="shared" si="15"/>
        <v>CL37714</v>
      </c>
      <c r="B236" s="4">
        <v>43921</v>
      </c>
      <c r="C236" s="7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5" t="str">
        <f>VLOOKUP(VolumebyClient[[#This Row],[Index Match Region ID]],NEWGEONames[[GEOID]:[GEO Name]],2,FALSE)</f>
        <v>NAM</v>
      </c>
      <c r="H236" s="5" t="str">
        <f>"Q"&amp;ROUNDUP(MONTH(VolumebyClient[[#This Row],[Date]])/3,0)&amp;" "&amp;YEAR(VolumebyClient[[#This Row],[Date]])</f>
        <v>Q1 2020</v>
      </c>
      <c r="I236" s="5" t="str">
        <f>VLOOKUP(VolumebyClient[[#This Row],[Date]],Quarters[],3,TRUE)</f>
        <v>Q1 2020</v>
      </c>
    </row>
    <row r="237" spans="1:9" x14ac:dyDescent="0.25">
      <c r="A237" s="4" t="str">
        <f t="shared" si="15"/>
        <v>CL37714</v>
      </c>
      <c r="B237" s="4">
        <v>43951</v>
      </c>
      <c r="C237" s="7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5" t="str">
        <f>VLOOKUP(VolumebyClient[[#This Row],[Index Match Region ID]],NEWGEONames[[GEOID]:[GEO Name]],2,FALSE)</f>
        <v>NAM</v>
      </c>
      <c r="H237" s="5" t="str">
        <f>"Q"&amp;ROUNDUP(MONTH(VolumebyClient[[#This Row],[Date]])/3,0)&amp;" "&amp;YEAR(VolumebyClient[[#This Row],[Date]])</f>
        <v>Q2 2020</v>
      </c>
      <c r="I237" s="5" t="str">
        <f>VLOOKUP(VolumebyClient[[#This Row],[Date]],Quarters[],3,TRUE)</f>
        <v>Q2 2020</v>
      </c>
    </row>
    <row r="238" spans="1:9" x14ac:dyDescent="0.25">
      <c r="A238" s="4" t="str">
        <f t="shared" si="15"/>
        <v>CL37714</v>
      </c>
      <c r="B238" s="4">
        <v>43982</v>
      </c>
      <c r="C238" s="7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5" t="str">
        <f>VLOOKUP(VolumebyClient[[#This Row],[Index Match Region ID]],NEWGEONames[[GEOID]:[GEO Name]],2,FALSE)</f>
        <v>NAM</v>
      </c>
      <c r="H238" s="5" t="str">
        <f>"Q"&amp;ROUNDUP(MONTH(VolumebyClient[[#This Row],[Date]])/3,0)&amp;" "&amp;YEAR(VolumebyClient[[#This Row],[Date]])</f>
        <v>Q2 2020</v>
      </c>
      <c r="I238" s="5" t="str">
        <f>VLOOKUP(VolumebyClient[[#This Row],[Date]],Quarters[],3,TRUE)</f>
        <v>Q2 2020</v>
      </c>
    </row>
    <row r="239" spans="1:9" x14ac:dyDescent="0.25">
      <c r="A239" s="4" t="str">
        <f t="shared" si="15"/>
        <v>CL37714</v>
      </c>
      <c r="B239" s="4">
        <v>44012</v>
      </c>
      <c r="C239" s="7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5" t="str">
        <f>VLOOKUP(VolumebyClient[[#This Row],[Index Match Region ID]],NEWGEONames[[GEOID]:[GEO Name]],2,FALSE)</f>
        <v>NAM</v>
      </c>
      <c r="H239" s="5" t="str">
        <f>"Q"&amp;ROUNDUP(MONTH(VolumebyClient[[#This Row],[Date]])/3,0)&amp;" "&amp;YEAR(VolumebyClient[[#This Row],[Date]])</f>
        <v>Q2 2020</v>
      </c>
      <c r="I239" s="5" t="str">
        <f>VLOOKUP(VolumebyClient[[#This Row],[Date]],Quarters[],3,TRUE)</f>
        <v>Q2 2020</v>
      </c>
    </row>
    <row r="240" spans="1:9" x14ac:dyDescent="0.25">
      <c r="A240" s="4" t="str">
        <f t="shared" si="15"/>
        <v>CL37714</v>
      </c>
      <c r="B240" s="4">
        <v>44043</v>
      </c>
      <c r="C240" s="7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5" t="str">
        <f>VLOOKUP(VolumebyClient[[#This Row],[Index Match Region ID]],NEWGEONames[[GEOID]:[GEO Name]],2,FALSE)</f>
        <v>NAM</v>
      </c>
      <c r="H240" s="5" t="str">
        <f>"Q"&amp;ROUNDUP(MONTH(VolumebyClient[[#This Row],[Date]])/3,0)&amp;" "&amp;YEAR(VolumebyClient[[#This Row],[Date]])</f>
        <v>Q3 2020</v>
      </c>
      <c r="I240" s="5" t="str">
        <f>VLOOKUP(VolumebyClient[[#This Row],[Date]],Quarters[],3,TRUE)</f>
        <v>Q3 2020</v>
      </c>
    </row>
    <row r="241" spans="1:9" x14ac:dyDescent="0.25">
      <c r="A241" s="4" t="str">
        <f t="shared" si="15"/>
        <v>CL37714</v>
      </c>
      <c r="B241" s="4">
        <v>44074</v>
      </c>
      <c r="C241" s="7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5" t="str">
        <f>VLOOKUP(VolumebyClient[[#This Row],[Index Match Region ID]],NEWGEONames[[GEOID]:[GEO Name]],2,FALSE)</f>
        <v>NAM</v>
      </c>
      <c r="H241" s="5" t="str">
        <f>"Q"&amp;ROUNDUP(MONTH(VolumebyClient[[#This Row],[Date]])/3,0)&amp;" "&amp;YEAR(VolumebyClient[[#This Row],[Date]])</f>
        <v>Q3 2020</v>
      </c>
      <c r="I241" s="5" t="str">
        <f>VLOOKUP(VolumebyClient[[#This Row],[Date]],Quarters[],3,TRUE)</f>
        <v>Q3 2020</v>
      </c>
    </row>
    <row r="242" spans="1:9" x14ac:dyDescent="0.25">
      <c r="A242" s="4" t="str">
        <f t="shared" si="15"/>
        <v>CL37714</v>
      </c>
      <c r="B242" s="4">
        <v>44104</v>
      </c>
      <c r="C242" s="7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5" t="str">
        <f>VLOOKUP(VolumebyClient[[#This Row],[Index Match Region ID]],NEWGEONames[[GEOID]:[GEO Name]],2,FALSE)</f>
        <v>NAM</v>
      </c>
      <c r="H242" s="5" t="str">
        <f>"Q"&amp;ROUNDUP(MONTH(VolumebyClient[[#This Row],[Date]])/3,0)&amp;" "&amp;YEAR(VolumebyClient[[#This Row],[Date]])</f>
        <v>Q3 2020</v>
      </c>
      <c r="I242" s="5" t="str">
        <f>VLOOKUP(VolumebyClient[[#This Row],[Date]],Quarters[],3,TRUE)</f>
        <v>Q3 2020</v>
      </c>
    </row>
    <row r="243" spans="1:9" x14ac:dyDescent="0.25">
      <c r="A243" s="4" t="str">
        <f t="shared" si="15"/>
        <v>CL37714</v>
      </c>
      <c r="B243" s="4">
        <v>44135</v>
      </c>
      <c r="C243" s="7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5" t="str">
        <f>VLOOKUP(VolumebyClient[[#This Row],[Index Match Region ID]],NEWGEONames[[GEOID]:[GEO Name]],2,FALSE)</f>
        <v>NAM</v>
      </c>
      <c r="H243" s="5" t="str">
        <f>"Q"&amp;ROUNDUP(MONTH(VolumebyClient[[#This Row],[Date]])/3,0)&amp;" "&amp;YEAR(VolumebyClient[[#This Row],[Date]])</f>
        <v>Q4 2020</v>
      </c>
      <c r="I243" s="5" t="str">
        <f>VLOOKUP(VolumebyClient[[#This Row],[Date]],Quarters[],3,TRUE)</f>
        <v>Q4 2020</v>
      </c>
    </row>
    <row r="244" spans="1:9" x14ac:dyDescent="0.25">
      <c r="A244" s="4" t="str">
        <f t="shared" si="15"/>
        <v>CL37714</v>
      </c>
      <c r="B244" s="4">
        <v>44165</v>
      </c>
      <c r="C244" s="7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5" t="str">
        <f>VLOOKUP(VolumebyClient[[#This Row],[Index Match Region ID]],NEWGEONames[[GEOID]:[GEO Name]],2,FALSE)</f>
        <v>NAM</v>
      </c>
      <c r="H244" s="5" t="str">
        <f>"Q"&amp;ROUNDUP(MONTH(VolumebyClient[[#This Row],[Date]])/3,0)&amp;" "&amp;YEAR(VolumebyClient[[#This Row],[Date]])</f>
        <v>Q4 2020</v>
      </c>
      <c r="I244" s="5" t="str">
        <f>VLOOKUP(VolumebyClient[[#This Row],[Date]],Quarters[],3,TRUE)</f>
        <v>Q4 2020</v>
      </c>
    </row>
    <row r="245" spans="1:9" x14ac:dyDescent="0.25">
      <c r="A245" s="4" t="str">
        <f t="shared" si="15"/>
        <v>CL37714</v>
      </c>
      <c r="B245" s="4">
        <v>44196</v>
      </c>
      <c r="C245" s="7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5" t="str">
        <f>VLOOKUP(VolumebyClient[[#This Row],[Index Match Region ID]],NEWGEONames[[GEOID]:[GEO Name]],2,FALSE)</f>
        <v>NAM</v>
      </c>
      <c r="H245" s="5" t="str">
        <f>"Q"&amp;ROUNDUP(MONTH(VolumebyClient[[#This Row],[Date]])/3,0)&amp;" "&amp;YEAR(VolumebyClient[[#This Row],[Date]])</f>
        <v>Q4 2020</v>
      </c>
      <c r="I245" s="5" t="str">
        <f>VLOOKUP(VolumebyClient[[#This Row],[Date]],Quarters[],3,TRUE)</f>
        <v>Q4 2020</v>
      </c>
    </row>
    <row r="246" spans="1:9" x14ac:dyDescent="0.25">
      <c r="A246" s="4" t="str">
        <f t="shared" si="15"/>
        <v>CL37714</v>
      </c>
      <c r="B246" s="4">
        <v>44377</v>
      </c>
      <c r="C246" s="7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5" t="str">
        <f>VLOOKUP(VolumebyClient[[#This Row],[Index Match Region ID]],NEWGEONames[[GEOID]:[GEO Name]],2,FALSE)</f>
        <v>NAM</v>
      </c>
      <c r="H246" s="5" t="str">
        <f>"Q"&amp;ROUNDUP(MONTH(VolumebyClient[[#This Row],[Date]])/3,0)&amp;" "&amp;YEAR(VolumebyClient[[#This Row],[Date]])</f>
        <v>Q2 2021</v>
      </c>
      <c r="I246" s="5" t="str">
        <f>VLOOKUP(VolumebyClient[[#This Row],[Date]],Quarters[],3,TRUE)</f>
        <v>Q2 2021</v>
      </c>
    </row>
    <row r="247" spans="1:9" x14ac:dyDescent="0.25">
      <c r="A247" s="4" t="str">
        <f t="shared" si="15"/>
        <v>CL37714</v>
      </c>
      <c r="B247" s="4">
        <v>44347</v>
      </c>
      <c r="C247" s="7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5" t="str">
        <f>VLOOKUP(VolumebyClient[[#This Row],[Index Match Region ID]],NEWGEONames[[GEOID]:[GEO Name]],2,FALSE)</f>
        <v>NAM</v>
      </c>
      <c r="H247" s="5" t="str">
        <f>"Q"&amp;ROUNDUP(MONTH(VolumebyClient[[#This Row],[Date]])/3,0)&amp;" "&amp;YEAR(VolumebyClient[[#This Row],[Date]])</f>
        <v>Q2 2021</v>
      </c>
      <c r="I247" s="5" t="str">
        <f>VLOOKUP(VolumebyClient[[#This Row],[Date]],Quarters[],3,TRUE)</f>
        <v>Q2 2021</v>
      </c>
    </row>
    <row r="248" spans="1:9" x14ac:dyDescent="0.25">
      <c r="A248" s="4" t="str">
        <f t="shared" si="15"/>
        <v>CL37714</v>
      </c>
      <c r="B248" s="4">
        <v>44316</v>
      </c>
      <c r="C248" s="7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5" t="str">
        <f>VLOOKUP(VolumebyClient[[#This Row],[Index Match Region ID]],NEWGEONames[[GEOID]:[GEO Name]],2,FALSE)</f>
        <v>NAM</v>
      </c>
      <c r="H248" s="5" t="str">
        <f>"Q"&amp;ROUNDUP(MONTH(VolumebyClient[[#This Row],[Date]])/3,0)&amp;" "&amp;YEAR(VolumebyClient[[#This Row],[Date]])</f>
        <v>Q2 2021</v>
      </c>
      <c r="I248" s="5" t="str">
        <f>VLOOKUP(VolumebyClient[[#This Row],[Date]],Quarters[],3,TRUE)</f>
        <v>Q2 2021</v>
      </c>
    </row>
    <row r="249" spans="1:9" x14ac:dyDescent="0.25">
      <c r="A249" s="4" t="str">
        <f t="shared" si="15"/>
        <v>CL37714</v>
      </c>
      <c r="B249" s="4">
        <v>44286</v>
      </c>
      <c r="C249" s="7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5" t="str">
        <f>VLOOKUP(VolumebyClient[[#This Row],[Index Match Region ID]],NEWGEONames[[GEOID]:[GEO Name]],2,FALSE)</f>
        <v>NAM</v>
      </c>
      <c r="H249" s="5" t="str">
        <f>"Q"&amp;ROUNDUP(MONTH(VolumebyClient[[#This Row],[Date]])/3,0)&amp;" "&amp;YEAR(VolumebyClient[[#This Row],[Date]])</f>
        <v>Q1 2021</v>
      </c>
      <c r="I249" s="5" t="str">
        <f>VLOOKUP(VolumebyClient[[#This Row],[Date]],Quarters[],3,TRUE)</f>
        <v>Q1 2021</v>
      </c>
    </row>
    <row r="250" spans="1:9" x14ac:dyDescent="0.25">
      <c r="A250" s="4" t="str">
        <f t="shared" si="15"/>
        <v>CL37714</v>
      </c>
      <c r="B250" s="4">
        <v>44255</v>
      </c>
      <c r="C250" s="7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5" t="str">
        <f>VLOOKUP(VolumebyClient[[#This Row],[Index Match Region ID]],NEWGEONames[[GEOID]:[GEO Name]],2,FALSE)</f>
        <v>NAM</v>
      </c>
      <c r="H250" s="5" t="str">
        <f>"Q"&amp;ROUNDUP(MONTH(VolumebyClient[[#This Row],[Date]])/3,0)&amp;" "&amp;YEAR(VolumebyClient[[#This Row],[Date]])</f>
        <v>Q1 2021</v>
      </c>
      <c r="I250" s="5" t="str">
        <f>VLOOKUP(VolumebyClient[[#This Row],[Date]],Quarters[],3,TRUE)</f>
        <v>Q1 2021</v>
      </c>
    </row>
    <row r="251" spans="1:9" x14ac:dyDescent="0.25">
      <c r="A251" s="4" t="str">
        <f t="shared" si="15"/>
        <v>CL37714</v>
      </c>
      <c r="B251" s="4">
        <v>44227</v>
      </c>
      <c r="C251" s="7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5" t="str">
        <f>VLOOKUP(VolumebyClient[[#This Row],[Index Match Region ID]],NEWGEONames[[GEOID]:[GEO Name]],2,FALSE)</f>
        <v>NAM</v>
      </c>
      <c r="H251" s="5" t="str">
        <f>"Q"&amp;ROUNDUP(MONTH(VolumebyClient[[#This Row],[Date]])/3,0)&amp;" "&amp;YEAR(VolumebyClient[[#This Row],[Date]])</f>
        <v>Q1 2021</v>
      </c>
      <c r="I251" s="5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7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5" t="str">
        <f>VLOOKUP(VolumebyClient[[#This Row],[Index Match Region ID]],NEWGEONames[[GEOID]:[GEO Name]],2,FALSE)</f>
        <v>LATAM</v>
      </c>
      <c r="H252" s="5" t="str">
        <f>"Q"&amp;ROUNDUP(MONTH(VolumebyClient[[#This Row],[Date]])/3,0)&amp;" "&amp;YEAR(VolumebyClient[[#This Row],[Date]])</f>
        <v>Q1 2020</v>
      </c>
      <c r="I252" s="5" t="str">
        <f>VLOOKUP(VolumebyClient[[#This Row],[Date]],Quarters[],3,TRUE)</f>
        <v>Q1 2020</v>
      </c>
    </row>
    <row r="253" spans="1:9" x14ac:dyDescent="0.25">
      <c r="A253" s="4" t="str">
        <f t="shared" ref="A253:A269" si="16">A252</f>
        <v>CL37879</v>
      </c>
      <c r="B253" s="4">
        <v>43890</v>
      </c>
      <c r="C253" s="7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5" t="str">
        <f>VLOOKUP(VolumebyClient[[#This Row],[Index Match Region ID]],NEWGEONames[[GEOID]:[GEO Name]],2,FALSE)</f>
        <v>LATAM</v>
      </c>
      <c r="H253" s="5" t="str">
        <f>"Q"&amp;ROUNDUP(MONTH(VolumebyClient[[#This Row],[Date]])/3,0)&amp;" "&amp;YEAR(VolumebyClient[[#This Row],[Date]])</f>
        <v>Q1 2020</v>
      </c>
      <c r="I253" s="5" t="str">
        <f>VLOOKUP(VolumebyClient[[#This Row],[Date]],Quarters[],3,TRUE)</f>
        <v>Q1 2020</v>
      </c>
    </row>
    <row r="254" spans="1:9" x14ac:dyDescent="0.25">
      <c r="A254" s="4" t="str">
        <f t="shared" si="16"/>
        <v>CL37879</v>
      </c>
      <c r="B254" s="4">
        <v>43921</v>
      </c>
      <c r="C254" s="7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5" t="str">
        <f>VLOOKUP(VolumebyClient[[#This Row],[Index Match Region ID]],NEWGEONames[[GEOID]:[GEO Name]],2,FALSE)</f>
        <v>LATAM</v>
      </c>
      <c r="H254" s="5" t="str">
        <f>"Q"&amp;ROUNDUP(MONTH(VolumebyClient[[#This Row],[Date]])/3,0)&amp;" "&amp;YEAR(VolumebyClient[[#This Row],[Date]])</f>
        <v>Q1 2020</v>
      </c>
      <c r="I254" s="5" t="str">
        <f>VLOOKUP(VolumebyClient[[#This Row],[Date]],Quarters[],3,TRUE)</f>
        <v>Q1 2020</v>
      </c>
    </row>
    <row r="255" spans="1:9" x14ac:dyDescent="0.25">
      <c r="A255" s="4" t="str">
        <f t="shared" si="16"/>
        <v>CL37879</v>
      </c>
      <c r="B255" s="4">
        <v>43951</v>
      </c>
      <c r="C255" s="7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5" t="str">
        <f>VLOOKUP(VolumebyClient[[#This Row],[Index Match Region ID]],NEWGEONames[[GEOID]:[GEO Name]],2,FALSE)</f>
        <v>LATAM</v>
      </c>
      <c r="H255" s="5" t="str">
        <f>"Q"&amp;ROUNDUP(MONTH(VolumebyClient[[#This Row],[Date]])/3,0)&amp;" "&amp;YEAR(VolumebyClient[[#This Row],[Date]])</f>
        <v>Q2 2020</v>
      </c>
      <c r="I255" s="5" t="str">
        <f>VLOOKUP(VolumebyClient[[#This Row],[Date]],Quarters[],3,TRUE)</f>
        <v>Q2 2020</v>
      </c>
    </row>
    <row r="256" spans="1:9" x14ac:dyDescent="0.25">
      <c r="A256" s="4" t="str">
        <f t="shared" si="16"/>
        <v>CL37879</v>
      </c>
      <c r="B256" s="4">
        <v>43982</v>
      </c>
      <c r="C256" s="7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5" t="str">
        <f>VLOOKUP(VolumebyClient[[#This Row],[Index Match Region ID]],NEWGEONames[[GEOID]:[GEO Name]],2,FALSE)</f>
        <v>LATAM</v>
      </c>
      <c r="H256" s="5" t="str">
        <f>"Q"&amp;ROUNDUP(MONTH(VolumebyClient[[#This Row],[Date]])/3,0)&amp;" "&amp;YEAR(VolumebyClient[[#This Row],[Date]])</f>
        <v>Q2 2020</v>
      </c>
      <c r="I256" s="5" t="str">
        <f>VLOOKUP(VolumebyClient[[#This Row],[Date]],Quarters[],3,TRUE)</f>
        <v>Q2 2020</v>
      </c>
    </row>
    <row r="257" spans="1:9" x14ac:dyDescent="0.25">
      <c r="A257" s="4" t="str">
        <f t="shared" si="16"/>
        <v>CL37879</v>
      </c>
      <c r="B257" s="4">
        <v>44012</v>
      </c>
      <c r="C257" s="7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5" t="str">
        <f>VLOOKUP(VolumebyClient[[#This Row],[Index Match Region ID]],NEWGEONames[[GEOID]:[GEO Name]],2,FALSE)</f>
        <v>LATAM</v>
      </c>
      <c r="H257" s="5" t="str">
        <f>"Q"&amp;ROUNDUP(MONTH(VolumebyClient[[#This Row],[Date]])/3,0)&amp;" "&amp;YEAR(VolumebyClient[[#This Row],[Date]])</f>
        <v>Q2 2020</v>
      </c>
      <c r="I257" s="5" t="str">
        <f>VLOOKUP(VolumebyClient[[#This Row],[Date]],Quarters[],3,TRUE)</f>
        <v>Q2 2020</v>
      </c>
    </row>
    <row r="258" spans="1:9" x14ac:dyDescent="0.25">
      <c r="A258" s="4" t="str">
        <f t="shared" si="16"/>
        <v>CL37879</v>
      </c>
      <c r="B258" s="4">
        <v>44043</v>
      </c>
      <c r="C258" s="7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5" t="str">
        <f>VLOOKUP(VolumebyClient[[#This Row],[Index Match Region ID]],NEWGEONames[[GEOID]:[GEO Name]],2,FALSE)</f>
        <v>LATAM</v>
      </c>
      <c r="H258" s="5" t="str">
        <f>"Q"&amp;ROUNDUP(MONTH(VolumebyClient[[#This Row],[Date]])/3,0)&amp;" "&amp;YEAR(VolumebyClient[[#This Row],[Date]])</f>
        <v>Q3 2020</v>
      </c>
      <c r="I258" s="5" t="str">
        <f>VLOOKUP(VolumebyClient[[#This Row],[Date]],Quarters[],3,TRUE)</f>
        <v>Q3 2020</v>
      </c>
    </row>
    <row r="259" spans="1:9" x14ac:dyDescent="0.25">
      <c r="A259" s="4" t="str">
        <f t="shared" si="16"/>
        <v>CL37879</v>
      </c>
      <c r="B259" s="4">
        <v>44074</v>
      </c>
      <c r="C259" s="7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5" t="str">
        <f>VLOOKUP(VolumebyClient[[#This Row],[Index Match Region ID]],NEWGEONames[[GEOID]:[GEO Name]],2,FALSE)</f>
        <v>LATAM</v>
      </c>
      <c r="H259" s="5" t="str">
        <f>"Q"&amp;ROUNDUP(MONTH(VolumebyClient[[#This Row],[Date]])/3,0)&amp;" "&amp;YEAR(VolumebyClient[[#This Row],[Date]])</f>
        <v>Q3 2020</v>
      </c>
      <c r="I259" s="5" t="str">
        <f>VLOOKUP(VolumebyClient[[#This Row],[Date]],Quarters[],3,TRUE)</f>
        <v>Q3 2020</v>
      </c>
    </row>
    <row r="260" spans="1:9" x14ac:dyDescent="0.25">
      <c r="A260" s="4" t="str">
        <f t="shared" si="16"/>
        <v>CL37879</v>
      </c>
      <c r="B260" s="4">
        <v>44104</v>
      </c>
      <c r="C260" s="7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5" t="str">
        <f>VLOOKUP(VolumebyClient[[#This Row],[Index Match Region ID]],NEWGEONames[[GEOID]:[GEO Name]],2,FALSE)</f>
        <v>LATAM</v>
      </c>
      <c r="H260" s="5" t="str">
        <f>"Q"&amp;ROUNDUP(MONTH(VolumebyClient[[#This Row],[Date]])/3,0)&amp;" "&amp;YEAR(VolumebyClient[[#This Row],[Date]])</f>
        <v>Q3 2020</v>
      </c>
      <c r="I260" s="5" t="str">
        <f>VLOOKUP(VolumebyClient[[#This Row],[Date]],Quarters[],3,TRUE)</f>
        <v>Q3 2020</v>
      </c>
    </row>
    <row r="261" spans="1:9" x14ac:dyDescent="0.25">
      <c r="A261" s="4" t="str">
        <f t="shared" si="16"/>
        <v>CL37879</v>
      </c>
      <c r="B261" s="4">
        <v>44135</v>
      </c>
      <c r="C261" s="7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5" t="str">
        <f>VLOOKUP(VolumebyClient[[#This Row],[Index Match Region ID]],NEWGEONames[[GEOID]:[GEO Name]],2,FALSE)</f>
        <v>LATAM</v>
      </c>
      <c r="H261" s="5" t="str">
        <f>"Q"&amp;ROUNDUP(MONTH(VolumebyClient[[#This Row],[Date]])/3,0)&amp;" "&amp;YEAR(VolumebyClient[[#This Row],[Date]])</f>
        <v>Q4 2020</v>
      </c>
      <c r="I261" s="5" t="str">
        <f>VLOOKUP(VolumebyClient[[#This Row],[Date]],Quarters[],3,TRUE)</f>
        <v>Q4 2020</v>
      </c>
    </row>
    <row r="262" spans="1:9" x14ac:dyDescent="0.25">
      <c r="A262" s="4" t="str">
        <f t="shared" si="16"/>
        <v>CL37879</v>
      </c>
      <c r="B262" s="4">
        <v>44165</v>
      </c>
      <c r="C262" s="7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5" t="str">
        <f>VLOOKUP(VolumebyClient[[#This Row],[Index Match Region ID]],NEWGEONames[[GEOID]:[GEO Name]],2,FALSE)</f>
        <v>LATAM</v>
      </c>
      <c r="H262" s="5" t="str">
        <f>"Q"&amp;ROUNDUP(MONTH(VolumebyClient[[#This Row],[Date]])/3,0)&amp;" "&amp;YEAR(VolumebyClient[[#This Row],[Date]])</f>
        <v>Q4 2020</v>
      </c>
      <c r="I262" s="5" t="str">
        <f>VLOOKUP(VolumebyClient[[#This Row],[Date]],Quarters[],3,TRUE)</f>
        <v>Q4 2020</v>
      </c>
    </row>
    <row r="263" spans="1:9" x14ac:dyDescent="0.25">
      <c r="A263" s="4" t="str">
        <f t="shared" si="16"/>
        <v>CL37879</v>
      </c>
      <c r="B263" s="4">
        <v>44196</v>
      </c>
      <c r="C263" s="7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5" t="str">
        <f>VLOOKUP(VolumebyClient[[#This Row],[Index Match Region ID]],NEWGEONames[[GEOID]:[GEO Name]],2,FALSE)</f>
        <v>LATAM</v>
      </c>
      <c r="H263" s="5" t="str">
        <f>"Q"&amp;ROUNDUP(MONTH(VolumebyClient[[#This Row],[Date]])/3,0)&amp;" "&amp;YEAR(VolumebyClient[[#This Row],[Date]])</f>
        <v>Q4 2020</v>
      </c>
      <c r="I263" s="5" t="str">
        <f>VLOOKUP(VolumebyClient[[#This Row],[Date]],Quarters[],3,TRUE)</f>
        <v>Q4 2020</v>
      </c>
    </row>
    <row r="264" spans="1:9" x14ac:dyDescent="0.25">
      <c r="A264" s="4" t="str">
        <f t="shared" si="16"/>
        <v>CL37879</v>
      </c>
      <c r="B264" s="4">
        <v>44377</v>
      </c>
      <c r="C264" s="7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5" t="str">
        <f>VLOOKUP(VolumebyClient[[#This Row],[Index Match Region ID]],NEWGEONames[[GEOID]:[GEO Name]],2,FALSE)</f>
        <v>LATAM</v>
      </c>
      <c r="H264" s="5" t="str">
        <f>"Q"&amp;ROUNDUP(MONTH(VolumebyClient[[#This Row],[Date]])/3,0)&amp;" "&amp;YEAR(VolumebyClient[[#This Row],[Date]])</f>
        <v>Q2 2021</v>
      </c>
      <c r="I264" s="5" t="str">
        <f>VLOOKUP(VolumebyClient[[#This Row],[Date]],Quarters[],3,TRUE)</f>
        <v>Q2 2021</v>
      </c>
    </row>
    <row r="265" spans="1:9" x14ac:dyDescent="0.25">
      <c r="A265" s="4" t="str">
        <f t="shared" si="16"/>
        <v>CL37879</v>
      </c>
      <c r="B265" s="4">
        <v>44347</v>
      </c>
      <c r="C265" s="7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5" t="str">
        <f>VLOOKUP(VolumebyClient[[#This Row],[Index Match Region ID]],NEWGEONames[[GEOID]:[GEO Name]],2,FALSE)</f>
        <v>LATAM</v>
      </c>
      <c r="H265" s="5" t="str">
        <f>"Q"&amp;ROUNDUP(MONTH(VolumebyClient[[#This Row],[Date]])/3,0)&amp;" "&amp;YEAR(VolumebyClient[[#This Row],[Date]])</f>
        <v>Q2 2021</v>
      </c>
      <c r="I265" s="5" t="str">
        <f>VLOOKUP(VolumebyClient[[#This Row],[Date]],Quarters[],3,TRUE)</f>
        <v>Q2 2021</v>
      </c>
    </row>
    <row r="266" spans="1:9" x14ac:dyDescent="0.25">
      <c r="A266" s="4" t="str">
        <f t="shared" si="16"/>
        <v>CL37879</v>
      </c>
      <c r="B266" s="4">
        <v>44316</v>
      </c>
      <c r="C266" s="7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5" t="str">
        <f>VLOOKUP(VolumebyClient[[#This Row],[Index Match Region ID]],NEWGEONames[[GEOID]:[GEO Name]],2,FALSE)</f>
        <v>LATAM</v>
      </c>
      <c r="H266" s="5" t="str">
        <f>"Q"&amp;ROUNDUP(MONTH(VolumebyClient[[#This Row],[Date]])/3,0)&amp;" "&amp;YEAR(VolumebyClient[[#This Row],[Date]])</f>
        <v>Q2 2021</v>
      </c>
      <c r="I266" s="5" t="str">
        <f>VLOOKUP(VolumebyClient[[#This Row],[Date]],Quarters[],3,TRUE)</f>
        <v>Q2 2021</v>
      </c>
    </row>
    <row r="267" spans="1:9" x14ac:dyDescent="0.25">
      <c r="A267" s="4" t="str">
        <f t="shared" si="16"/>
        <v>CL37879</v>
      </c>
      <c r="B267" s="4">
        <v>44286</v>
      </c>
      <c r="C267" s="7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5" t="str">
        <f>VLOOKUP(VolumebyClient[[#This Row],[Index Match Region ID]],NEWGEONames[[GEOID]:[GEO Name]],2,FALSE)</f>
        <v>LATAM</v>
      </c>
      <c r="H267" s="5" t="str">
        <f>"Q"&amp;ROUNDUP(MONTH(VolumebyClient[[#This Row],[Date]])/3,0)&amp;" "&amp;YEAR(VolumebyClient[[#This Row],[Date]])</f>
        <v>Q1 2021</v>
      </c>
      <c r="I267" s="5" t="str">
        <f>VLOOKUP(VolumebyClient[[#This Row],[Date]],Quarters[],3,TRUE)</f>
        <v>Q1 2021</v>
      </c>
    </row>
    <row r="268" spans="1:9" x14ac:dyDescent="0.25">
      <c r="A268" s="4" t="str">
        <f t="shared" si="16"/>
        <v>CL37879</v>
      </c>
      <c r="B268" s="4">
        <v>44255</v>
      </c>
      <c r="C268" s="7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5" t="str">
        <f>VLOOKUP(VolumebyClient[[#This Row],[Index Match Region ID]],NEWGEONames[[GEOID]:[GEO Name]],2,FALSE)</f>
        <v>LATAM</v>
      </c>
      <c r="H268" s="5" t="str">
        <f>"Q"&amp;ROUNDUP(MONTH(VolumebyClient[[#This Row],[Date]])/3,0)&amp;" "&amp;YEAR(VolumebyClient[[#This Row],[Date]])</f>
        <v>Q1 2021</v>
      </c>
      <c r="I268" s="5" t="str">
        <f>VLOOKUP(VolumebyClient[[#This Row],[Date]],Quarters[],3,TRUE)</f>
        <v>Q1 2021</v>
      </c>
    </row>
    <row r="269" spans="1:9" x14ac:dyDescent="0.25">
      <c r="A269" s="4" t="str">
        <f t="shared" si="16"/>
        <v>CL37879</v>
      </c>
      <c r="B269" s="4">
        <v>44227</v>
      </c>
      <c r="C269" s="7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5" t="str">
        <f>VLOOKUP(VolumebyClient[[#This Row],[Index Match Region ID]],NEWGEONames[[GEOID]:[GEO Name]],2,FALSE)</f>
        <v>LATAM</v>
      </c>
      <c r="H269" s="5" t="str">
        <f>"Q"&amp;ROUNDUP(MONTH(VolumebyClient[[#This Row],[Date]])/3,0)&amp;" "&amp;YEAR(VolumebyClient[[#This Row],[Date]])</f>
        <v>Q1 2021</v>
      </c>
      <c r="I269" s="5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7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5" t="str">
        <f>VLOOKUP(VolumebyClient[[#This Row],[Index Match Region ID]],NEWGEONames[[GEOID]:[GEO Name]],2,FALSE)</f>
        <v>NAM</v>
      </c>
      <c r="H270" s="5" t="str">
        <f>"Q"&amp;ROUNDUP(MONTH(VolumebyClient[[#This Row],[Date]])/3,0)&amp;" "&amp;YEAR(VolumebyClient[[#This Row],[Date]])</f>
        <v>Q1 2020</v>
      </c>
      <c r="I270" s="5" t="str">
        <f>VLOOKUP(VolumebyClient[[#This Row],[Date]],Quarters[],3,TRUE)</f>
        <v>Q1 2020</v>
      </c>
    </row>
    <row r="271" spans="1:9" x14ac:dyDescent="0.25">
      <c r="A271" s="4" t="str">
        <f t="shared" ref="A271:A287" si="17">A270</f>
        <v>CL38496</v>
      </c>
      <c r="B271" s="4">
        <v>43890</v>
      </c>
      <c r="C271" s="7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5" t="str">
        <f>VLOOKUP(VolumebyClient[[#This Row],[Index Match Region ID]],NEWGEONames[[GEOID]:[GEO Name]],2,FALSE)</f>
        <v>NAM</v>
      </c>
      <c r="H271" s="5" t="str">
        <f>"Q"&amp;ROUNDUP(MONTH(VolumebyClient[[#This Row],[Date]])/3,0)&amp;" "&amp;YEAR(VolumebyClient[[#This Row],[Date]])</f>
        <v>Q1 2020</v>
      </c>
      <c r="I271" s="5" t="str">
        <f>VLOOKUP(VolumebyClient[[#This Row],[Date]],Quarters[],3,TRUE)</f>
        <v>Q1 2020</v>
      </c>
    </row>
    <row r="272" spans="1:9" x14ac:dyDescent="0.25">
      <c r="A272" s="4" t="str">
        <f t="shared" si="17"/>
        <v>CL38496</v>
      </c>
      <c r="B272" s="4">
        <v>43921</v>
      </c>
      <c r="C272" s="7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5" t="str">
        <f>VLOOKUP(VolumebyClient[[#This Row],[Index Match Region ID]],NEWGEONames[[GEOID]:[GEO Name]],2,FALSE)</f>
        <v>NAM</v>
      </c>
      <c r="H272" s="5" t="str">
        <f>"Q"&amp;ROUNDUP(MONTH(VolumebyClient[[#This Row],[Date]])/3,0)&amp;" "&amp;YEAR(VolumebyClient[[#This Row],[Date]])</f>
        <v>Q1 2020</v>
      </c>
      <c r="I272" s="5" t="str">
        <f>VLOOKUP(VolumebyClient[[#This Row],[Date]],Quarters[],3,TRUE)</f>
        <v>Q1 2020</v>
      </c>
    </row>
    <row r="273" spans="1:9" x14ac:dyDescent="0.25">
      <c r="A273" s="4" t="str">
        <f t="shared" si="17"/>
        <v>CL38496</v>
      </c>
      <c r="B273" s="4">
        <v>43951</v>
      </c>
      <c r="C273" s="7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5" t="str">
        <f>VLOOKUP(VolumebyClient[[#This Row],[Index Match Region ID]],NEWGEONames[[GEOID]:[GEO Name]],2,FALSE)</f>
        <v>NAM</v>
      </c>
      <c r="H273" s="5" t="str">
        <f>"Q"&amp;ROUNDUP(MONTH(VolumebyClient[[#This Row],[Date]])/3,0)&amp;" "&amp;YEAR(VolumebyClient[[#This Row],[Date]])</f>
        <v>Q2 2020</v>
      </c>
      <c r="I273" s="5" t="str">
        <f>VLOOKUP(VolumebyClient[[#This Row],[Date]],Quarters[],3,TRUE)</f>
        <v>Q2 2020</v>
      </c>
    </row>
    <row r="274" spans="1:9" x14ac:dyDescent="0.25">
      <c r="A274" s="4" t="str">
        <f t="shared" si="17"/>
        <v>CL38496</v>
      </c>
      <c r="B274" s="4">
        <v>43982</v>
      </c>
      <c r="C274" s="7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5" t="str">
        <f>VLOOKUP(VolumebyClient[[#This Row],[Index Match Region ID]],NEWGEONames[[GEOID]:[GEO Name]],2,FALSE)</f>
        <v>NAM</v>
      </c>
      <c r="H274" s="5" t="str">
        <f>"Q"&amp;ROUNDUP(MONTH(VolumebyClient[[#This Row],[Date]])/3,0)&amp;" "&amp;YEAR(VolumebyClient[[#This Row],[Date]])</f>
        <v>Q2 2020</v>
      </c>
      <c r="I274" s="5" t="str">
        <f>VLOOKUP(VolumebyClient[[#This Row],[Date]],Quarters[],3,TRUE)</f>
        <v>Q2 2020</v>
      </c>
    </row>
    <row r="275" spans="1:9" x14ac:dyDescent="0.25">
      <c r="A275" s="4" t="str">
        <f t="shared" si="17"/>
        <v>CL38496</v>
      </c>
      <c r="B275" s="4">
        <v>44012</v>
      </c>
      <c r="C275" s="7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5" t="str">
        <f>VLOOKUP(VolumebyClient[[#This Row],[Index Match Region ID]],NEWGEONames[[GEOID]:[GEO Name]],2,FALSE)</f>
        <v>NAM</v>
      </c>
      <c r="H275" s="5" t="str">
        <f>"Q"&amp;ROUNDUP(MONTH(VolumebyClient[[#This Row],[Date]])/3,0)&amp;" "&amp;YEAR(VolumebyClient[[#This Row],[Date]])</f>
        <v>Q2 2020</v>
      </c>
      <c r="I275" s="5" t="str">
        <f>VLOOKUP(VolumebyClient[[#This Row],[Date]],Quarters[],3,TRUE)</f>
        <v>Q2 2020</v>
      </c>
    </row>
    <row r="276" spans="1:9" x14ac:dyDescent="0.25">
      <c r="A276" s="4" t="str">
        <f t="shared" si="17"/>
        <v>CL38496</v>
      </c>
      <c r="B276" s="4">
        <v>44043</v>
      </c>
      <c r="C276" s="7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5" t="str">
        <f>VLOOKUP(VolumebyClient[[#This Row],[Index Match Region ID]],NEWGEONames[[GEOID]:[GEO Name]],2,FALSE)</f>
        <v>NAM</v>
      </c>
      <c r="H276" s="5" t="str">
        <f>"Q"&amp;ROUNDUP(MONTH(VolumebyClient[[#This Row],[Date]])/3,0)&amp;" "&amp;YEAR(VolumebyClient[[#This Row],[Date]])</f>
        <v>Q3 2020</v>
      </c>
      <c r="I276" s="5" t="str">
        <f>VLOOKUP(VolumebyClient[[#This Row],[Date]],Quarters[],3,TRUE)</f>
        <v>Q3 2020</v>
      </c>
    </row>
    <row r="277" spans="1:9" x14ac:dyDescent="0.25">
      <c r="A277" s="4" t="str">
        <f t="shared" si="17"/>
        <v>CL38496</v>
      </c>
      <c r="B277" s="4">
        <v>44074</v>
      </c>
      <c r="C277" s="7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5" t="str">
        <f>VLOOKUP(VolumebyClient[[#This Row],[Index Match Region ID]],NEWGEONames[[GEOID]:[GEO Name]],2,FALSE)</f>
        <v>NAM</v>
      </c>
      <c r="H277" s="5" t="str">
        <f>"Q"&amp;ROUNDUP(MONTH(VolumebyClient[[#This Row],[Date]])/3,0)&amp;" "&amp;YEAR(VolumebyClient[[#This Row],[Date]])</f>
        <v>Q3 2020</v>
      </c>
      <c r="I277" s="5" t="str">
        <f>VLOOKUP(VolumebyClient[[#This Row],[Date]],Quarters[],3,TRUE)</f>
        <v>Q3 2020</v>
      </c>
    </row>
    <row r="278" spans="1:9" x14ac:dyDescent="0.25">
      <c r="A278" s="4" t="str">
        <f t="shared" si="17"/>
        <v>CL38496</v>
      </c>
      <c r="B278" s="4">
        <v>44104</v>
      </c>
      <c r="C278" s="7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5" t="str">
        <f>VLOOKUP(VolumebyClient[[#This Row],[Index Match Region ID]],NEWGEONames[[GEOID]:[GEO Name]],2,FALSE)</f>
        <v>NAM</v>
      </c>
      <c r="H278" s="5" t="str">
        <f>"Q"&amp;ROUNDUP(MONTH(VolumebyClient[[#This Row],[Date]])/3,0)&amp;" "&amp;YEAR(VolumebyClient[[#This Row],[Date]])</f>
        <v>Q3 2020</v>
      </c>
      <c r="I278" s="5" t="str">
        <f>VLOOKUP(VolumebyClient[[#This Row],[Date]],Quarters[],3,TRUE)</f>
        <v>Q3 2020</v>
      </c>
    </row>
    <row r="279" spans="1:9" x14ac:dyDescent="0.25">
      <c r="A279" s="4" t="str">
        <f t="shared" si="17"/>
        <v>CL38496</v>
      </c>
      <c r="B279" s="4">
        <v>44135</v>
      </c>
      <c r="C279" s="7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5" t="str">
        <f>VLOOKUP(VolumebyClient[[#This Row],[Index Match Region ID]],NEWGEONames[[GEOID]:[GEO Name]],2,FALSE)</f>
        <v>NAM</v>
      </c>
      <c r="H279" s="5" t="str">
        <f>"Q"&amp;ROUNDUP(MONTH(VolumebyClient[[#This Row],[Date]])/3,0)&amp;" "&amp;YEAR(VolumebyClient[[#This Row],[Date]])</f>
        <v>Q4 2020</v>
      </c>
      <c r="I279" s="5" t="str">
        <f>VLOOKUP(VolumebyClient[[#This Row],[Date]],Quarters[],3,TRUE)</f>
        <v>Q4 2020</v>
      </c>
    </row>
    <row r="280" spans="1:9" x14ac:dyDescent="0.25">
      <c r="A280" s="4" t="str">
        <f t="shared" si="17"/>
        <v>CL38496</v>
      </c>
      <c r="B280" s="4">
        <v>44165</v>
      </c>
      <c r="C280" s="7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5" t="str">
        <f>VLOOKUP(VolumebyClient[[#This Row],[Index Match Region ID]],NEWGEONames[[GEOID]:[GEO Name]],2,FALSE)</f>
        <v>NAM</v>
      </c>
      <c r="H280" s="5" t="str">
        <f>"Q"&amp;ROUNDUP(MONTH(VolumebyClient[[#This Row],[Date]])/3,0)&amp;" "&amp;YEAR(VolumebyClient[[#This Row],[Date]])</f>
        <v>Q4 2020</v>
      </c>
      <c r="I280" s="5" t="str">
        <f>VLOOKUP(VolumebyClient[[#This Row],[Date]],Quarters[],3,TRUE)</f>
        <v>Q4 2020</v>
      </c>
    </row>
    <row r="281" spans="1:9" x14ac:dyDescent="0.25">
      <c r="A281" s="4" t="str">
        <f t="shared" si="17"/>
        <v>CL38496</v>
      </c>
      <c r="B281" s="4">
        <v>44196</v>
      </c>
      <c r="C281" s="7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5" t="str">
        <f>VLOOKUP(VolumebyClient[[#This Row],[Index Match Region ID]],NEWGEONames[[GEOID]:[GEO Name]],2,FALSE)</f>
        <v>NAM</v>
      </c>
      <c r="H281" s="5" t="str">
        <f>"Q"&amp;ROUNDUP(MONTH(VolumebyClient[[#This Row],[Date]])/3,0)&amp;" "&amp;YEAR(VolumebyClient[[#This Row],[Date]])</f>
        <v>Q4 2020</v>
      </c>
      <c r="I281" s="5" t="str">
        <f>VLOOKUP(VolumebyClient[[#This Row],[Date]],Quarters[],3,TRUE)</f>
        <v>Q4 2020</v>
      </c>
    </row>
    <row r="282" spans="1:9" x14ac:dyDescent="0.25">
      <c r="A282" s="4" t="str">
        <f t="shared" si="17"/>
        <v>CL38496</v>
      </c>
      <c r="B282" s="4">
        <v>44377</v>
      </c>
      <c r="C282" s="7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5" t="str">
        <f>VLOOKUP(VolumebyClient[[#This Row],[Index Match Region ID]],NEWGEONames[[GEOID]:[GEO Name]],2,FALSE)</f>
        <v>NAM</v>
      </c>
      <c r="H282" s="5" t="str">
        <f>"Q"&amp;ROUNDUP(MONTH(VolumebyClient[[#This Row],[Date]])/3,0)&amp;" "&amp;YEAR(VolumebyClient[[#This Row],[Date]])</f>
        <v>Q2 2021</v>
      </c>
      <c r="I282" s="5" t="str">
        <f>VLOOKUP(VolumebyClient[[#This Row],[Date]],Quarters[],3,TRUE)</f>
        <v>Q2 2021</v>
      </c>
    </row>
    <row r="283" spans="1:9" x14ac:dyDescent="0.25">
      <c r="A283" s="4" t="str">
        <f t="shared" si="17"/>
        <v>CL38496</v>
      </c>
      <c r="B283" s="4">
        <v>44347</v>
      </c>
      <c r="C283" s="7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5" t="str">
        <f>VLOOKUP(VolumebyClient[[#This Row],[Index Match Region ID]],NEWGEONames[[GEOID]:[GEO Name]],2,FALSE)</f>
        <v>NAM</v>
      </c>
      <c r="H283" s="5" t="str">
        <f>"Q"&amp;ROUNDUP(MONTH(VolumebyClient[[#This Row],[Date]])/3,0)&amp;" "&amp;YEAR(VolumebyClient[[#This Row],[Date]])</f>
        <v>Q2 2021</v>
      </c>
      <c r="I283" s="5" t="str">
        <f>VLOOKUP(VolumebyClient[[#This Row],[Date]],Quarters[],3,TRUE)</f>
        <v>Q2 2021</v>
      </c>
    </row>
    <row r="284" spans="1:9" x14ac:dyDescent="0.25">
      <c r="A284" s="4" t="str">
        <f t="shared" si="17"/>
        <v>CL38496</v>
      </c>
      <c r="B284" s="4">
        <v>44316</v>
      </c>
      <c r="C284" s="7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5" t="str">
        <f>VLOOKUP(VolumebyClient[[#This Row],[Index Match Region ID]],NEWGEONames[[GEOID]:[GEO Name]],2,FALSE)</f>
        <v>NAM</v>
      </c>
      <c r="H284" s="5" t="str">
        <f>"Q"&amp;ROUNDUP(MONTH(VolumebyClient[[#This Row],[Date]])/3,0)&amp;" "&amp;YEAR(VolumebyClient[[#This Row],[Date]])</f>
        <v>Q2 2021</v>
      </c>
      <c r="I284" s="5" t="str">
        <f>VLOOKUP(VolumebyClient[[#This Row],[Date]],Quarters[],3,TRUE)</f>
        <v>Q2 2021</v>
      </c>
    </row>
    <row r="285" spans="1:9" x14ac:dyDescent="0.25">
      <c r="A285" s="4" t="str">
        <f t="shared" si="17"/>
        <v>CL38496</v>
      </c>
      <c r="B285" s="4">
        <v>44286</v>
      </c>
      <c r="C285" s="7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5" t="str">
        <f>VLOOKUP(VolumebyClient[[#This Row],[Index Match Region ID]],NEWGEONames[[GEOID]:[GEO Name]],2,FALSE)</f>
        <v>NAM</v>
      </c>
      <c r="H285" s="5" t="str">
        <f>"Q"&amp;ROUNDUP(MONTH(VolumebyClient[[#This Row],[Date]])/3,0)&amp;" "&amp;YEAR(VolumebyClient[[#This Row],[Date]])</f>
        <v>Q1 2021</v>
      </c>
      <c r="I285" s="5" t="str">
        <f>VLOOKUP(VolumebyClient[[#This Row],[Date]],Quarters[],3,TRUE)</f>
        <v>Q1 2021</v>
      </c>
    </row>
    <row r="286" spans="1:9" x14ac:dyDescent="0.25">
      <c r="A286" s="4" t="str">
        <f t="shared" si="17"/>
        <v>CL38496</v>
      </c>
      <c r="B286" s="4">
        <v>44255</v>
      </c>
      <c r="C286" s="7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5" t="str">
        <f>VLOOKUP(VolumebyClient[[#This Row],[Index Match Region ID]],NEWGEONames[[GEOID]:[GEO Name]],2,FALSE)</f>
        <v>NAM</v>
      </c>
      <c r="H286" s="5" t="str">
        <f>"Q"&amp;ROUNDUP(MONTH(VolumebyClient[[#This Row],[Date]])/3,0)&amp;" "&amp;YEAR(VolumebyClient[[#This Row],[Date]])</f>
        <v>Q1 2021</v>
      </c>
      <c r="I286" s="5" t="str">
        <f>VLOOKUP(VolumebyClient[[#This Row],[Date]],Quarters[],3,TRUE)</f>
        <v>Q1 2021</v>
      </c>
    </row>
    <row r="287" spans="1:9" x14ac:dyDescent="0.25">
      <c r="A287" s="4" t="str">
        <f t="shared" si="17"/>
        <v>CL38496</v>
      </c>
      <c r="B287" s="4">
        <v>44227</v>
      </c>
      <c r="C287" s="7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5" t="str">
        <f>VLOOKUP(VolumebyClient[[#This Row],[Index Match Region ID]],NEWGEONames[[GEOID]:[GEO Name]],2,FALSE)</f>
        <v>NAM</v>
      </c>
      <c r="H287" s="5" t="str">
        <f>"Q"&amp;ROUNDUP(MONTH(VolumebyClient[[#This Row],[Date]])/3,0)&amp;" "&amp;YEAR(VolumebyClient[[#This Row],[Date]])</f>
        <v>Q1 2021</v>
      </c>
      <c r="I287" s="5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7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5" t="str">
        <f>VLOOKUP(VolumebyClient[[#This Row],[Index Match Region ID]],NEWGEONames[[GEOID]:[GEO Name]],2,FALSE)</f>
        <v>LATAM</v>
      </c>
      <c r="H288" s="5" t="str">
        <f>"Q"&amp;ROUNDUP(MONTH(VolumebyClient[[#This Row],[Date]])/3,0)&amp;" "&amp;YEAR(VolumebyClient[[#This Row],[Date]])</f>
        <v>Q1 2020</v>
      </c>
      <c r="I288" s="5" t="str">
        <f>VLOOKUP(VolumebyClient[[#This Row],[Date]],Quarters[],3,TRUE)</f>
        <v>Q1 2020</v>
      </c>
    </row>
    <row r="289" spans="1:9" x14ac:dyDescent="0.25">
      <c r="A289" s="4" t="str">
        <f t="shared" ref="A289:A305" si="18">A288</f>
        <v>CL43946</v>
      </c>
      <c r="B289" s="4">
        <v>43890</v>
      </c>
      <c r="C289" s="7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5" t="str">
        <f>VLOOKUP(VolumebyClient[[#This Row],[Index Match Region ID]],NEWGEONames[[GEOID]:[GEO Name]],2,FALSE)</f>
        <v>LATAM</v>
      </c>
      <c r="H289" s="5" t="str">
        <f>"Q"&amp;ROUNDUP(MONTH(VolumebyClient[[#This Row],[Date]])/3,0)&amp;" "&amp;YEAR(VolumebyClient[[#This Row],[Date]])</f>
        <v>Q1 2020</v>
      </c>
      <c r="I289" s="5" t="str">
        <f>VLOOKUP(VolumebyClient[[#This Row],[Date]],Quarters[],3,TRUE)</f>
        <v>Q1 2020</v>
      </c>
    </row>
    <row r="290" spans="1:9" x14ac:dyDescent="0.25">
      <c r="A290" s="4" t="str">
        <f t="shared" si="18"/>
        <v>CL43946</v>
      </c>
      <c r="B290" s="4">
        <v>43921</v>
      </c>
      <c r="C290" s="7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5" t="str">
        <f>VLOOKUP(VolumebyClient[[#This Row],[Index Match Region ID]],NEWGEONames[[GEOID]:[GEO Name]],2,FALSE)</f>
        <v>LATAM</v>
      </c>
      <c r="H290" s="5" t="str">
        <f>"Q"&amp;ROUNDUP(MONTH(VolumebyClient[[#This Row],[Date]])/3,0)&amp;" "&amp;YEAR(VolumebyClient[[#This Row],[Date]])</f>
        <v>Q1 2020</v>
      </c>
      <c r="I290" s="5" t="str">
        <f>VLOOKUP(VolumebyClient[[#This Row],[Date]],Quarters[],3,TRUE)</f>
        <v>Q1 2020</v>
      </c>
    </row>
    <row r="291" spans="1:9" x14ac:dyDescent="0.25">
      <c r="A291" s="4" t="str">
        <f t="shared" si="18"/>
        <v>CL43946</v>
      </c>
      <c r="B291" s="4">
        <v>43951</v>
      </c>
      <c r="C291" s="7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5" t="str">
        <f>VLOOKUP(VolumebyClient[[#This Row],[Index Match Region ID]],NEWGEONames[[GEOID]:[GEO Name]],2,FALSE)</f>
        <v>LATAM</v>
      </c>
      <c r="H291" s="5" t="str">
        <f>"Q"&amp;ROUNDUP(MONTH(VolumebyClient[[#This Row],[Date]])/3,0)&amp;" "&amp;YEAR(VolumebyClient[[#This Row],[Date]])</f>
        <v>Q2 2020</v>
      </c>
      <c r="I291" s="5" t="str">
        <f>VLOOKUP(VolumebyClient[[#This Row],[Date]],Quarters[],3,TRUE)</f>
        <v>Q2 2020</v>
      </c>
    </row>
    <row r="292" spans="1:9" x14ac:dyDescent="0.25">
      <c r="A292" s="4" t="str">
        <f t="shared" si="18"/>
        <v>CL43946</v>
      </c>
      <c r="B292" s="4">
        <v>43982</v>
      </c>
      <c r="C292" s="7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5" t="str">
        <f>VLOOKUP(VolumebyClient[[#This Row],[Index Match Region ID]],NEWGEONames[[GEOID]:[GEO Name]],2,FALSE)</f>
        <v>LATAM</v>
      </c>
      <c r="H292" s="5" t="str">
        <f>"Q"&amp;ROUNDUP(MONTH(VolumebyClient[[#This Row],[Date]])/3,0)&amp;" "&amp;YEAR(VolumebyClient[[#This Row],[Date]])</f>
        <v>Q2 2020</v>
      </c>
      <c r="I292" s="5" t="str">
        <f>VLOOKUP(VolumebyClient[[#This Row],[Date]],Quarters[],3,TRUE)</f>
        <v>Q2 2020</v>
      </c>
    </row>
    <row r="293" spans="1:9" x14ac:dyDescent="0.25">
      <c r="A293" s="4" t="str">
        <f t="shared" si="18"/>
        <v>CL43946</v>
      </c>
      <c r="B293" s="4">
        <v>44012</v>
      </c>
      <c r="C293" s="7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5" t="str">
        <f>VLOOKUP(VolumebyClient[[#This Row],[Index Match Region ID]],NEWGEONames[[GEOID]:[GEO Name]],2,FALSE)</f>
        <v>LATAM</v>
      </c>
      <c r="H293" s="5" t="str">
        <f>"Q"&amp;ROUNDUP(MONTH(VolumebyClient[[#This Row],[Date]])/3,0)&amp;" "&amp;YEAR(VolumebyClient[[#This Row],[Date]])</f>
        <v>Q2 2020</v>
      </c>
      <c r="I293" s="5" t="str">
        <f>VLOOKUP(VolumebyClient[[#This Row],[Date]],Quarters[],3,TRUE)</f>
        <v>Q2 2020</v>
      </c>
    </row>
    <row r="294" spans="1:9" x14ac:dyDescent="0.25">
      <c r="A294" s="4" t="str">
        <f t="shared" si="18"/>
        <v>CL43946</v>
      </c>
      <c r="B294" s="4">
        <v>44043</v>
      </c>
      <c r="C294" s="7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5" t="str">
        <f>VLOOKUP(VolumebyClient[[#This Row],[Index Match Region ID]],NEWGEONames[[GEOID]:[GEO Name]],2,FALSE)</f>
        <v>LATAM</v>
      </c>
      <c r="H294" s="5" t="str">
        <f>"Q"&amp;ROUNDUP(MONTH(VolumebyClient[[#This Row],[Date]])/3,0)&amp;" "&amp;YEAR(VolumebyClient[[#This Row],[Date]])</f>
        <v>Q3 2020</v>
      </c>
      <c r="I294" s="5" t="str">
        <f>VLOOKUP(VolumebyClient[[#This Row],[Date]],Quarters[],3,TRUE)</f>
        <v>Q3 2020</v>
      </c>
    </row>
    <row r="295" spans="1:9" x14ac:dyDescent="0.25">
      <c r="A295" s="4" t="str">
        <f t="shared" si="18"/>
        <v>CL43946</v>
      </c>
      <c r="B295" s="4">
        <v>44074</v>
      </c>
      <c r="C295" s="7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5" t="str">
        <f>VLOOKUP(VolumebyClient[[#This Row],[Index Match Region ID]],NEWGEONames[[GEOID]:[GEO Name]],2,FALSE)</f>
        <v>LATAM</v>
      </c>
      <c r="H295" s="5" t="str">
        <f>"Q"&amp;ROUNDUP(MONTH(VolumebyClient[[#This Row],[Date]])/3,0)&amp;" "&amp;YEAR(VolumebyClient[[#This Row],[Date]])</f>
        <v>Q3 2020</v>
      </c>
      <c r="I295" s="5" t="str">
        <f>VLOOKUP(VolumebyClient[[#This Row],[Date]],Quarters[],3,TRUE)</f>
        <v>Q3 2020</v>
      </c>
    </row>
    <row r="296" spans="1:9" x14ac:dyDescent="0.25">
      <c r="A296" s="4" t="str">
        <f t="shared" si="18"/>
        <v>CL43946</v>
      </c>
      <c r="B296" s="4">
        <v>44104</v>
      </c>
      <c r="C296" s="7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5" t="str">
        <f>VLOOKUP(VolumebyClient[[#This Row],[Index Match Region ID]],NEWGEONames[[GEOID]:[GEO Name]],2,FALSE)</f>
        <v>LATAM</v>
      </c>
      <c r="H296" s="5" t="str">
        <f>"Q"&amp;ROUNDUP(MONTH(VolumebyClient[[#This Row],[Date]])/3,0)&amp;" "&amp;YEAR(VolumebyClient[[#This Row],[Date]])</f>
        <v>Q3 2020</v>
      </c>
      <c r="I296" s="5" t="str">
        <f>VLOOKUP(VolumebyClient[[#This Row],[Date]],Quarters[],3,TRUE)</f>
        <v>Q3 2020</v>
      </c>
    </row>
    <row r="297" spans="1:9" x14ac:dyDescent="0.25">
      <c r="A297" s="4" t="str">
        <f t="shared" si="18"/>
        <v>CL43946</v>
      </c>
      <c r="B297" s="4">
        <v>44135</v>
      </c>
      <c r="C297" s="7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5" t="str">
        <f>VLOOKUP(VolumebyClient[[#This Row],[Index Match Region ID]],NEWGEONames[[GEOID]:[GEO Name]],2,FALSE)</f>
        <v>LATAM</v>
      </c>
      <c r="H297" s="5" t="str">
        <f>"Q"&amp;ROUNDUP(MONTH(VolumebyClient[[#This Row],[Date]])/3,0)&amp;" "&amp;YEAR(VolumebyClient[[#This Row],[Date]])</f>
        <v>Q4 2020</v>
      </c>
      <c r="I297" s="5" t="str">
        <f>VLOOKUP(VolumebyClient[[#This Row],[Date]],Quarters[],3,TRUE)</f>
        <v>Q4 2020</v>
      </c>
    </row>
    <row r="298" spans="1:9" x14ac:dyDescent="0.25">
      <c r="A298" s="4" t="str">
        <f t="shared" si="18"/>
        <v>CL43946</v>
      </c>
      <c r="B298" s="4">
        <v>44165</v>
      </c>
      <c r="C298" s="7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5" t="str">
        <f>VLOOKUP(VolumebyClient[[#This Row],[Index Match Region ID]],NEWGEONames[[GEOID]:[GEO Name]],2,FALSE)</f>
        <v>LATAM</v>
      </c>
      <c r="H298" s="5" t="str">
        <f>"Q"&amp;ROUNDUP(MONTH(VolumebyClient[[#This Row],[Date]])/3,0)&amp;" "&amp;YEAR(VolumebyClient[[#This Row],[Date]])</f>
        <v>Q4 2020</v>
      </c>
      <c r="I298" s="5" t="str">
        <f>VLOOKUP(VolumebyClient[[#This Row],[Date]],Quarters[],3,TRUE)</f>
        <v>Q4 2020</v>
      </c>
    </row>
    <row r="299" spans="1:9" x14ac:dyDescent="0.25">
      <c r="A299" s="4" t="str">
        <f t="shared" si="18"/>
        <v>CL43946</v>
      </c>
      <c r="B299" s="4">
        <v>44196</v>
      </c>
      <c r="C299" s="7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5" t="str">
        <f>VLOOKUP(VolumebyClient[[#This Row],[Index Match Region ID]],NEWGEONames[[GEOID]:[GEO Name]],2,FALSE)</f>
        <v>LATAM</v>
      </c>
      <c r="H299" s="5" t="str">
        <f>"Q"&amp;ROUNDUP(MONTH(VolumebyClient[[#This Row],[Date]])/3,0)&amp;" "&amp;YEAR(VolumebyClient[[#This Row],[Date]])</f>
        <v>Q4 2020</v>
      </c>
      <c r="I299" s="5" t="str">
        <f>VLOOKUP(VolumebyClient[[#This Row],[Date]],Quarters[],3,TRUE)</f>
        <v>Q4 2020</v>
      </c>
    </row>
    <row r="300" spans="1:9" x14ac:dyDescent="0.25">
      <c r="A300" s="4" t="str">
        <f t="shared" si="18"/>
        <v>CL43946</v>
      </c>
      <c r="B300" s="4">
        <v>44377</v>
      </c>
      <c r="C300" s="7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5" t="str">
        <f>VLOOKUP(VolumebyClient[[#This Row],[Index Match Region ID]],NEWGEONames[[GEOID]:[GEO Name]],2,FALSE)</f>
        <v>LATAM</v>
      </c>
      <c r="H300" s="5" t="str">
        <f>"Q"&amp;ROUNDUP(MONTH(VolumebyClient[[#This Row],[Date]])/3,0)&amp;" "&amp;YEAR(VolumebyClient[[#This Row],[Date]])</f>
        <v>Q2 2021</v>
      </c>
      <c r="I300" s="5" t="str">
        <f>VLOOKUP(VolumebyClient[[#This Row],[Date]],Quarters[],3,TRUE)</f>
        <v>Q2 2021</v>
      </c>
    </row>
    <row r="301" spans="1:9" x14ac:dyDescent="0.25">
      <c r="A301" s="4" t="str">
        <f t="shared" si="18"/>
        <v>CL43946</v>
      </c>
      <c r="B301" s="4">
        <v>44347</v>
      </c>
      <c r="C301" s="7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5" t="str">
        <f>VLOOKUP(VolumebyClient[[#This Row],[Index Match Region ID]],NEWGEONames[[GEOID]:[GEO Name]],2,FALSE)</f>
        <v>LATAM</v>
      </c>
      <c r="H301" s="5" t="str">
        <f>"Q"&amp;ROUNDUP(MONTH(VolumebyClient[[#This Row],[Date]])/3,0)&amp;" "&amp;YEAR(VolumebyClient[[#This Row],[Date]])</f>
        <v>Q2 2021</v>
      </c>
      <c r="I301" s="5" t="str">
        <f>VLOOKUP(VolumebyClient[[#This Row],[Date]],Quarters[],3,TRUE)</f>
        <v>Q2 2021</v>
      </c>
    </row>
    <row r="302" spans="1:9" x14ac:dyDescent="0.25">
      <c r="A302" s="4" t="str">
        <f t="shared" si="18"/>
        <v>CL43946</v>
      </c>
      <c r="B302" s="4">
        <v>44316</v>
      </c>
      <c r="C302" s="7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5" t="str">
        <f>VLOOKUP(VolumebyClient[[#This Row],[Index Match Region ID]],NEWGEONames[[GEOID]:[GEO Name]],2,FALSE)</f>
        <v>LATAM</v>
      </c>
      <c r="H302" s="5" t="str">
        <f>"Q"&amp;ROUNDUP(MONTH(VolumebyClient[[#This Row],[Date]])/3,0)&amp;" "&amp;YEAR(VolumebyClient[[#This Row],[Date]])</f>
        <v>Q2 2021</v>
      </c>
      <c r="I302" s="5" t="str">
        <f>VLOOKUP(VolumebyClient[[#This Row],[Date]],Quarters[],3,TRUE)</f>
        <v>Q2 2021</v>
      </c>
    </row>
    <row r="303" spans="1:9" x14ac:dyDescent="0.25">
      <c r="A303" s="4" t="str">
        <f t="shared" si="18"/>
        <v>CL43946</v>
      </c>
      <c r="B303" s="4">
        <v>44286</v>
      </c>
      <c r="C303" s="7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5" t="str">
        <f>VLOOKUP(VolumebyClient[[#This Row],[Index Match Region ID]],NEWGEONames[[GEOID]:[GEO Name]],2,FALSE)</f>
        <v>LATAM</v>
      </c>
      <c r="H303" s="5" t="str">
        <f>"Q"&amp;ROUNDUP(MONTH(VolumebyClient[[#This Row],[Date]])/3,0)&amp;" "&amp;YEAR(VolumebyClient[[#This Row],[Date]])</f>
        <v>Q1 2021</v>
      </c>
      <c r="I303" s="5" t="str">
        <f>VLOOKUP(VolumebyClient[[#This Row],[Date]],Quarters[],3,TRUE)</f>
        <v>Q1 2021</v>
      </c>
    </row>
    <row r="304" spans="1:9" x14ac:dyDescent="0.25">
      <c r="A304" s="4" t="str">
        <f t="shared" si="18"/>
        <v>CL43946</v>
      </c>
      <c r="B304" s="4">
        <v>44255</v>
      </c>
      <c r="C304" s="7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5" t="str">
        <f>VLOOKUP(VolumebyClient[[#This Row],[Index Match Region ID]],NEWGEONames[[GEOID]:[GEO Name]],2,FALSE)</f>
        <v>LATAM</v>
      </c>
      <c r="H304" s="5" t="str">
        <f>"Q"&amp;ROUNDUP(MONTH(VolumebyClient[[#This Row],[Date]])/3,0)&amp;" "&amp;YEAR(VolumebyClient[[#This Row],[Date]])</f>
        <v>Q1 2021</v>
      </c>
      <c r="I304" s="5" t="str">
        <f>VLOOKUP(VolumebyClient[[#This Row],[Date]],Quarters[],3,TRUE)</f>
        <v>Q1 2021</v>
      </c>
    </row>
    <row r="305" spans="1:9" x14ac:dyDescent="0.25">
      <c r="A305" s="4" t="str">
        <f t="shared" si="18"/>
        <v>CL43946</v>
      </c>
      <c r="B305" s="4">
        <v>44227</v>
      </c>
      <c r="C305" s="7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5" t="str">
        <f>VLOOKUP(VolumebyClient[[#This Row],[Index Match Region ID]],NEWGEONames[[GEOID]:[GEO Name]],2,FALSE)</f>
        <v>LATAM</v>
      </c>
      <c r="H305" s="5" t="str">
        <f>"Q"&amp;ROUNDUP(MONTH(VolumebyClient[[#This Row],[Date]])/3,0)&amp;" "&amp;YEAR(VolumebyClient[[#This Row],[Date]])</f>
        <v>Q1 2021</v>
      </c>
      <c r="I305" s="5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7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5" t="str">
        <f>VLOOKUP(VolumebyClient[[#This Row],[Index Match Region ID]],NEWGEONames[[GEOID]:[GEO Name]],2,FALSE)</f>
        <v>APAC</v>
      </c>
      <c r="H306" s="5" t="str">
        <f>"Q"&amp;ROUNDUP(MONTH(VolumebyClient[[#This Row],[Date]])/3,0)&amp;" "&amp;YEAR(VolumebyClient[[#This Row],[Date]])</f>
        <v>Q3 2020</v>
      </c>
      <c r="I306" s="5" t="str">
        <f>VLOOKUP(VolumebyClient[[#This Row],[Date]],Quarters[],3,TRUE)</f>
        <v>Q3 2020</v>
      </c>
    </row>
    <row r="307" spans="1:9" x14ac:dyDescent="0.25">
      <c r="A307" s="4" t="str">
        <f t="shared" ref="A307:A317" si="19">A306</f>
        <v>CL44634</v>
      </c>
      <c r="B307" s="4">
        <v>44074</v>
      </c>
      <c r="C307" s="7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5" t="str">
        <f>VLOOKUP(VolumebyClient[[#This Row],[Index Match Region ID]],NEWGEONames[[GEOID]:[GEO Name]],2,FALSE)</f>
        <v>APAC</v>
      </c>
      <c r="H307" s="5" t="str">
        <f>"Q"&amp;ROUNDUP(MONTH(VolumebyClient[[#This Row],[Date]])/3,0)&amp;" "&amp;YEAR(VolumebyClient[[#This Row],[Date]])</f>
        <v>Q3 2020</v>
      </c>
      <c r="I307" s="5" t="str">
        <f>VLOOKUP(VolumebyClient[[#This Row],[Date]],Quarters[],3,TRUE)</f>
        <v>Q3 2020</v>
      </c>
    </row>
    <row r="308" spans="1:9" x14ac:dyDescent="0.25">
      <c r="A308" s="4" t="str">
        <f t="shared" si="19"/>
        <v>CL44634</v>
      </c>
      <c r="B308" s="4">
        <v>44104</v>
      </c>
      <c r="C308" s="7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5" t="str">
        <f>VLOOKUP(VolumebyClient[[#This Row],[Index Match Region ID]],NEWGEONames[[GEOID]:[GEO Name]],2,FALSE)</f>
        <v>APAC</v>
      </c>
      <c r="H308" s="5" t="str">
        <f>"Q"&amp;ROUNDUP(MONTH(VolumebyClient[[#This Row],[Date]])/3,0)&amp;" "&amp;YEAR(VolumebyClient[[#This Row],[Date]])</f>
        <v>Q3 2020</v>
      </c>
      <c r="I308" s="5" t="str">
        <f>VLOOKUP(VolumebyClient[[#This Row],[Date]],Quarters[],3,TRUE)</f>
        <v>Q3 2020</v>
      </c>
    </row>
    <row r="309" spans="1:9" x14ac:dyDescent="0.25">
      <c r="A309" s="4" t="str">
        <f t="shared" si="19"/>
        <v>CL44634</v>
      </c>
      <c r="B309" s="4">
        <v>44135</v>
      </c>
      <c r="C309" s="7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5" t="str">
        <f>VLOOKUP(VolumebyClient[[#This Row],[Index Match Region ID]],NEWGEONames[[GEOID]:[GEO Name]],2,FALSE)</f>
        <v>APAC</v>
      </c>
      <c r="H309" s="5" t="str">
        <f>"Q"&amp;ROUNDUP(MONTH(VolumebyClient[[#This Row],[Date]])/3,0)&amp;" "&amp;YEAR(VolumebyClient[[#This Row],[Date]])</f>
        <v>Q4 2020</v>
      </c>
      <c r="I309" s="5" t="str">
        <f>VLOOKUP(VolumebyClient[[#This Row],[Date]],Quarters[],3,TRUE)</f>
        <v>Q4 2020</v>
      </c>
    </row>
    <row r="310" spans="1:9" x14ac:dyDescent="0.25">
      <c r="A310" s="4" t="str">
        <f t="shared" si="19"/>
        <v>CL44634</v>
      </c>
      <c r="B310" s="4">
        <v>44165</v>
      </c>
      <c r="C310" s="7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5" t="str">
        <f>VLOOKUP(VolumebyClient[[#This Row],[Index Match Region ID]],NEWGEONames[[GEOID]:[GEO Name]],2,FALSE)</f>
        <v>APAC</v>
      </c>
      <c r="H310" s="5" t="str">
        <f>"Q"&amp;ROUNDUP(MONTH(VolumebyClient[[#This Row],[Date]])/3,0)&amp;" "&amp;YEAR(VolumebyClient[[#This Row],[Date]])</f>
        <v>Q4 2020</v>
      </c>
      <c r="I310" s="5" t="str">
        <f>VLOOKUP(VolumebyClient[[#This Row],[Date]],Quarters[],3,TRUE)</f>
        <v>Q4 2020</v>
      </c>
    </row>
    <row r="311" spans="1:9" x14ac:dyDescent="0.25">
      <c r="A311" s="4" t="str">
        <f t="shared" si="19"/>
        <v>CL44634</v>
      </c>
      <c r="B311" s="4">
        <v>44196</v>
      </c>
      <c r="C311" s="7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5" t="str">
        <f>VLOOKUP(VolumebyClient[[#This Row],[Index Match Region ID]],NEWGEONames[[GEOID]:[GEO Name]],2,FALSE)</f>
        <v>APAC</v>
      </c>
      <c r="H311" s="5" t="str">
        <f>"Q"&amp;ROUNDUP(MONTH(VolumebyClient[[#This Row],[Date]])/3,0)&amp;" "&amp;YEAR(VolumebyClient[[#This Row],[Date]])</f>
        <v>Q4 2020</v>
      </c>
      <c r="I311" s="5" t="str">
        <f>VLOOKUP(VolumebyClient[[#This Row],[Date]],Quarters[],3,TRUE)</f>
        <v>Q4 2020</v>
      </c>
    </row>
    <row r="312" spans="1:9" x14ac:dyDescent="0.25">
      <c r="A312" s="4" t="str">
        <f t="shared" si="19"/>
        <v>CL44634</v>
      </c>
      <c r="B312" s="4">
        <v>44377</v>
      </c>
      <c r="C312" s="7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5" t="str">
        <f>VLOOKUP(VolumebyClient[[#This Row],[Index Match Region ID]],NEWGEONames[[GEOID]:[GEO Name]],2,FALSE)</f>
        <v>APAC</v>
      </c>
      <c r="H312" s="5" t="str">
        <f>"Q"&amp;ROUNDUP(MONTH(VolumebyClient[[#This Row],[Date]])/3,0)&amp;" "&amp;YEAR(VolumebyClient[[#This Row],[Date]])</f>
        <v>Q2 2021</v>
      </c>
      <c r="I312" s="5" t="str">
        <f>VLOOKUP(VolumebyClient[[#This Row],[Date]],Quarters[],3,TRUE)</f>
        <v>Q2 2021</v>
      </c>
    </row>
    <row r="313" spans="1:9" x14ac:dyDescent="0.25">
      <c r="A313" s="4" t="str">
        <f t="shared" si="19"/>
        <v>CL44634</v>
      </c>
      <c r="B313" s="4">
        <v>44347</v>
      </c>
      <c r="C313" s="7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5" t="str">
        <f>VLOOKUP(VolumebyClient[[#This Row],[Index Match Region ID]],NEWGEONames[[GEOID]:[GEO Name]],2,FALSE)</f>
        <v>APAC</v>
      </c>
      <c r="H313" s="5" t="str">
        <f>"Q"&amp;ROUNDUP(MONTH(VolumebyClient[[#This Row],[Date]])/3,0)&amp;" "&amp;YEAR(VolumebyClient[[#This Row],[Date]])</f>
        <v>Q2 2021</v>
      </c>
      <c r="I313" s="5" t="str">
        <f>VLOOKUP(VolumebyClient[[#This Row],[Date]],Quarters[],3,TRUE)</f>
        <v>Q2 2021</v>
      </c>
    </row>
    <row r="314" spans="1:9" x14ac:dyDescent="0.25">
      <c r="A314" s="4" t="str">
        <f t="shared" si="19"/>
        <v>CL44634</v>
      </c>
      <c r="B314" s="4">
        <v>44316</v>
      </c>
      <c r="C314" s="7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5" t="str">
        <f>VLOOKUP(VolumebyClient[[#This Row],[Index Match Region ID]],NEWGEONames[[GEOID]:[GEO Name]],2,FALSE)</f>
        <v>APAC</v>
      </c>
      <c r="H314" s="5" t="str">
        <f>"Q"&amp;ROUNDUP(MONTH(VolumebyClient[[#This Row],[Date]])/3,0)&amp;" "&amp;YEAR(VolumebyClient[[#This Row],[Date]])</f>
        <v>Q2 2021</v>
      </c>
      <c r="I314" s="5" t="str">
        <f>VLOOKUP(VolumebyClient[[#This Row],[Date]],Quarters[],3,TRUE)</f>
        <v>Q2 2021</v>
      </c>
    </row>
    <row r="315" spans="1:9" x14ac:dyDescent="0.25">
      <c r="A315" s="4" t="str">
        <f t="shared" si="19"/>
        <v>CL44634</v>
      </c>
      <c r="B315" s="4">
        <v>44286</v>
      </c>
      <c r="C315" s="7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5" t="str">
        <f>VLOOKUP(VolumebyClient[[#This Row],[Index Match Region ID]],NEWGEONames[[GEOID]:[GEO Name]],2,FALSE)</f>
        <v>APAC</v>
      </c>
      <c r="H315" s="5" t="str">
        <f>"Q"&amp;ROUNDUP(MONTH(VolumebyClient[[#This Row],[Date]])/3,0)&amp;" "&amp;YEAR(VolumebyClient[[#This Row],[Date]])</f>
        <v>Q1 2021</v>
      </c>
      <c r="I315" s="5" t="str">
        <f>VLOOKUP(VolumebyClient[[#This Row],[Date]],Quarters[],3,TRUE)</f>
        <v>Q1 2021</v>
      </c>
    </row>
    <row r="316" spans="1:9" x14ac:dyDescent="0.25">
      <c r="A316" s="4" t="str">
        <f t="shared" si="19"/>
        <v>CL44634</v>
      </c>
      <c r="B316" s="4">
        <v>44255</v>
      </c>
      <c r="C316" s="7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5" t="str">
        <f>VLOOKUP(VolumebyClient[[#This Row],[Index Match Region ID]],NEWGEONames[[GEOID]:[GEO Name]],2,FALSE)</f>
        <v>APAC</v>
      </c>
      <c r="H316" s="5" t="str">
        <f>"Q"&amp;ROUNDUP(MONTH(VolumebyClient[[#This Row],[Date]])/3,0)&amp;" "&amp;YEAR(VolumebyClient[[#This Row],[Date]])</f>
        <v>Q1 2021</v>
      </c>
      <c r="I316" s="5" t="str">
        <f>VLOOKUP(VolumebyClient[[#This Row],[Date]],Quarters[],3,TRUE)</f>
        <v>Q1 2021</v>
      </c>
    </row>
    <row r="317" spans="1:9" x14ac:dyDescent="0.25">
      <c r="A317" s="4" t="str">
        <f t="shared" si="19"/>
        <v>CL44634</v>
      </c>
      <c r="B317" s="4">
        <v>44227</v>
      </c>
      <c r="C317" s="7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5" t="str">
        <f>VLOOKUP(VolumebyClient[[#This Row],[Index Match Region ID]],NEWGEONames[[GEOID]:[GEO Name]],2,FALSE)</f>
        <v>APAC</v>
      </c>
      <c r="H317" s="5" t="str">
        <f>"Q"&amp;ROUNDUP(MONTH(VolumebyClient[[#This Row],[Date]])/3,0)&amp;" "&amp;YEAR(VolumebyClient[[#This Row],[Date]])</f>
        <v>Q1 2021</v>
      </c>
      <c r="I317" s="5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7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5" t="str">
        <f>VLOOKUP(VolumebyClient[[#This Row],[Index Match Region ID]],NEWGEONames[[GEOID]:[GEO Name]],2,FALSE)</f>
        <v>NAM</v>
      </c>
      <c r="H318" s="5" t="str">
        <f>"Q"&amp;ROUNDUP(MONTH(VolumebyClient[[#This Row],[Date]])/3,0)&amp;" "&amp;YEAR(VolumebyClient[[#This Row],[Date]])</f>
        <v>Q1 2020</v>
      </c>
      <c r="I318" s="5" t="str">
        <f>VLOOKUP(VolumebyClient[[#This Row],[Date]],Quarters[],3,TRUE)</f>
        <v>Q1 2020</v>
      </c>
    </row>
    <row r="319" spans="1:9" x14ac:dyDescent="0.25">
      <c r="A319" s="4" t="str">
        <f t="shared" ref="A319:A335" si="20">A318</f>
        <v>CL46663</v>
      </c>
      <c r="B319" s="4">
        <v>43890</v>
      </c>
      <c r="C319" s="7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5" t="str">
        <f>VLOOKUP(VolumebyClient[[#This Row],[Index Match Region ID]],NEWGEONames[[GEOID]:[GEO Name]],2,FALSE)</f>
        <v>NAM</v>
      </c>
      <c r="H319" s="5" t="str">
        <f>"Q"&amp;ROUNDUP(MONTH(VolumebyClient[[#This Row],[Date]])/3,0)&amp;" "&amp;YEAR(VolumebyClient[[#This Row],[Date]])</f>
        <v>Q1 2020</v>
      </c>
      <c r="I319" s="5" t="str">
        <f>VLOOKUP(VolumebyClient[[#This Row],[Date]],Quarters[],3,TRUE)</f>
        <v>Q1 2020</v>
      </c>
    </row>
    <row r="320" spans="1:9" x14ac:dyDescent="0.25">
      <c r="A320" s="4" t="str">
        <f t="shared" si="20"/>
        <v>CL46663</v>
      </c>
      <c r="B320" s="4">
        <v>43921</v>
      </c>
      <c r="C320" s="7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5" t="str">
        <f>VLOOKUP(VolumebyClient[[#This Row],[Index Match Region ID]],NEWGEONames[[GEOID]:[GEO Name]],2,FALSE)</f>
        <v>NAM</v>
      </c>
      <c r="H320" s="5" t="str">
        <f>"Q"&amp;ROUNDUP(MONTH(VolumebyClient[[#This Row],[Date]])/3,0)&amp;" "&amp;YEAR(VolumebyClient[[#This Row],[Date]])</f>
        <v>Q1 2020</v>
      </c>
      <c r="I320" s="5" t="str">
        <f>VLOOKUP(VolumebyClient[[#This Row],[Date]],Quarters[],3,TRUE)</f>
        <v>Q1 2020</v>
      </c>
    </row>
    <row r="321" spans="1:9" x14ac:dyDescent="0.25">
      <c r="A321" s="4" t="str">
        <f t="shared" si="20"/>
        <v>CL46663</v>
      </c>
      <c r="B321" s="4">
        <v>43951</v>
      </c>
      <c r="C321" s="7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5" t="str">
        <f>VLOOKUP(VolumebyClient[[#This Row],[Index Match Region ID]],NEWGEONames[[GEOID]:[GEO Name]],2,FALSE)</f>
        <v>NAM</v>
      </c>
      <c r="H321" s="5" t="str">
        <f>"Q"&amp;ROUNDUP(MONTH(VolumebyClient[[#This Row],[Date]])/3,0)&amp;" "&amp;YEAR(VolumebyClient[[#This Row],[Date]])</f>
        <v>Q2 2020</v>
      </c>
      <c r="I321" s="5" t="str">
        <f>VLOOKUP(VolumebyClient[[#This Row],[Date]],Quarters[],3,TRUE)</f>
        <v>Q2 2020</v>
      </c>
    </row>
    <row r="322" spans="1:9" x14ac:dyDescent="0.25">
      <c r="A322" s="4" t="str">
        <f t="shared" si="20"/>
        <v>CL46663</v>
      </c>
      <c r="B322" s="4">
        <v>43982</v>
      </c>
      <c r="C322" s="7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5" t="str">
        <f>VLOOKUP(VolumebyClient[[#This Row],[Index Match Region ID]],NEWGEONames[[GEOID]:[GEO Name]],2,FALSE)</f>
        <v>NAM</v>
      </c>
      <c r="H322" s="5" t="str">
        <f>"Q"&amp;ROUNDUP(MONTH(VolumebyClient[[#This Row],[Date]])/3,0)&amp;" "&amp;YEAR(VolumebyClient[[#This Row],[Date]])</f>
        <v>Q2 2020</v>
      </c>
      <c r="I322" s="5" t="str">
        <f>VLOOKUP(VolumebyClient[[#This Row],[Date]],Quarters[],3,TRUE)</f>
        <v>Q2 2020</v>
      </c>
    </row>
    <row r="323" spans="1:9" x14ac:dyDescent="0.25">
      <c r="A323" s="4" t="str">
        <f t="shared" si="20"/>
        <v>CL46663</v>
      </c>
      <c r="B323" s="4">
        <v>44012</v>
      </c>
      <c r="C323" s="7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5" t="str">
        <f>VLOOKUP(VolumebyClient[[#This Row],[Index Match Region ID]],NEWGEONames[[GEOID]:[GEO Name]],2,FALSE)</f>
        <v>NAM</v>
      </c>
      <c r="H323" s="5" t="str">
        <f>"Q"&amp;ROUNDUP(MONTH(VolumebyClient[[#This Row],[Date]])/3,0)&amp;" "&amp;YEAR(VolumebyClient[[#This Row],[Date]])</f>
        <v>Q2 2020</v>
      </c>
      <c r="I323" s="5" t="str">
        <f>VLOOKUP(VolumebyClient[[#This Row],[Date]],Quarters[],3,TRUE)</f>
        <v>Q2 2020</v>
      </c>
    </row>
    <row r="324" spans="1:9" x14ac:dyDescent="0.25">
      <c r="A324" s="4" t="str">
        <f t="shared" si="20"/>
        <v>CL46663</v>
      </c>
      <c r="B324" s="4">
        <v>44043</v>
      </c>
      <c r="C324" s="7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5" t="str">
        <f>VLOOKUP(VolumebyClient[[#This Row],[Index Match Region ID]],NEWGEONames[[GEOID]:[GEO Name]],2,FALSE)</f>
        <v>NAM</v>
      </c>
      <c r="H324" s="5" t="str">
        <f>"Q"&amp;ROUNDUP(MONTH(VolumebyClient[[#This Row],[Date]])/3,0)&amp;" "&amp;YEAR(VolumebyClient[[#This Row],[Date]])</f>
        <v>Q3 2020</v>
      </c>
      <c r="I324" s="5" t="str">
        <f>VLOOKUP(VolumebyClient[[#This Row],[Date]],Quarters[],3,TRUE)</f>
        <v>Q3 2020</v>
      </c>
    </row>
    <row r="325" spans="1:9" x14ac:dyDescent="0.25">
      <c r="A325" s="4" t="str">
        <f t="shared" si="20"/>
        <v>CL46663</v>
      </c>
      <c r="B325" s="4">
        <v>44074</v>
      </c>
      <c r="C325" s="7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5" t="str">
        <f>VLOOKUP(VolumebyClient[[#This Row],[Index Match Region ID]],NEWGEONames[[GEOID]:[GEO Name]],2,FALSE)</f>
        <v>NAM</v>
      </c>
      <c r="H325" s="5" t="str">
        <f>"Q"&amp;ROUNDUP(MONTH(VolumebyClient[[#This Row],[Date]])/3,0)&amp;" "&amp;YEAR(VolumebyClient[[#This Row],[Date]])</f>
        <v>Q3 2020</v>
      </c>
      <c r="I325" s="5" t="str">
        <f>VLOOKUP(VolumebyClient[[#This Row],[Date]],Quarters[],3,TRUE)</f>
        <v>Q3 2020</v>
      </c>
    </row>
    <row r="326" spans="1:9" x14ac:dyDescent="0.25">
      <c r="A326" s="4" t="str">
        <f t="shared" si="20"/>
        <v>CL46663</v>
      </c>
      <c r="B326" s="4">
        <v>44104</v>
      </c>
      <c r="C326" s="7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5" t="str">
        <f>VLOOKUP(VolumebyClient[[#This Row],[Index Match Region ID]],NEWGEONames[[GEOID]:[GEO Name]],2,FALSE)</f>
        <v>NAM</v>
      </c>
      <c r="H326" s="5" t="str">
        <f>"Q"&amp;ROUNDUP(MONTH(VolumebyClient[[#This Row],[Date]])/3,0)&amp;" "&amp;YEAR(VolumebyClient[[#This Row],[Date]])</f>
        <v>Q3 2020</v>
      </c>
      <c r="I326" s="5" t="str">
        <f>VLOOKUP(VolumebyClient[[#This Row],[Date]],Quarters[],3,TRUE)</f>
        <v>Q3 2020</v>
      </c>
    </row>
    <row r="327" spans="1:9" x14ac:dyDescent="0.25">
      <c r="A327" s="4" t="str">
        <f t="shared" si="20"/>
        <v>CL46663</v>
      </c>
      <c r="B327" s="4">
        <v>44135</v>
      </c>
      <c r="C327" s="7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5" t="str">
        <f>VLOOKUP(VolumebyClient[[#This Row],[Index Match Region ID]],NEWGEONames[[GEOID]:[GEO Name]],2,FALSE)</f>
        <v>NAM</v>
      </c>
      <c r="H327" s="5" t="str">
        <f>"Q"&amp;ROUNDUP(MONTH(VolumebyClient[[#This Row],[Date]])/3,0)&amp;" "&amp;YEAR(VolumebyClient[[#This Row],[Date]])</f>
        <v>Q4 2020</v>
      </c>
      <c r="I327" s="5" t="str">
        <f>VLOOKUP(VolumebyClient[[#This Row],[Date]],Quarters[],3,TRUE)</f>
        <v>Q4 2020</v>
      </c>
    </row>
    <row r="328" spans="1:9" x14ac:dyDescent="0.25">
      <c r="A328" s="4" t="str">
        <f t="shared" si="20"/>
        <v>CL46663</v>
      </c>
      <c r="B328" s="4">
        <v>44165</v>
      </c>
      <c r="C328" s="7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5" t="str">
        <f>VLOOKUP(VolumebyClient[[#This Row],[Index Match Region ID]],NEWGEONames[[GEOID]:[GEO Name]],2,FALSE)</f>
        <v>NAM</v>
      </c>
      <c r="H328" s="5" t="str">
        <f>"Q"&amp;ROUNDUP(MONTH(VolumebyClient[[#This Row],[Date]])/3,0)&amp;" "&amp;YEAR(VolumebyClient[[#This Row],[Date]])</f>
        <v>Q4 2020</v>
      </c>
      <c r="I328" s="5" t="str">
        <f>VLOOKUP(VolumebyClient[[#This Row],[Date]],Quarters[],3,TRUE)</f>
        <v>Q4 2020</v>
      </c>
    </row>
    <row r="329" spans="1:9" x14ac:dyDescent="0.25">
      <c r="A329" s="4" t="str">
        <f t="shared" si="20"/>
        <v>CL46663</v>
      </c>
      <c r="B329" s="4">
        <v>44196</v>
      </c>
      <c r="C329" s="7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5" t="str">
        <f>VLOOKUP(VolumebyClient[[#This Row],[Index Match Region ID]],NEWGEONames[[GEOID]:[GEO Name]],2,FALSE)</f>
        <v>NAM</v>
      </c>
      <c r="H329" s="5" t="str">
        <f>"Q"&amp;ROUNDUP(MONTH(VolumebyClient[[#This Row],[Date]])/3,0)&amp;" "&amp;YEAR(VolumebyClient[[#This Row],[Date]])</f>
        <v>Q4 2020</v>
      </c>
      <c r="I329" s="5" t="str">
        <f>VLOOKUP(VolumebyClient[[#This Row],[Date]],Quarters[],3,TRUE)</f>
        <v>Q4 2020</v>
      </c>
    </row>
    <row r="330" spans="1:9" x14ac:dyDescent="0.25">
      <c r="A330" s="4" t="str">
        <f t="shared" si="20"/>
        <v>CL46663</v>
      </c>
      <c r="B330" s="4">
        <v>44377</v>
      </c>
      <c r="C330" s="7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5" t="str">
        <f>VLOOKUP(VolumebyClient[[#This Row],[Index Match Region ID]],NEWGEONames[[GEOID]:[GEO Name]],2,FALSE)</f>
        <v>NAM</v>
      </c>
      <c r="H330" s="5" t="str">
        <f>"Q"&amp;ROUNDUP(MONTH(VolumebyClient[[#This Row],[Date]])/3,0)&amp;" "&amp;YEAR(VolumebyClient[[#This Row],[Date]])</f>
        <v>Q2 2021</v>
      </c>
      <c r="I330" s="5" t="str">
        <f>VLOOKUP(VolumebyClient[[#This Row],[Date]],Quarters[],3,TRUE)</f>
        <v>Q2 2021</v>
      </c>
    </row>
    <row r="331" spans="1:9" x14ac:dyDescent="0.25">
      <c r="A331" s="4" t="str">
        <f t="shared" si="20"/>
        <v>CL46663</v>
      </c>
      <c r="B331" s="4">
        <v>44347</v>
      </c>
      <c r="C331" s="7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5" t="str">
        <f>VLOOKUP(VolumebyClient[[#This Row],[Index Match Region ID]],NEWGEONames[[GEOID]:[GEO Name]],2,FALSE)</f>
        <v>NAM</v>
      </c>
      <c r="H331" s="5" t="str">
        <f>"Q"&amp;ROUNDUP(MONTH(VolumebyClient[[#This Row],[Date]])/3,0)&amp;" "&amp;YEAR(VolumebyClient[[#This Row],[Date]])</f>
        <v>Q2 2021</v>
      </c>
      <c r="I331" s="5" t="str">
        <f>VLOOKUP(VolumebyClient[[#This Row],[Date]],Quarters[],3,TRUE)</f>
        <v>Q2 2021</v>
      </c>
    </row>
    <row r="332" spans="1:9" x14ac:dyDescent="0.25">
      <c r="A332" s="4" t="str">
        <f t="shared" si="20"/>
        <v>CL46663</v>
      </c>
      <c r="B332" s="4">
        <v>44316</v>
      </c>
      <c r="C332" s="7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5" t="str">
        <f>VLOOKUP(VolumebyClient[[#This Row],[Index Match Region ID]],NEWGEONames[[GEOID]:[GEO Name]],2,FALSE)</f>
        <v>NAM</v>
      </c>
      <c r="H332" s="5" t="str">
        <f>"Q"&amp;ROUNDUP(MONTH(VolumebyClient[[#This Row],[Date]])/3,0)&amp;" "&amp;YEAR(VolumebyClient[[#This Row],[Date]])</f>
        <v>Q2 2021</v>
      </c>
      <c r="I332" s="5" t="str">
        <f>VLOOKUP(VolumebyClient[[#This Row],[Date]],Quarters[],3,TRUE)</f>
        <v>Q2 2021</v>
      </c>
    </row>
    <row r="333" spans="1:9" x14ac:dyDescent="0.25">
      <c r="A333" s="4" t="str">
        <f t="shared" si="20"/>
        <v>CL46663</v>
      </c>
      <c r="B333" s="4">
        <v>44286</v>
      </c>
      <c r="C333" s="7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5" t="str">
        <f>VLOOKUP(VolumebyClient[[#This Row],[Index Match Region ID]],NEWGEONames[[GEOID]:[GEO Name]],2,FALSE)</f>
        <v>NAM</v>
      </c>
      <c r="H333" s="5" t="str">
        <f>"Q"&amp;ROUNDUP(MONTH(VolumebyClient[[#This Row],[Date]])/3,0)&amp;" "&amp;YEAR(VolumebyClient[[#This Row],[Date]])</f>
        <v>Q1 2021</v>
      </c>
      <c r="I333" s="5" t="str">
        <f>VLOOKUP(VolumebyClient[[#This Row],[Date]],Quarters[],3,TRUE)</f>
        <v>Q1 2021</v>
      </c>
    </row>
    <row r="334" spans="1:9" x14ac:dyDescent="0.25">
      <c r="A334" s="4" t="str">
        <f t="shared" si="20"/>
        <v>CL46663</v>
      </c>
      <c r="B334" s="4">
        <v>44255</v>
      </c>
      <c r="C334" s="7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5" t="str">
        <f>VLOOKUP(VolumebyClient[[#This Row],[Index Match Region ID]],NEWGEONames[[GEOID]:[GEO Name]],2,FALSE)</f>
        <v>NAM</v>
      </c>
      <c r="H334" s="5" t="str">
        <f>"Q"&amp;ROUNDUP(MONTH(VolumebyClient[[#This Row],[Date]])/3,0)&amp;" "&amp;YEAR(VolumebyClient[[#This Row],[Date]])</f>
        <v>Q1 2021</v>
      </c>
      <c r="I334" s="5" t="str">
        <f>VLOOKUP(VolumebyClient[[#This Row],[Date]],Quarters[],3,TRUE)</f>
        <v>Q1 2021</v>
      </c>
    </row>
    <row r="335" spans="1:9" x14ac:dyDescent="0.25">
      <c r="A335" s="4" t="str">
        <f t="shared" si="20"/>
        <v>CL46663</v>
      </c>
      <c r="B335" s="4">
        <v>44227</v>
      </c>
      <c r="C335" s="7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5" t="str">
        <f>VLOOKUP(VolumebyClient[[#This Row],[Index Match Region ID]],NEWGEONames[[GEOID]:[GEO Name]],2,FALSE)</f>
        <v>NAM</v>
      </c>
      <c r="H335" s="5" t="str">
        <f>"Q"&amp;ROUNDUP(MONTH(VolumebyClient[[#This Row],[Date]])/3,0)&amp;" "&amp;YEAR(VolumebyClient[[#This Row],[Date]])</f>
        <v>Q1 2021</v>
      </c>
      <c r="I335" s="5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7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5" t="str">
        <f>VLOOKUP(VolumebyClient[[#This Row],[Index Match Region ID]],NEWGEONames[[GEOID]:[GEO Name]],2,FALSE)</f>
        <v>LATAM</v>
      </c>
      <c r="H336" s="5" t="str">
        <f>"Q"&amp;ROUNDUP(MONTH(VolumebyClient[[#This Row],[Date]])/3,0)&amp;" "&amp;YEAR(VolumebyClient[[#This Row],[Date]])</f>
        <v>Q1 2020</v>
      </c>
      <c r="I336" s="5" t="str">
        <f>VLOOKUP(VolumebyClient[[#This Row],[Date]],Quarters[],3,TRUE)</f>
        <v>Q1 2020</v>
      </c>
    </row>
    <row r="337" spans="1:9" x14ac:dyDescent="0.25">
      <c r="A337" s="4" t="str">
        <f t="shared" ref="A337:A348" si="21">A336</f>
        <v>CL49900</v>
      </c>
      <c r="B337" s="4">
        <v>43890</v>
      </c>
      <c r="C337" s="7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5" t="str">
        <f>VLOOKUP(VolumebyClient[[#This Row],[Index Match Region ID]],NEWGEONames[[GEOID]:[GEO Name]],2,FALSE)</f>
        <v>LATAM</v>
      </c>
      <c r="H337" s="5" t="str">
        <f>"Q"&amp;ROUNDUP(MONTH(VolumebyClient[[#This Row],[Date]])/3,0)&amp;" "&amp;YEAR(VolumebyClient[[#This Row],[Date]])</f>
        <v>Q1 2020</v>
      </c>
      <c r="I337" s="5" t="str">
        <f>VLOOKUP(VolumebyClient[[#This Row],[Date]],Quarters[],3,TRUE)</f>
        <v>Q1 2020</v>
      </c>
    </row>
    <row r="338" spans="1:9" x14ac:dyDescent="0.25">
      <c r="A338" s="4" t="str">
        <f t="shared" si="21"/>
        <v>CL49900</v>
      </c>
      <c r="B338" s="4">
        <v>43921</v>
      </c>
      <c r="C338" s="7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5" t="str">
        <f>VLOOKUP(VolumebyClient[[#This Row],[Index Match Region ID]],NEWGEONames[[GEOID]:[GEO Name]],2,FALSE)</f>
        <v>LATAM</v>
      </c>
      <c r="H338" s="5" t="str">
        <f>"Q"&amp;ROUNDUP(MONTH(VolumebyClient[[#This Row],[Date]])/3,0)&amp;" "&amp;YEAR(VolumebyClient[[#This Row],[Date]])</f>
        <v>Q1 2020</v>
      </c>
      <c r="I338" s="5" t="str">
        <f>VLOOKUP(VolumebyClient[[#This Row],[Date]],Quarters[],3,TRUE)</f>
        <v>Q1 2020</v>
      </c>
    </row>
    <row r="339" spans="1:9" x14ac:dyDescent="0.25">
      <c r="A339" s="4" t="str">
        <f t="shared" si="21"/>
        <v>CL49900</v>
      </c>
      <c r="B339" s="4">
        <v>43951</v>
      </c>
      <c r="C339" s="7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5" t="str">
        <f>VLOOKUP(VolumebyClient[[#This Row],[Index Match Region ID]],NEWGEONames[[GEOID]:[GEO Name]],2,FALSE)</f>
        <v>LATAM</v>
      </c>
      <c r="H339" s="5" t="str">
        <f>"Q"&amp;ROUNDUP(MONTH(VolumebyClient[[#This Row],[Date]])/3,0)&amp;" "&amp;YEAR(VolumebyClient[[#This Row],[Date]])</f>
        <v>Q2 2020</v>
      </c>
      <c r="I339" s="5" t="str">
        <f>VLOOKUP(VolumebyClient[[#This Row],[Date]],Quarters[],3,TRUE)</f>
        <v>Q2 2020</v>
      </c>
    </row>
    <row r="340" spans="1:9" x14ac:dyDescent="0.25">
      <c r="A340" s="4" t="str">
        <f t="shared" si="21"/>
        <v>CL49900</v>
      </c>
      <c r="B340" s="4">
        <v>43982</v>
      </c>
      <c r="C340" s="7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5" t="str">
        <f>VLOOKUP(VolumebyClient[[#This Row],[Index Match Region ID]],NEWGEONames[[GEOID]:[GEO Name]],2,FALSE)</f>
        <v>LATAM</v>
      </c>
      <c r="H340" s="5" t="str">
        <f>"Q"&amp;ROUNDUP(MONTH(VolumebyClient[[#This Row],[Date]])/3,0)&amp;" "&amp;YEAR(VolumebyClient[[#This Row],[Date]])</f>
        <v>Q2 2020</v>
      </c>
      <c r="I340" s="5" t="str">
        <f>VLOOKUP(VolumebyClient[[#This Row],[Date]],Quarters[],3,TRUE)</f>
        <v>Q2 2020</v>
      </c>
    </row>
    <row r="341" spans="1:9" x14ac:dyDescent="0.25">
      <c r="A341" s="4" t="str">
        <f t="shared" si="21"/>
        <v>CL49900</v>
      </c>
      <c r="B341" s="4">
        <v>44012</v>
      </c>
      <c r="C341" s="7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5" t="str">
        <f>VLOOKUP(VolumebyClient[[#This Row],[Index Match Region ID]],NEWGEONames[[GEOID]:[GEO Name]],2,FALSE)</f>
        <v>LATAM</v>
      </c>
      <c r="H341" s="5" t="str">
        <f>"Q"&amp;ROUNDUP(MONTH(VolumebyClient[[#This Row],[Date]])/3,0)&amp;" "&amp;YEAR(VolumebyClient[[#This Row],[Date]])</f>
        <v>Q2 2020</v>
      </c>
      <c r="I341" s="5" t="str">
        <f>VLOOKUP(VolumebyClient[[#This Row],[Date]],Quarters[],3,TRUE)</f>
        <v>Q2 2020</v>
      </c>
    </row>
    <row r="342" spans="1:9" x14ac:dyDescent="0.25">
      <c r="A342" s="4" t="str">
        <f t="shared" si="21"/>
        <v>CL49900</v>
      </c>
      <c r="B342" s="4">
        <v>44043</v>
      </c>
      <c r="C342" s="7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5" t="str">
        <f>VLOOKUP(VolumebyClient[[#This Row],[Index Match Region ID]],NEWGEONames[[GEOID]:[GEO Name]],2,FALSE)</f>
        <v>LATAM</v>
      </c>
      <c r="H342" s="5" t="str">
        <f>"Q"&amp;ROUNDUP(MONTH(VolumebyClient[[#This Row],[Date]])/3,0)&amp;" "&amp;YEAR(VolumebyClient[[#This Row],[Date]])</f>
        <v>Q3 2020</v>
      </c>
      <c r="I342" s="5" t="str">
        <f>VLOOKUP(VolumebyClient[[#This Row],[Date]],Quarters[],3,TRUE)</f>
        <v>Q3 2020</v>
      </c>
    </row>
    <row r="343" spans="1:9" x14ac:dyDescent="0.25">
      <c r="A343" s="4" t="str">
        <f t="shared" si="21"/>
        <v>CL49900</v>
      </c>
      <c r="B343" s="4">
        <v>44074</v>
      </c>
      <c r="C343" s="7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5" t="str">
        <f>VLOOKUP(VolumebyClient[[#This Row],[Index Match Region ID]],NEWGEONames[[GEOID]:[GEO Name]],2,FALSE)</f>
        <v>LATAM</v>
      </c>
      <c r="H343" s="5" t="str">
        <f>"Q"&amp;ROUNDUP(MONTH(VolumebyClient[[#This Row],[Date]])/3,0)&amp;" "&amp;YEAR(VolumebyClient[[#This Row],[Date]])</f>
        <v>Q3 2020</v>
      </c>
      <c r="I343" s="5" t="str">
        <f>VLOOKUP(VolumebyClient[[#This Row],[Date]],Quarters[],3,TRUE)</f>
        <v>Q3 2020</v>
      </c>
    </row>
    <row r="344" spans="1:9" x14ac:dyDescent="0.25">
      <c r="A344" s="4" t="str">
        <f t="shared" si="21"/>
        <v>CL49900</v>
      </c>
      <c r="B344" s="4">
        <v>44104</v>
      </c>
      <c r="C344" s="7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5" t="str">
        <f>VLOOKUP(VolumebyClient[[#This Row],[Index Match Region ID]],NEWGEONames[[GEOID]:[GEO Name]],2,FALSE)</f>
        <v>LATAM</v>
      </c>
      <c r="H344" s="5" t="str">
        <f>"Q"&amp;ROUNDUP(MONTH(VolumebyClient[[#This Row],[Date]])/3,0)&amp;" "&amp;YEAR(VolumebyClient[[#This Row],[Date]])</f>
        <v>Q3 2020</v>
      </c>
      <c r="I344" s="5" t="str">
        <f>VLOOKUP(VolumebyClient[[#This Row],[Date]],Quarters[],3,TRUE)</f>
        <v>Q3 2020</v>
      </c>
    </row>
    <row r="345" spans="1:9" x14ac:dyDescent="0.25">
      <c r="A345" s="4" t="str">
        <f t="shared" si="21"/>
        <v>CL49900</v>
      </c>
      <c r="B345" s="4">
        <v>44135</v>
      </c>
      <c r="C345" s="7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5" t="str">
        <f>VLOOKUP(VolumebyClient[[#This Row],[Index Match Region ID]],NEWGEONames[[GEOID]:[GEO Name]],2,FALSE)</f>
        <v>LATAM</v>
      </c>
      <c r="H345" s="5" t="str">
        <f>"Q"&amp;ROUNDUP(MONTH(VolumebyClient[[#This Row],[Date]])/3,0)&amp;" "&amp;YEAR(VolumebyClient[[#This Row],[Date]])</f>
        <v>Q4 2020</v>
      </c>
      <c r="I345" s="5" t="str">
        <f>VLOOKUP(VolumebyClient[[#This Row],[Date]],Quarters[],3,TRUE)</f>
        <v>Q4 2020</v>
      </c>
    </row>
    <row r="346" spans="1:9" x14ac:dyDescent="0.25">
      <c r="A346" s="4" t="str">
        <f t="shared" si="21"/>
        <v>CL49900</v>
      </c>
      <c r="B346" s="4">
        <v>44165</v>
      </c>
      <c r="C346" s="7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5" t="str">
        <f>VLOOKUP(VolumebyClient[[#This Row],[Index Match Region ID]],NEWGEONames[[GEOID]:[GEO Name]],2,FALSE)</f>
        <v>LATAM</v>
      </c>
      <c r="H346" s="5" t="str">
        <f>"Q"&amp;ROUNDUP(MONTH(VolumebyClient[[#This Row],[Date]])/3,0)&amp;" "&amp;YEAR(VolumebyClient[[#This Row],[Date]])</f>
        <v>Q4 2020</v>
      </c>
      <c r="I346" s="5" t="str">
        <f>VLOOKUP(VolumebyClient[[#This Row],[Date]],Quarters[],3,TRUE)</f>
        <v>Q4 2020</v>
      </c>
    </row>
    <row r="347" spans="1:9" x14ac:dyDescent="0.25">
      <c r="A347" s="4" t="str">
        <f t="shared" si="21"/>
        <v>CL49900</v>
      </c>
      <c r="B347" s="4">
        <v>44196</v>
      </c>
      <c r="C347" s="7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5" t="str">
        <f>VLOOKUP(VolumebyClient[[#This Row],[Index Match Region ID]],NEWGEONames[[GEOID]:[GEO Name]],2,FALSE)</f>
        <v>LATAM</v>
      </c>
      <c r="H347" s="5" t="str">
        <f>"Q"&amp;ROUNDUP(MONTH(VolumebyClient[[#This Row],[Date]])/3,0)&amp;" "&amp;YEAR(VolumebyClient[[#This Row],[Date]])</f>
        <v>Q4 2020</v>
      </c>
      <c r="I347" s="5" t="str">
        <f>VLOOKUP(VolumebyClient[[#This Row],[Date]],Quarters[],3,TRUE)</f>
        <v>Q4 2020</v>
      </c>
    </row>
    <row r="348" spans="1:9" x14ac:dyDescent="0.25">
      <c r="A348" s="4" t="str">
        <f t="shared" si="21"/>
        <v>CL49900</v>
      </c>
      <c r="B348" s="4">
        <v>44227</v>
      </c>
      <c r="C348" s="7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5" t="str">
        <f>VLOOKUP(VolumebyClient[[#This Row],[Index Match Region ID]],NEWGEONames[[GEOID]:[GEO Name]],2,FALSE)</f>
        <v>LATAM</v>
      </c>
      <c r="H348" s="5" t="str">
        <f>"Q"&amp;ROUNDUP(MONTH(VolumebyClient[[#This Row],[Date]])/3,0)&amp;" "&amp;YEAR(VolumebyClient[[#This Row],[Date]])</f>
        <v>Q1 2021</v>
      </c>
      <c r="I348" s="5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7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5" t="str">
        <f>VLOOKUP(VolumebyClient[[#This Row],[Index Match Region ID]],NEWGEONames[[GEOID]:[GEO Name]],2,FALSE)</f>
        <v>APAC</v>
      </c>
      <c r="H349" s="5" t="str">
        <f>"Q"&amp;ROUNDUP(MONTH(VolumebyClient[[#This Row],[Date]])/3,0)&amp;" "&amp;YEAR(VolumebyClient[[#This Row],[Date]])</f>
        <v>Q1 2020</v>
      </c>
      <c r="I349" s="5" t="str">
        <f>VLOOKUP(VolumebyClient[[#This Row],[Date]],Quarters[],3,TRUE)</f>
        <v>Q1 2020</v>
      </c>
    </row>
    <row r="350" spans="1:9" x14ac:dyDescent="0.25">
      <c r="A350" s="4" t="str">
        <f t="shared" ref="A350:A366" si="22">A349</f>
        <v>CL49960</v>
      </c>
      <c r="B350" s="4">
        <v>43890</v>
      </c>
      <c r="C350" s="7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5" t="str">
        <f>VLOOKUP(VolumebyClient[[#This Row],[Index Match Region ID]],NEWGEONames[[GEOID]:[GEO Name]],2,FALSE)</f>
        <v>APAC</v>
      </c>
      <c r="H350" s="5" t="str">
        <f>"Q"&amp;ROUNDUP(MONTH(VolumebyClient[[#This Row],[Date]])/3,0)&amp;" "&amp;YEAR(VolumebyClient[[#This Row],[Date]])</f>
        <v>Q1 2020</v>
      </c>
      <c r="I350" s="5" t="str">
        <f>VLOOKUP(VolumebyClient[[#This Row],[Date]],Quarters[],3,TRUE)</f>
        <v>Q1 2020</v>
      </c>
    </row>
    <row r="351" spans="1:9" x14ac:dyDescent="0.25">
      <c r="A351" s="4" t="str">
        <f t="shared" si="22"/>
        <v>CL49960</v>
      </c>
      <c r="B351" s="4">
        <v>43921</v>
      </c>
      <c r="C351" s="7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5" t="str">
        <f>VLOOKUP(VolumebyClient[[#This Row],[Index Match Region ID]],NEWGEONames[[GEOID]:[GEO Name]],2,FALSE)</f>
        <v>APAC</v>
      </c>
      <c r="H351" s="5" t="str">
        <f>"Q"&amp;ROUNDUP(MONTH(VolumebyClient[[#This Row],[Date]])/3,0)&amp;" "&amp;YEAR(VolumebyClient[[#This Row],[Date]])</f>
        <v>Q1 2020</v>
      </c>
      <c r="I351" s="5" t="str">
        <f>VLOOKUP(VolumebyClient[[#This Row],[Date]],Quarters[],3,TRUE)</f>
        <v>Q1 2020</v>
      </c>
    </row>
    <row r="352" spans="1:9" x14ac:dyDescent="0.25">
      <c r="A352" s="4" t="str">
        <f t="shared" si="22"/>
        <v>CL49960</v>
      </c>
      <c r="B352" s="4">
        <v>43951</v>
      </c>
      <c r="C352" s="7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5" t="str">
        <f>VLOOKUP(VolumebyClient[[#This Row],[Index Match Region ID]],NEWGEONames[[GEOID]:[GEO Name]],2,FALSE)</f>
        <v>APAC</v>
      </c>
      <c r="H352" s="5" t="str">
        <f>"Q"&amp;ROUNDUP(MONTH(VolumebyClient[[#This Row],[Date]])/3,0)&amp;" "&amp;YEAR(VolumebyClient[[#This Row],[Date]])</f>
        <v>Q2 2020</v>
      </c>
      <c r="I352" s="5" t="str">
        <f>VLOOKUP(VolumebyClient[[#This Row],[Date]],Quarters[],3,TRUE)</f>
        <v>Q2 2020</v>
      </c>
    </row>
    <row r="353" spans="1:9" x14ac:dyDescent="0.25">
      <c r="A353" s="4" t="str">
        <f t="shared" si="22"/>
        <v>CL49960</v>
      </c>
      <c r="B353" s="4">
        <v>43982</v>
      </c>
      <c r="C353" s="7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5" t="str">
        <f>VLOOKUP(VolumebyClient[[#This Row],[Index Match Region ID]],NEWGEONames[[GEOID]:[GEO Name]],2,FALSE)</f>
        <v>APAC</v>
      </c>
      <c r="H353" s="5" t="str">
        <f>"Q"&amp;ROUNDUP(MONTH(VolumebyClient[[#This Row],[Date]])/3,0)&amp;" "&amp;YEAR(VolumebyClient[[#This Row],[Date]])</f>
        <v>Q2 2020</v>
      </c>
      <c r="I353" s="5" t="str">
        <f>VLOOKUP(VolumebyClient[[#This Row],[Date]],Quarters[],3,TRUE)</f>
        <v>Q2 2020</v>
      </c>
    </row>
    <row r="354" spans="1:9" x14ac:dyDescent="0.25">
      <c r="A354" s="4" t="str">
        <f t="shared" si="22"/>
        <v>CL49960</v>
      </c>
      <c r="B354" s="4">
        <v>44012</v>
      </c>
      <c r="C354" s="7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5" t="str">
        <f>VLOOKUP(VolumebyClient[[#This Row],[Index Match Region ID]],NEWGEONames[[GEOID]:[GEO Name]],2,FALSE)</f>
        <v>APAC</v>
      </c>
      <c r="H354" s="5" t="str">
        <f>"Q"&amp;ROUNDUP(MONTH(VolumebyClient[[#This Row],[Date]])/3,0)&amp;" "&amp;YEAR(VolumebyClient[[#This Row],[Date]])</f>
        <v>Q2 2020</v>
      </c>
      <c r="I354" s="5" t="str">
        <f>VLOOKUP(VolumebyClient[[#This Row],[Date]],Quarters[],3,TRUE)</f>
        <v>Q2 2020</v>
      </c>
    </row>
    <row r="355" spans="1:9" x14ac:dyDescent="0.25">
      <c r="A355" s="4" t="str">
        <f t="shared" si="22"/>
        <v>CL49960</v>
      </c>
      <c r="B355" s="4">
        <v>44043</v>
      </c>
      <c r="C355" s="7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5" t="str">
        <f>VLOOKUP(VolumebyClient[[#This Row],[Index Match Region ID]],NEWGEONames[[GEOID]:[GEO Name]],2,FALSE)</f>
        <v>APAC</v>
      </c>
      <c r="H355" s="5" t="str">
        <f>"Q"&amp;ROUNDUP(MONTH(VolumebyClient[[#This Row],[Date]])/3,0)&amp;" "&amp;YEAR(VolumebyClient[[#This Row],[Date]])</f>
        <v>Q3 2020</v>
      </c>
      <c r="I355" s="5" t="str">
        <f>VLOOKUP(VolumebyClient[[#This Row],[Date]],Quarters[],3,TRUE)</f>
        <v>Q3 2020</v>
      </c>
    </row>
    <row r="356" spans="1:9" x14ac:dyDescent="0.25">
      <c r="A356" s="4" t="str">
        <f t="shared" si="22"/>
        <v>CL49960</v>
      </c>
      <c r="B356" s="4">
        <v>44074</v>
      </c>
      <c r="C356" s="7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5" t="str">
        <f>VLOOKUP(VolumebyClient[[#This Row],[Index Match Region ID]],NEWGEONames[[GEOID]:[GEO Name]],2,FALSE)</f>
        <v>APAC</v>
      </c>
      <c r="H356" s="5" t="str">
        <f>"Q"&amp;ROUNDUP(MONTH(VolumebyClient[[#This Row],[Date]])/3,0)&amp;" "&amp;YEAR(VolumebyClient[[#This Row],[Date]])</f>
        <v>Q3 2020</v>
      </c>
      <c r="I356" s="5" t="str">
        <f>VLOOKUP(VolumebyClient[[#This Row],[Date]],Quarters[],3,TRUE)</f>
        <v>Q3 2020</v>
      </c>
    </row>
    <row r="357" spans="1:9" x14ac:dyDescent="0.25">
      <c r="A357" s="4" t="str">
        <f t="shared" si="22"/>
        <v>CL49960</v>
      </c>
      <c r="B357" s="4">
        <v>44104</v>
      </c>
      <c r="C357" s="7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5" t="str">
        <f>VLOOKUP(VolumebyClient[[#This Row],[Index Match Region ID]],NEWGEONames[[GEOID]:[GEO Name]],2,FALSE)</f>
        <v>APAC</v>
      </c>
      <c r="H357" s="5" t="str">
        <f>"Q"&amp;ROUNDUP(MONTH(VolumebyClient[[#This Row],[Date]])/3,0)&amp;" "&amp;YEAR(VolumebyClient[[#This Row],[Date]])</f>
        <v>Q3 2020</v>
      </c>
      <c r="I357" s="5" t="str">
        <f>VLOOKUP(VolumebyClient[[#This Row],[Date]],Quarters[],3,TRUE)</f>
        <v>Q3 2020</v>
      </c>
    </row>
    <row r="358" spans="1:9" x14ac:dyDescent="0.25">
      <c r="A358" s="4" t="str">
        <f t="shared" si="22"/>
        <v>CL49960</v>
      </c>
      <c r="B358" s="4">
        <v>44135</v>
      </c>
      <c r="C358" s="7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5" t="str">
        <f>VLOOKUP(VolumebyClient[[#This Row],[Index Match Region ID]],NEWGEONames[[GEOID]:[GEO Name]],2,FALSE)</f>
        <v>APAC</v>
      </c>
      <c r="H358" s="5" t="str">
        <f>"Q"&amp;ROUNDUP(MONTH(VolumebyClient[[#This Row],[Date]])/3,0)&amp;" "&amp;YEAR(VolumebyClient[[#This Row],[Date]])</f>
        <v>Q4 2020</v>
      </c>
      <c r="I358" s="5" t="str">
        <f>VLOOKUP(VolumebyClient[[#This Row],[Date]],Quarters[],3,TRUE)</f>
        <v>Q4 2020</v>
      </c>
    </row>
    <row r="359" spans="1:9" x14ac:dyDescent="0.25">
      <c r="A359" s="4" t="str">
        <f t="shared" si="22"/>
        <v>CL49960</v>
      </c>
      <c r="B359" s="4">
        <v>44165</v>
      </c>
      <c r="C359" s="7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5" t="str">
        <f>VLOOKUP(VolumebyClient[[#This Row],[Index Match Region ID]],NEWGEONames[[GEOID]:[GEO Name]],2,FALSE)</f>
        <v>APAC</v>
      </c>
      <c r="H359" s="5" t="str">
        <f>"Q"&amp;ROUNDUP(MONTH(VolumebyClient[[#This Row],[Date]])/3,0)&amp;" "&amp;YEAR(VolumebyClient[[#This Row],[Date]])</f>
        <v>Q4 2020</v>
      </c>
      <c r="I359" s="5" t="str">
        <f>VLOOKUP(VolumebyClient[[#This Row],[Date]],Quarters[],3,TRUE)</f>
        <v>Q4 2020</v>
      </c>
    </row>
    <row r="360" spans="1:9" x14ac:dyDescent="0.25">
      <c r="A360" s="4" t="str">
        <f t="shared" si="22"/>
        <v>CL49960</v>
      </c>
      <c r="B360" s="4">
        <v>44196</v>
      </c>
      <c r="C360" s="7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5" t="str">
        <f>VLOOKUP(VolumebyClient[[#This Row],[Index Match Region ID]],NEWGEONames[[GEOID]:[GEO Name]],2,FALSE)</f>
        <v>APAC</v>
      </c>
      <c r="H360" s="5" t="str">
        <f>"Q"&amp;ROUNDUP(MONTH(VolumebyClient[[#This Row],[Date]])/3,0)&amp;" "&amp;YEAR(VolumebyClient[[#This Row],[Date]])</f>
        <v>Q4 2020</v>
      </c>
      <c r="I360" s="5" t="str">
        <f>VLOOKUP(VolumebyClient[[#This Row],[Date]],Quarters[],3,TRUE)</f>
        <v>Q4 2020</v>
      </c>
    </row>
    <row r="361" spans="1:9" x14ac:dyDescent="0.25">
      <c r="A361" s="4" t="str">
        <f t="shared" si="22"/>
        <v>CL49960</v>
      </c>
      <c r="B361" s="4">
        <v>44377</v>
      </c>
      <c r="C361" s="7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5" t="str">
        <f>VLOOKUP(VolumebyClient[[#This Row],[Index Match Region ID]],NEWGEONames[[GEOID]:[GEO Name]],2,FALSE)</f>
        <v>APAC</v>
      </c>
      <c r="H361" s="5" t="str">
        <f>"Q"&amp;ROUNDUP(MONTH(VolumebyClient[[#This Row],[Date]])/3,0)&amp;" "&amp;YEAR(VolumebyClient[[#This Row],[Date]])</f>
        <v>Q2 2021</v>
      </c>
      <c r="I361" s="5" t="str">
        <f>VLOOKUP(VolumebyClient[[#This Row],[Date]],Quarters[],3,TRUE)</f>
        <v>Q2 2021</v>
      </c>
    </row>
    <row r="362" spans="1:9" x14ac:dyDescent="0.25">
      <c r="A362" s="4" t="str">
        <f t="shared" si="22"/>
        <v>CL49960</v>
      </c>
      <c r="B362" s="4">
        <v>44347</v>
      </c>
      <c r="C362" s="7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5" t="str">
        <f>VLOOKUP(VolumebyClient[[#This Row],[Index Match Region ID]],NEWGEONames[[GEOID]:[GEO Name]],2,FALSE)</f>
        <v>APAC</v>
      </c>
      <c r="H362" s="5" t="str">
        <f>"Q"&amp;ROUNDUP(MONTH(VolumebyClient[[#This Row],[Date]])/3,0)&amp;" "&amp;YEAR(VolumebyClient[[#This Row],[Date]])</f>
        <v>Q2 2021</v>
      </c>
      <c r="I362" s="5" t="str">
        <f>VLOOKUP(VolumebyClient[[#This Row],[Date]],Quarters[],3,TRUE)</f>
        <v>Q2 2021</v>
      </c>
    </row>
    <row r="363" spans="1:9" x14ac:dyDescent="0.25">
      <c r="A363" s="4" t="str">
        <f t="shared" si="22"/>
        <v>CL49960</v>
      </c>
      <c r="B363" s="4">
        <v>44316</v>
      </c>
      <c r="C363" s="7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5" t="str">
        <f>VLOOKUP(VolumebyClient[[#This Row],[Index Match Region ID]],NEWGEONames[[GEOID]:[GEO Name]],2,FALSE)</f>
        <v>APAC</v>
      </c>
      <c r="H363" s="5" t="str">
        <f>"Q"&amp;ROUNDUP(MONTH(VolumebyClient[[#This Row],[Date]])/3,0)&amp;" "&amp;YEAR(VolumebyClient[[#This Row],[Date]])</f>
        <v>Q2 2021</v>
      </c>
      <c r="I363" s="5" t="str">
        <f>VLOOKUP(VolumebyClient[[#This Row],[Date]],Quarters[],3,TRUE)</f>
        <v>Q2 2021</v>
      </c>
    </row>
    <row r="364" spans="1:9" x14ac:dyDescent="0.25">
      <c r="A364" s="4" t="str">
        <f t="shared" si="22"/>
        <v>CL49960</v>
      </c>
      <c r="B364" s="4">
        <v>44286</v>
      </c>
      <c r="C364" s="7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5" t="str">
        <f>VLOOKUP(VolumebyClient[[#This Row],[Index Match Region ID]],NEWGEONames[[GEOID]:[GEO Name]],2,FALSE)</f>
        <v>APAC</v>
      </c>
      <c r="H364" s="5" t="str">
        <f>"Q"&amp;ROUNDUP(MONTH(VolumebyClient[[#This Row],[Date]])/3,0)&amp;" "&amp;YEAR(VolumebyClient[[#This Row],[Date]])</f>
        <v>Q1 2021</v>
      </c>
      <c r="I364" s="5" t="str">
        <f>VLOOKUP(VolumebyClient[[#This Row],[Date]],Quarters[],3,TRUE)</f>
        <v>Q1 2021</v>
      </c>
    </row>
    <row r="365" spans="1:9" x14ac:dyDescent="0.25">
      <c r="A365" s="4" t="str">
        <f t="shared" si="22"/>
        <v>CL49960</v>
      </c>
      <c r="B365" s="4">
        <v>44255</v>
      </c>
      <c r="C365" s="7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5" t="str">
        <f>VLOOKUP(VolumebyClient[[#This Row],[Index Match Region ID]],NEWGEONames[[GEOID]:[GEO Name]],2,FALSE)</f>
        <v>APAC</v>
      </c>
      <c r="H365" s="5" t="str">
        <f>"Q"&amp;ROUNDUP(MONTH(VolumebyClient[[#This Row],[Date]])/3,0)&amp;" "&amp;YEAR(VolumebyClient[[#This Row],[Date]])</f>
        <v>Q1 2021</v>
      </c>
      <c r="I365" s="5" t="str">
        <f>VLOOKUP(VolumebyClient[[#This Row],[Date]],Quarters[],3,TRUE)</f>
        <v>Q1 2021</v>
      </c>
    </row>
    <row r="366" spans="1:9" x14ac:dyDescent="0.25">
      <c r="A366" s="4" t="str">
        <f t="shared" si="22"/>
        <v>CL49960</v>
      </c>
      <c r="B366" s="4">
        <v>44227</v>
      </c>
      <c r="C366" s="7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5" t="str">
        <f>VLOOKUP(VolumebyClient[[#This Row],[Index Match Region ID]],NEWGEONames[[GEOID]:[GEO Name]],2,FALSE)</f>
        <v>APAC</v>
      </c>
      <c r="H366" s="5" t="str">
        <f>"Q"&amp;ROUNDUP(MONTH(VolumebyClient[[#This Row],[Date]])/3,0)&amp;" "&amp;YEAR(VolumebyClient[[#This Row],[Date]])</f>
        <v>Q1 2021</v>
      </c>
      <c r="I366" s="5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7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5" t="str">
        <f>VLOOKUP(VolumebyClient[[#This Row],[Index Match Region ID]],NEWGEONames[[GEOID]:[GEO Name]],2,FALSE)</f>
        <v>NAM</v>
      </c>
      <c r="H367" s="5" t="str">
        <f>"Q"&amp;ROUNDUP(MONTH(VolumebyClient[[#This Row],[Date]])/3,0)&amp;" "&amp;YEAR(VolumebyClient[[#This Row],[Date]])</f>
        <v>Q1 2020</v>
      </c>
      <c r="I367" s="5" t="str">
        <f>VLOOKUP(VolumebyClient[[#This Row],[Date]],Quarters[],3,TRUE)</f>
        <v>Q1 2020</v>
      </c>
    </row>
    <row r="368" spans="1:9" x14ac:dyDescent="0.25">
      <c r="A368" s="4" t="str">
        <f t="shared" ref="A368:A384" si="23">A367</f>
        <v>CL50297</v>
      </c>
      <c r="B368" s="4">
        <v>43890</v>
      </c>
      <c r="C368" s="7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5" t="str">
        <f>VLOOKUP(VolumebyClient[[#This Row],[Index Match Region ID]],NEWGEONames[[GEOID]:[GEO Name]],2,FALSE)</f>
        <v>NAM</v>
      </c>
      <c r="H368" s="5" t="str">
        <f>"Q"&amp;ROUNDUP(MONTH(VolumebyClient[[#This Row],[Date]])/3,0)&amp;" "&amp;YEAR(VolumebyClient[[#This Row],[Date]])</f>
        <v>Q1 2020</v>
      </c>
      <c r="I368" s="5" t="str">
        <f>VLOOKUP(VolumebyClient[[#This Row],[Date]],Quarters[],3,TRUE)</f>
        <v>Q1 2020</v>
      </c>
    </row>
    <row r="369" spans="1:9" x14ac:dyDescent="0.25">
      <c r="A369" s="4" t="str">
        <f t="shared" si="23"/>
        <v>CL50297</v>
      </c>
      <c r="B369" s="4">
        <v>43921</v>
      </c>
      <c r="C369" s="7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5" t="str">
        <f>VLOOKUP(VolumebyClient[[#This Row],[Index Match Region ID]],NEWGEONames[[GEOID]:[GEO Name]],2,FALSE)</f>
        <v>NAM</v>
      </c>
      <c r="H369" s="5" t="str">
        <f>"Q"&amp;ROUNDUP(MONTH(VolumebyClient[[#This Row],[Date]])/3,0)&amp;" "&amp;YEAR(VolumebyClient[[#This Row],[Date]])</f>
        <v>Q1 2020</v>
      </c>
      <c r="I369" s="5" t="str">
        <f>VLOOKUP(VolumebyClient[[#This Row],[Date]],Quarters[],3,TRUE)</f>
        <v>Q1 2020</v>
      </c>
    </row>
    <row r="370" spans="1:9" x14ac:dyDescent="0.25">
      <c r="A370" s="4" t="str">
        <f t="shared" si="23"/>
        <v>CL50297</v>
      </c>
      <c r="B370" s="4">
        <v>43951</v>
      </c>
      <c r="C370" s="7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5" t="str">
        <f>VLOOKUP(VolumebyClient[[#This Row],[Index Match Region ID]],NEWGEONames[[GEOID]:[GEO Name]],2,FALSE)</f>
        <v>NAM</v>
      </c>
      <c r="H370" s="5" t="str">
        <f>"Q"&amp;ROUNDUP(MONTH(VolumebyClient[[#This Row],[Date]])/3,0)&amp;" "&amp;YEAR(VolumebyClient[[#This Row],[Date]])</f>
        <v>Q2 2020</v>
      </c>
      <c r="I370" s="5" t="str">
        <f>VLOOKUP(VolumebyClient[[#This Row],[Date]],Quarters[],3,TRUE)</f>
        <v>Q2 2020</v>
      </c>
    </row>
    <row r="371" spans="1:9" x14ac:dyDescent="0.25">
      <c r="A371" s="4" t="str">
        <f t="shared" si="23"/>
        <v>CL50297</v>
      </c>
      <c r="B371" s="4">
        <v>43982</v>
      </c>
      <c r="C371" s="7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5" t="str">
        <f>VLOOKUP(VolumebyClient[[#This Row],[Index Match Region ID]],NEWGEONames[[GEOID]:[GEO Name]],2,FALSE)</f>
        <v>NAM</v>
      </c>
      <c r="H371" s="5" t="str">
        <f>"Q"&amp;ROUNDUP(MONTH(VolumebyClient[[#This Row],[Date]])/3,0)&amp;" "&amp;YEAR(VolumebyClient[[#This Row],[Date]])</f>
        <v>Q2 2020</v>
      </c>
      <c r="I371" s="5" t="str">
        <f>VLOOKUP(VolumebyClient[[#This Row],[Date]],Quarters[],3,TRUE)</f>
        <v>Q2 2020</v>
      </c>
    </row>
    <row r="372" spans="1:9" x14ac:dyDescent="0.25">
      <c r="A372" s="4" t="str">
        <f t="shared" si="23"/>
        <v>CL50297</v>
      </c>
      <c r="B372" s="4">
        <v>44012</v>
      </c>
      <c r="C372" s="7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5" t="str">
        <f>VLOOKUP(VolumebyClient[[#This Row],[Index Match Region ID]],NEWGEONames[[GEOID]:[GEO Name]],2,FALSE)</f>
        <v>NAM</v>
      </c>
      <c r="H372" s="5" t="str">
        <f>"Q"&amp;ROUNDUP(MONTH(VolumebyClient[[#This Row],[Date]])/3,0)&amp;" "&amp;YEAR(VolumebyClient[[#This Row],[Date]])</f>
        <v>Q2 2020</v>
      </c>
      <c r="I372" s="5" t="str">
        <f>VLOOKUP(VolumebyClient[[#This Row],[Date]],Quarters[],3,TRUE)</f>
        <v>Q2 2020</v>
      </c>
    </row>
    <row r="373" spans="1:9" x14ac:dyDescent="0.25">
      <c r="A373" s="4" t="str">
        <f t="shared" si="23"/>
        <v>CL50297</v>
      </c>
      <c r="B373" s="4">
        <v>44043</v>
      </c>
      <c r="C373" s="7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5" t="str">
        <f>VLOOKUP(VolumebyClient[[#This Row],[Index Match Region ID]],NEWGEONames[[GEOID]:[GEO Name]],2,FALSE)</f>
        <v>NAM</v>
      </c>
      <c r="H373" s="5" t="str">
        <f>"Q"&amp;ROUNDUP(MONTH(VolumebyClient[[#This Row],[Date]])/3,0)&amp;" "&amp;YEAR(VolumebyClient[[#This Row],[Date]])</f>
        <v>Q3 2020</v>
      </c>
      <c r="I373" s="5" t="str">
        <f>VLOOKUP(VolumebyClient[[#This Row],[Date]],Quarters[],3,TRUE)</f>
        <v>Q3 2020</v>
      </c>
    </row>
    <row r="374" spans="1:9" x14ac:dyDescent="0.25">
      <c r="A374" s="4" t="str">
        <f t="shared" si="23"/>
        <v>CL50297</v>
      </c>
      <c r="B374" s="4">
        <v>44074</v>
      </c>
      <c r="C374" s="7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5" t="str">
        <f>VLOOKUP(VolumebyClient[[#This Row],[Index Match Region ID]],NEWGEONames[[GEOID]:[GEO Name]],2,FALSE)</f>
        <v>NAM</v>
      </c>
      <c r="H374" s="5" t="str">
        <f>"Q"&amp;ROUNDUP(MONTH(VolumebyClient[[#This Row],[Date]])/3,0)&amp;" "&amp;YEAR(VolumebyClient[[#This Row],[Date]])</f>
        <v>Q3 2020</v>
      </c>
      <c r="I374" s="5" t="str">
        <f>VLOOKUP(VolumebyClient[[#This Row],[Date]],Quarters[],3,TRUE)</f>
        <v>Q3 2020</v>
      </c>
    </row>
    <row r="375" spans="1:9" x14ac:dyDescent="0.25">
      <c r="A375" s="4" t="str">
        <f t="shared" si="23"/>
        <v>CL50297</v>
      </c>
      <c r="B375" s="4">
        <v>44104</v>
      </c>
      <c r="C375" s="7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5" t="str">
        <f>VLOOKUP(VolumebyClient[[#This Row],[Index Match Region ID]],NEWGEONames[[GEOID]:[GEO Name]],2,FALSE)</f>
        <v>NAM</v>
      </c>
      <c r="H375" s="5" t="str">
        <f>"Q"&amp;ROUNDUP(MONTH(VolumebyClient[[#This Row],[Date]])/3,0)&amp;" "&amp;YEAR(VolumebyClient[[#This Row],[Date]])</f>
        <v>Q3 2020</v>
      </c>
      <c r="I375" s="5" t="str">
        <f>VLOOKUP(VolumebyClient[[#This Row],[Date]],Quarters[],3,TRUE)</f>
        <v>Q3 2020</v>
      </c>
    </row>
    <row r="376" spans="1:9" x14ac:dyDescent="0.25">
      <c r="A376" s="4" t="str">
        <f t="shared" si="23"/>
        <v>CL50297</v>
      </c>
      <c r="B376" s="4">
        <v>44135</v>
      </c>
      <c r="C376" s="7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5" t="str">
        <f>VLOOKUP(VolumebyClient[[#This Row],[Index Match Region ID]],NEWGEONames[[GEOID]:[GEO Name]],2,FALSE)</f>
        <v>NAM</v>
      </c>
      <c r="H376" s="5" t="str">
        <f>"Q"&amp;ROUNDUP(MONTH(VolumebyClient[[#This Row],[Date]])/3,0)&amp;" "&amp;YEAR(VolumebyClient[[#This Row],[Date]])</f>
        <v>Q4 2020</v>
      </c>
      <c r="I376" s="5" t="str">
        <f>VLOOKUP(VolumebyClient[[#This Row],[Date]],Quarters[],3,TRUE)</f>
        <v>Q4 2020</v>
      </c>
    </row>
    <row r="377" spans="1:9" x14ac:dyDescent="0.25">
      <c r="A377" s="4" t="str">
        <f t="shared" si="23"/>
        <v>CL50297</v>
      </c>
      <c r="B377" s="4">
        <v>44165</v>
      </c>
      <c r="C377" s="7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5" t="str">
        <f>VLOOKUP(VolumebyClient[[#This Row],[Index Match Region ID]],NEWGEONames[[GEOID]:[GEO Name]],2,FALSE)</f>
        <v>NAM</v>
      </c>
      <c r="H377" s="5" t="str">
        <f>"Q"&amp;ROUNDUP(MONTH(VolumebyClient[[#This Row],[Date]])/3,0)&amp;" "&amp;YEAR(VolumebyClient[[#This Row],[Date]])</f>
        <v>Q4 2020</v>
      </c>
      <c r="I377" s="5" t="str">
        <f>VLOOKUP(VolumebyClient[[#This Row],[Date]],Quarters[],3,TRUE)</f>
        <v>Q4 2020</v>
      </c>
    </row>
    <row r="378" spans="1:9" x14ac:dyDescent="0.25">
      <c r="A378" s="4" t="str">
        <f t="shared" si="23"/>
        <v>CL50297</v>
      </c>
      <c r="B378" s="4">
        <v>44196</v>
      </c>
      <c r="C378" s="7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5" t="str">
        <f>VLOOKUP(VolumebyClient[[#This Row],[Index Match Region ID]],NEWGEONames[[GEOID]:[GEO Name]],2,FALSE)</f>
        <v>NAM</v>
      </c>
      <c r="H378" s="5" t="str">
        <f>"Q"&amp;ROUNDUP(MONTH(VolumebyClient[[#This Row],[Date]])/3,0)&amp;" "&amp;YEAR(VolumebyClient[[#This Row],[Date]])</f>
        <v>Q4 2020</v>
      </c>
      <c r="I378" s="5" t="str">
        <f>VLOOKUP(VolumebyClient[[#This Row],[Date]],Quarters[],3,TRUE)</f>
        <v>Q4 2020</v>
      </c>
    </row>
    <row r="379" spans="1:9" x14ac:dyDescent="0.25">
      <c r="A379" s="4" t="str">
        <f t="shared" si="23"/>
        <v>CL50297</v>
      </c>
      <c r="B379" s="4">
        <v>44377</v>
      </c>
      <c r="C379" s="7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5" t="str">
        <f>VLOOKUP(VolumebyClient[[#This Row],[Index Match Region ID]],NEWGEONames[[GEOID]:[GEO Name]],2,FALSE)</f>
        <v>NAM</v>
      </c>
      <c r="H379" s="5" t="str">
        <f>"Q"&amp;ROUNDUP(MONTH(VolumebyClient[[#This Row],[Date]])/3,0)&amp;" "&amp;YEAR(VolumebyClient[[#This Row],[Date]])</f>
        <v>Q2 2021</v>
      </c>
      <c r="I379" s="5" t="str">
        <f>VLOOKUP(VolumebyClient[[#This Row],[Date]],Quarters[],3,TRUE)</f>
        <v>Q2 2021</v>
      </c>
    </row>
    <row r="380" spans="1:9" x14ac:dyDescent="0.25">
      <c r="A380" s="4" t="str">
        <f t="shared" si="23"/>
        <v>CL50297</v>
      </c>
      <c r="B380" s="4">
        <v>44347</v>
      </c>
      <c r="C380" s="7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5" t="str">
        <f>VLOOKUP(VolumebyClient[[#This Row],[Index Match Region ID]],NEWGEONames[[GEOID]:[GEO Name]],2,FALSE)</f>
        <v>NAM</v>
      </c>
      <c r="H380" s="5" t="str">
        <f>"Q"&amp;ROUNDUP(MONTH(VolumebyClient[[#This Row],[Date]])/3,0)&amp;" "&amp;YEAR(VolumebyClient[[#This Row],[Date]])</f>
        <v>Q2 2021</v>
      </c>
      <c r="I380" s="5" t="str">
        <f>VLOOKUP(VolumebyClient[[#This Row],[Date]],Quarters[],3,TRUE)</f>
        <v>Q2 2021</v>
      </c>
    </row>
    <row r="381" spans="1:9" x14ac:dyDescent="0.25">
      <c r="A381" s="4" t="str">
        <f t="shared" si="23"/>
        <v>CL50297</v>
      </c>
      <c r="B381" s="4">
        <v>44316</v>
      </c>
      <c r="C381" s="7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5" t="str">
        <f>VLOOKUP(VolumebyClient[[#This Row],[Index Match Region ID]],NEWGEONames[[GEOID]:[GEO Name]],2,FALSE)</f>
        <v>NAM</v>
      </c>
      <c r="H381" s="5" t="str">
        <f>"Q"&amp;ROUNDUP(MONTH(VolumebyClient[[#This Row],[Date]])/3,0)&amp;" "&amp;YEAR(VolumebyClient[[#This Row],[Date]])</f>
        <v>Q2 2021</v>
      </c>
      <c r="I381" s="5" t="str">
        <f>VLOOKUP(VolumebyClient[[#This Row],[Date]],Quarters[],3,TRUE)</f>
        <v>Q2 2021</v>
      </c>
    </row>
    <row r="382" spans="1:9" x14ac:dyDescent="0.25">
      <c r="A382" s="4" t="str">
        <f t="shared" si="23"/>
        <v>CL50297</v>
      </c>
      <c r="B382" s="4">
        <v>44286</v>
      </c>
      <c r="C382" s="7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5" t="str">
        <f>VLOOKUP(VolumebyClient[[#This Row],[Index Match Region ID]],NEWGEONames[[GEOID]:[GEO Name]],2,FALSE)</f>
        <v>NAM</v>
      </c>
      <c r="H382" s="5" t="str">
        <f>"Q"&amp;ROUNDUP(MONTH(VolumebyClient[[#This Row],[Date]])/3,0)&amp;" "&amp;YEAR(VolumebyClient[[#This Row],[Date]])</f>
        <v>Q1 2021</v>
      </c>
      <c r="I382" s="5" t="str">
        <f>VLOOKUP(VolumebyClient[[#This Row],[Date]],Quarters[],3,TRUE)</f>
        <v>Q1 2021</v>
      </c>
    </row>
    <row r="383" spans="1:9" x14ac:dyDescent="0.25">
      <c r="A383" s="4" t="str">
        <f t="shared" si="23"/>
        <v>CL50297</v>
      </c>
      <c r="B383" s="4">
        <v>44255</v>
      </c>
      <c r="C383" s="7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5" t="str">
        <f>VLOOKUP(VolumebyClient[[#This Row],[Index Match Region ID]],NEWGEONames[[GEOID]:[GEO Name]],2,FALSE)</f>
        <v>NAM</v>
      </c>
      <c r="H383" s="5" t="str">
        <f>"Q"&amp;ROUNDUP(MONTH(VolumebyClient[[#This Row],[Date]])/3,0)&amp;" "&amp;YEAR(VolumebyClient[[#This Row],[Date]])</f>
        <v>Q1 2021</v>
      </c>
      <c r="I383" s="5" t="str">
        <f>VLOOKUP(VolumebyClient[[#This Row],[Date]],Quarters[],3,TRUE)</f>
        <v>Q1 2021</v>
      </c>
    </row>
    <row r="384" spans="1:9" x14ac:dyDescent="0.25">
      <c r="A384" s="4" t="str">
        <f t="shared" si="23"/>
        <v>CL50297</v>
      </c>
      <c r="B384" s="4">
        <v>44227</v>
      </c>
      <c r="C384" s="7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5" t="str">
        <f>VLOOKUP(VolumebyClient[[#This Row],[Index Match Region ID]],NEWGEONames[[GEOID]:[GEO Name]],2,FALSE)</f>
        <v>NAM</v>
      </c>
      <c r="H384" s="5" t="str">
        <f>"Q"&amp;ROUNDUP(MONTH(VolumebyClient[[#This Row],[Date]])/3,0)&amp;" "&amp;YEAR(VolumebyClient[[#This Row],[Date]])</f>
        <v>Q1 2021</v>
      </c>
      <c r="I384" s="5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7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5" t="str">
        <f>VLOOKUP(VolumebyClient[[#This Row],[Index Match Region ID]],NEWGEONames[[GEOID]:[GEO Name]],2,FALSE)</f>
        <v>NAM</v>
      </c>
      <c r="H385" s="5" t="str">
        <f>"Q"&amp;ROUNDUP(MONTH(VolumebyClient[[#This Row],[Date]])/3,0)&amp;" "&amp;YEAR(VolumebyClient[[#This Row],[Date]])</f>
        <v>Q4 2020</v>
      </c>
      <c r="I385" s="5" t="str">
        <f>VLOOKUP(VolumebyClient[[#This Row],[Date]],Quarters[],3,TRUE)</f>
        <v>Q4 2020</v>
      </c>
    </row>
    <row r="386" spans="1:9" x14ac:dyDescent="0.25">
      <c r="A386" s="4" t="str">
        <f t="shared" ref="A386:A392" si="24">A385</f>
        <v>CL50651</v>
      </c>
      <c r="B386" s="4">
        <v>44196</v>
      </c>
      <c r="C386" s="7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5" t="str">
        <f>VLOOKUP(VolumebyClient[[#This Row],[Index Match Region ID]],NEWGEONames[[GEOID]:[GEO Name]],2,FALSE)</f>
        <v>NAM</v>
      </c>
      <c r="H386" s="5" t="str">
        <f>"Q"&amp;ROUNDUP(MONTH(VolumebyClient[[#This Row],[Date]])/3,0)&amp;" "&amp;YEAR(VolumebyClient[[#This Row],[Date]])</f>
        <v>Q4 2020</v>
      </c>
      <c r="I386" s="5" t="str">
        <f>VLOOKUP(VolumebyClient[[#This Row],[Date]],Quarters[],3,TRUE)</f>
        <v>Q4 2020</v>
      </c>
    </row>
    <row r="387" spans="1:9" x14ac:dyDescent="0.25">
      <c r="A387" s="4" t="str">
        <f t="shared" si="24"/>
        <v>CL50651</v>
      </c>
      <c r="B387" s="4">
        <v>44377</v>
      </c>
      <c r="C387" s="7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5" t="str">
        <f>VLOOKUP(VolumebyClient[[#This Row],[Index Match Region ID]],NEWGEONames[[GEOID]:[GEO Name]],2,FALSE)</f>
        <v>NAM</v>
      </c>
      <c r="H387" s="5" t="str">
        <f>"Q"&amp;ROUNDUP(MONTH(VolumebyClient[[#This Row],[Date]])/3,0)&amp;" "&amp;YEAR(VolumebyClient[[#This Row],[Date]])</f>
        <v>Q2 2021</v>
      </c>
      <c r="I387" s="5" t="str">
        <f>VLOOKUP(VolumebyClient[[#This Row],[Date]],Quarters[],3,TRUE)</f>
        <v>Q2 2021</v>
      </c>
    </row>
    <row r="388" spans="1:9" x14ac:dyDescent="0.25">
      <c r="A388" s="4" t="str">
        <f t="shared" si="24"/>
        <v>CL50651</v>
      </c>
      <c r="B388" s="4">
        <v>44347</v>
      </c>
      <c r="C388" s="7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5" t="str">
        <f>VLOOKUP(VolumebyClient[[#This Row],[Index Match Region ID]],NEWGEONames[[GEOID]:[GEO Name]],2,FALSE)</f>
        <v>NAM</v>
      </c>
      <c r="H388" s="5" t="str">
        <f>"Q"&amp;ROUNDUP(MONTH(VolumebyClient[[#This Row],[Date]])/3,0)&amp;" "&amp;YEAR(VolumebyClient[[#This Row],[Date]])</f>
        <v>Q2 2021</v>
      </c>
      <c r="I388" s="5" t="str">
        <f>VLOOKUP(VolumebyClient[[#This Row],[Date]],Quarters[],3,TRUE)</f>
        <v>Q2 2021</v>
      </c>
    </row>
    <row r="389" spans="1:9" x14ac:dyDescent="0.25">
      <c r="A389" s="4" t="str">
        <f t="shared" si="24"/>
        <v>CL50651</v>
      </c>
      <c r="B389" s="4">
        <v>44316</v>
      </c>
      <c r="C389" s="7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5" t="str">
        <f>VLOOKUP(VolumebyClient[[#This Row],[Index Match Region ID]],NEWGEONames[[GEOID]:[GEO Name]],2,FALSE)</f>
        <v>NAM</v>
      </c>
      <c r="H389" s="5" t="str">
        <f>"Q"&amp;ROUNDUP(MONTH(VolumebyClient[[#This Row],[Date]])/3,0)&amp;" "&amp;YEAR(VolumebyClient[[#This Row],[Date]])</f>
        <v>Q2 2021</v>
      </c>
      <c r="I389" s="5" t="str">
        <f>VLOOKUP(VolumebyClient[[#This Row],[Date]],Quarters[],3,TRUE)</f>
        <v>Q2 2021</v>
      </c>
    </row>
    <row r="390" spans="1:9" x14ac:dyDescent="0.25">
      <c r="A390" s="4" t="str">
        <f t="shared" si="24"/>
        <v>CL50651</v>
      </c>
      <c r="B390" s="4">
        <v>44286</v>
      </c>
      <c r="C390" s="7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5" t="str">
        <f>VLOOKUP(VolumebyClient[[#This Row],[Index Match Region ID]],NEWGEONames[[GEOID]:[GEO Name]],2,FALSE)</f>
        <v>NAM</v>
      </c>
      <c r="H390" s="5" t="str">
        <f>"Q"&amp;ROUNDUP(MONTH(VolumebyClient[[#This Row],[Date]])/3,0)&amp;" "&amp;YEAR(VolumebyClient[[#This Row],[Date]])</f>
        <v>Q1 2021</v>
      </c>
      <c r="I390" s="5" t="str">
        <f>VLOOKUP(VolumebyClient[[#This Row],[Date]],Quarters[],3,TRUE)</f>
        <v>Q1 2021</v>
      </c>
    </row>
    <row r="391" spans="1:9" x14ac:dyDescent="0.25">
      <c r="A391" s="4" t="str">
        <f t="shared" si="24"/>
        <v>CL50651</v>
      </c>
      <c r="B391" s="4">
        <v>44255</v>
      </c>
      <c r="C391" s="7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5" t="str">
        <f>VLOOKUP(VolumebyClient[[#This Row],[Index Match Region ID]],NEWGEONames[[GEOID]:[GEO Name]],2,FALSE)</f>
        <v>NAM</v>
      </c>
      <c r="H391" s="5" t="str">
        <f>"Q"&amp;ROUNDUP(MONTH(VolumebyClient[[#This Row],[Date]])/3,0)&amp;" "&amp;YEAR(VolumebyClient[[#This Row],[Date]])</f>
        <v>Q1 2021</v>
      </c>
      <c r="I391" s="5" t="str">
        <f>VLOOKUP(VolumebyClient[[#This Row],[Date]],Quarters[],3,TRUE)</f>
        <v>Q1 2021</v>
      </c>
    </row>
    <row r="392" spans="1:9" x14ac:dyDescent="0.25">
      <c r="A392" s="4" t="str">
        <f t="shared" si="24"/>
        <v>CL50651</v>
      </c>
      <c r="B392" s="4">
        <v>44227</v>
      </c>
      <c r="C392" s="7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5" t="str">
        <f>VLOOKUP(VolumebyClient[[#This Row],[Index Match Region ID]],NEWGEONames[[GEOID]:[GEO Name]],2,FALSE)</f>
        <v>NAM</v>
      </c>
      <c r="H392" s="5" t="str">
        <f>"Q"&amp;ROUNDUP(MONTH(VolumebyClient[[#This Row],[Date]])/3,0)&amp;" "&amp;YEAR(VolumebyClient[[#This Row],[Date]])</f>
        <v>Q1 2021</v>
      </c>
      <c r="I392" s="5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7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5" t="str">
        <f>VLOOKUP(VolumebyClient[[#This Row],[Index Match Region ID]],NEWGEONames[[GEOID]:[GEO Name]],2,FALSE)</f>
        <v>NAM</v>
      </c>
      <c r="H393" s="5" t="str">
        <f>"Q"&amp;ROUNDUP(MONTH(VolumebyClient[[#This Row],[Date]])/3,0)&amp;" "&amp;YEAR(VolumebyClient[[#This Row],[Date]])</f>
        <v>Q1 2020</v>
      </c>
      <c r="I393" s="5" t="str">
        <f>VLOOKUP(VolumebyClient[[#This Row],[Date]],Quarters[],3,TRUE)</f>
        <v>Q1 2020</v>
      </c>
    </row>
    <row r="394" spans="1:9" x14ac:dyDescent="0.25">
      <c r="A394" s="4" t="str">
        <f t="shared" ref="A394:A410" si="25">A393</f>
        <v>CL52426</v>
      </c>
      <c r="B394" s="4">
        <v>43890</v>
      </c>
      <c r="C394" s="7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5" t="str">
        <f>VLOOKUP(VolumebyClient[[#This Row],[Index Match Region ID]],NEWGEONames[[GEOID]:[GEO Name]],2,FALSE)</f>
        <v>NAM</v>
      </c>
      <c r="H394" s="5" t="str">
        <f>"Q"&amp;ROUNDUP(MONTH(VolumebyClient[[#This Row],[Date]])/3,0)&amp;" "&amp;YEAR(VolumebyClient[[#This Row],[Date]])</f>
        <v>Q1 2020</v>
      </c>
      <c r="I394" s="5" t="str">
        <f>VLOOKUP(VolumebyClient[[#This Row],[Date]],Quarters[],3,TRUE)</f>
        <v>Q1 2020</v>
      </c>
    </row>
    <row r="395" spans="1:9" x14ac:dyDescent="0.25">
      <c r="A395" s="4" t="str">
        <f t="shared" si="25"/>
        <v>CL52426</v>
      </c>
      <c r="B395" s="4">
        <v>43921</v>
      </c>
      <c r="C395" s="7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5" t="str">
        <f>VLOOKUP(VolumebyClient[[#This Row],[Index Match Region ID]],NEWGEONames[[GEOID]:[GEO Name]],2,FALSE)</f>
        <v>NAM</v>
      </c>
      <c r="H395" s="5" t="str">
        <f>"Q"&amp;ROUNDUP(MONTH(VolumebyClient[[#This Row],[Date]])/3,0)&amp;" "&amp;YEAR(VolumebyClient[[#This Row],[Date]])</f>
        <v>Q1 2020</v>
      </c>
      <c r="I395" s="5" t="str">
        <f>VLOOKUP(VolumebyClient[[#This Row],[Date]],Quarters[],3,TRUE)</f>
        <v>Q1 2020</v>
      </c>
    </row>
    <row r="396" spans="1:9" x14ac:dyDescent="0.25">
      <c r="A396" s="4" t="str">
        <f t="shared" si="25"/>
        <v>CL52426</v>
      </c>
      <c r="B396" s="4">
        <v>43951</v>
      </c>
      <c r="C396" s="7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5" t="str">
        <f>VLOOKUP(VolumebyClient[[#This Row],[Index Match Region ID]],NEWGEONames[[GEOID]:[GEO Name]],2,FALSE)</f>
        <v>NAM</v>
      </c>
      <c r="H396" s="5" t="str">
        <f>"Q"&amp;ROUNDUP(MONTH(VolumebyClient[[#This Row],[Date]])/3,0)&amp;" "&amp;YEAR(VolumebyClient[[#This Row],[Date]])</f>
        <v>Q2 2020</v>
      </c>
      <c r="I396" s="5" t="str">
        <f>VLOOKUP(VolumebyClient[[#This Row],[Date]],Quarters[],3,TRUE)</f>
        <v>Q2 2020</v>
      </c>
    </row>
    <row r="397" spans="1:9" x14ac:dyDescent="0.25">
      <c r="A397" s="4" t="str">
        <f t="shared" si="25"/>
        <v>CL52426</v>
      </c>
      <c r="B397" s="4">
        <v>43982</v>
      </c>
      <c r="C397" s="7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5" t="str">
        <f>VLOOKUP(VolumebyClient[[#This Row],[Index Match Region ID]],NEWGEONames[[GEOID]:[GEO Name]],2,FALSE)</f>
        <v>NAM</v>
      </c>
      <c r="H397" s="5" t="str">
        <f>"Q"&amp;ROUNDUP(MONTH(VolumebyClient[[#This Row],[Date]])/3,0)&amp;" "&amp;YEAR(VolumebyClient[[#This Row],[Date]])</f>
        <v>Q2 2020</v>
      </c>
      <c r="I397" s="5" t="str">
        <f>VLOOKUP(VolumebyClient[[#This Row],[Date]],Quarters[],3,TRUE)</f>
        <v>Q2 2020</v>
      </c>
    </row>
    <row r="398" spans="1:9" x14ac:dyDescent="0.25">
      <c r="A398" s="4" t="str">
        <f t="shared" si="25"/>
        <v>CL52426</v>
      </c>
      <c r="B398" s="4">
        <v>44012</v>
      </c>
      <c r="C398" s="7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5" t="str">
        <f>VLOOKUP(VolumebyClient[[#This Row],[Index Match Region ID]],NEWGEONames[[GEOID]:[GEO Name]],2,FALSE)</f>
        <v>NAM</v>
      </c>
      <c r="H398" s="5" t="str">
        <f>"Q"&amp;ROUNDUP(MONTH(VolumebyClient[[#This Row],[Date]])/3,0)&amp;" "&amp;YEAR(VolumebyClient[[#This Row],[Date]])</f>
        <v>Q2 2020</v>
      </c>
      <c r="I398" s="5" t="str">
        <f>VLOOKUP(VolumebyClient[[#This Row],[Date]],Quarters[],3,TRUE)</f>
        <v>Q2 2020</v>
      </c>
    </row>
    <row r="399" spans="1:9" x14ac:dyDescent="0.25">
      <c r="A399" s="4" t="str">
        <f t="shared" si="25"/>
        <v>CL52426</v>
      </c>
      <c r="B399" s="4">
        <v>44043</v>
      </c>
      <c r="C399" s="7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5" t="str">
        <f>VLOOKUP(VolumebyClient[[#This Row],[Index Match Region ID]],NEWGEONames[[GEOID]:[GEO Name]],2,FALSE)</f>
        <v>NAM</v>
      </c>
      <c r="H399" s="5" t="str">
        <f>"Q"&amp;ROUNDUP(MONTH(VolumebyClient[[#This Row],[Date]])/3,0)&amp;" "&amp;YEAR(VolumebyClient[[#This Row],[Date]])</f>
        <v>Q3 2020</v>
      </c>
      <c r="I399" s="5" t="str">
        <f>VLOOKUP(VolumebyClient[[#This Row],[Date]],Quarters[],3,TRUE)</f>
        <v>Q3 2020</v>
      </c>
    </row>
    <row r="400" spans="1:9" x14ac:dyDescent="0.25">
      <c r="A400" s="4" t="str">
        <f t="shared" si="25"/>
        <v>CL52426</v>
      </c>
      <c r="B400" s="4">
        <v>44074</v>
      </c>
      <c r="C400" s="7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5" t="str">
        <f>VLOOKUP(VolumebyClient[[#This Row],[Index Match Region ID]],NEWGEONames[[GEOID]:[GEO Name]],2,FALSE)</f>
        <v>NAM</v>
      </c>
      <c r="H400" s="5" t="str">
        <f>"Q"&amp;ROUNDUP(MONTH(VolumebyClient[[#This Row],[Date]])/3,0)&amp;" "&amp;YEAR(VolumebyClient[[#This Row],[Date]])</f>
        <v>Q3 2020</v>
      </c>
      <c r="I400" s="5" t="str">
        <f>VLOOKUP(VolumebyClient[[#This Row],[Date]],Quarters[],3,TRUE)</f>
        <v>Q3 2020</v>
      </c>
    </row>
    <row r="401" spans="1:9" x14ac:dyDescent="0.25">
      <c r="A401" s="4" t="str">
        <f t="shared" si="25"/>
        <v>CL52426</v>
      </c>
      <c r="B401" s="4">
        <v>44104</v>
      </c>
      <c r="C401" s="7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5" t="str">
        <f>VLOOKUP(VolumebyClient[[#This Row],[Index Match Region ID]],NEWGEONames[[GEOID]:[GEO Name]],2,FALSE)</f>
        <v>NAM</v>
      </c>
      <c r="H401" s="5" t="str">
        <f>"Q"&amp;ROUNDUP(MONTH(VolumebyClient[[#This Row],[Date]])/3,0)&amp;" "&amp;YEAR(VolumebyClient[[#This Row],[Date]])</f>
        <v>Q3 2020</v>
      </c>
      <c r="I401" s="5" t="str">
        <f>VLOOKUP(VolumebyClient[[#This Row],[Date]],Quarters[],3,TRUE)</f>
        <v>Q3 2020</v>
      </c>
    </row>
    <row r="402" spans="1:9" x14ac:dyDescent="0.25">
      <c r="A402" s="4" t="str">
        <f t="shared" si="25"/>
        <v>CL52426</v>
      </c>
      <c r="B402" s="4">
        <v>44135</v>
      </c>
      <c r="C402" s="7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5" t="str">
        <f>VLOOKUP(VolumebyClient[[#This Row],[Index Match Region ID]],NEWGEONames[[GEOID]:[GEO Name]],2,FALSE)</f>
        <v>NAM</v>
      </c>
      <c r="H402" s="5" t="str">
        <f>"Q"&amp;ROUNDUP(MONTH(VolumebyClient[[#This Row],[Date]])/3,0)&amp;" "&amp;YEAR(VolumebyClient[[#This Row],[Date]])</f>
        <v>Q4 2020</v>
      </c>
      <c r="I402" s="5" t="str">
        <f>VLOOKUP(VolumebyClient[[#This Row],[Date]],Quarters[],3,TRUE)</f>
        <v>Q4 2020</v>
      </c>
    </row>
    <row r="403" spans="1:9" x14ac:dyDescent="0.25">
      <c r="A403" s="4" t="str">
        <f t="shared" si="25"/>
        <v>CL52426</v>
      </c>
      <c r="B403" s="4">
        <v>44165</v>
      </c>
      <c r="C403" s="7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5" t="str">
        <f>VLOOKUP(VolumebyClient[[#This Row],[Index Match Region ID]],NEWGEONames[[GEOID]:[GEO Name]],2,FALSE)</f>
        <v>NAM</v>
      </c>
      <c r="H403" s="5" t="str">
        <f>"Q"&amp;ROUNDUP(MONTH(VolumebyClient[[#This Row],[Date]])/3,0)&amp;" "&amp;YEAR(VolumebyClient[[#This Row],[Date]])</f>
        <v>Q4 2020</v>
      </c>
      <c r="I403" s="5" t="str">
        <f>VLOOKUP(VolumebyClient[[#This Row],[Date]],Quarters[],3,TRUE)</f>
        <v>Q4 2020</v>
      </c>
    </row>
    <row r="404" spans="1:9" x14ac:dyDescent="0.25">
      <c r="A404" s="4" t="str">
        <f t="shared" si="25"/>
        <v>CL52426</v>
      </c>
      <c r="B404" s="4">
        <v>44196</v>
      </c>
      <c r="C404" s="7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5" t="str">
        <f>VLOOKUP(VolumebyClient[[#This Row],[Index Match Region ID]],NEWGEONames[[GEOID]:[GEO Name]],2,FALSE)</f>
        <v>NAM</v>
      </c>
      <c r="H404" s="5" t="str">
        <f>"Q"&amp;ROUNDUP(MONTH(VolumebyClient[[#This Row],[Date]])/3,0)&amp;" "&amp;YEAR(VolumebyClient[[#This Row],[Date]])</f>
        <v>Q4 2020</v>
      </c>
      <c r="I404" s="5" t="str">
        <f>VLOOKUP(VolumebyClient[[#This Row],[Date]],Quarters[],3,TRUE)</f>
        <v>Q4 2020</v>
      </c>
    </row>
    <row r="405" spans="1:9" x14ac:dyDescent="0.25">
      <c r="A405" s="4" t="str">
        <f t="shared" si="25"/>
        <v>CL52426</v>
      </c>
      <c r="B405" s="4">
        <v>44377</v>
      </c>
      <c r="C405" s="7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5" t="str">
        <f>VLOOKUP(VolumebyClient[[#This Row],[Index Match Region ID]],NEWGEONames[[GEOID]:[GEO Name]],2,FALSE)</f>
        <v>NAM</v>
      </c>
      <c r="H405" s="5" t="str">
        <f>"Q"&amp;ROUNDUP(MONTH(VolumebyClient[[#This Row],[Date]])/3,0)&amp;" "&amp;YEAR(VolumebyClient[[#This Row],[Date]])</f>
        <v>Q2 2021</v>
      </c>
      <c r="I405" s="5" t="str">
        <f>VLOOKUP(VolumebyClient[[#This Row],[Date]],Quarters[],3,TRUE)</f>
        <v>Q2 2021</v>
      </c>
    </row>
    <row r="406" spans="1:9" x14ac:dyDescent="0.25">
      <c r="A406" s="4" t="str">
        <f t="shared" si="25"/>
        <v>CL52426</v>
      </c>
      <c r="B406" s="4">
        <v>44347</v>
      </c>
      <c r="C406" s="7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5" t="str">
        <f>VLOOKUP(VolumebyClient[[#This Row],[Index Match Region ID]],NEWGEONames[[GEOID]:[GEO Name]],2,FALSE)</f>
        <v>NAM</v>
      </c>
      <c r="H406" s="5" t="str">
        <f>"Q"&amp;ROUNDUP(MONTH(VolumebyClient[[#This Row],[Date]])/3,0)&amp;" "&amp;YEAR(VolumebyClient[[#This Row],[Date]])</f>
        <v>Q2 2021</v>
      </c>
      <c r="I406" s="5" t="str">
        <f>VLOOKUP(VolumebyClient[[#This Row],[Date]],Quarters[],3,TRUE)</f>
        <v>Q2 2021</v>
      </c>
    </row>
    <row r="407" spans="1:9" x14ac:dyDescent="0.25">
      <c r="A407" s="4" t="str">
        <f t="shared" si="25"/>
        <v>CL52426</v>
      </c>
      <c r="B407" s="4">
        <v>44316</v>
      </c>
      <c r="C407" s="7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5" t="str">
        <f>VLOOKUP(VolumebyClient[[#This Row],[Index Match Region ID]],NEWGEONames[[GEOID]:[GEO Name]],2,FALSE)</f>
        <v>NAM</v>
      </c>
      <c r="H407" s="5" t="str">
        <f>"Q"&amp;ROUNDUP(MONTH(VolumebyClient[[#This Row],[Date]])/3,0)&amp;" "&amp;YEAR(VolumebyClient[[#This Row],[Date]])</f>
        <v>Q2 2021</v>
      </c>
      <c r="I407" s="5" t="str">
        <f>VLOOKUP(VolumebyClient[[#This Row],[Date]],Quarters[],3,TRUE)</f>
        <v>Q2 2021</v>
      </c>
    </row>
    <row r="408" spans="1:9" x14ac:dyDescent="0.25">
      <c r="A408" s="4" t="str">
        <f t="shared" si="25"/>
        <v>CL52426</v>
      </c>
      <c r="B408" s="4">
        <v>44286</v>
      </c>
      <c r="C408" s="7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5" t="str">
        <f>VLOOKUP(VolumebyClient[[#This Row],[Index Match Region ID]],NEWGEONames[[GEOID]:[GEO Name]],2,FALSE)</f>
        <v>NAM</v>
      </c>
      <c r="H408" s="5" t="str">
        <f>"Q"&amp;ROUNDUP(MONTH(VolumebyClient[[#This Row],[Date]])/3,0)&amp;" "&amp;YEAR(VolumebyClient[[#This Row],[Date]])</f>
        <v>Q1 2021</v>
      </c>
      <c r="I408" s="5" t="str">
        <f>VLOOKUP(VolumebyClient[[#This Row],[Date]],Quarters[],3,TRUE)</f>
        <v>Q1 2021</v>
      </c>
    </row>
    <row r="409" spans="1:9" x14ac:dyDescent="0.25">
      <c r="A409" s="4" t="str">
        <f t="shared" si="25"/>
        <v>CL52426</v>
      </c>
      <c r="B409" s="4">
        <v>44255</v>
      </c>
      <c r="C409" s="7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5" t="str">
        <f>VLOOKUP(VolumebyClient[[#This Row],[Index Match Region ID]],NEWGEONames[[GEOID]:[GEO Name]],2,FALSE)</f>
        <v>NAM</v>
      </c>
      <c r="H409" s="5" t="str">
        <f>"Q"&amp;ROUNDUP(MONTH(VolumebyClient[[#This Row],[Date]])/3,0)&amp;" "&amp;YEAR(VolumebyClient[[#This Row],[Date]])</f>
        <v>Q1 2021</v>
      </c>
      <c r="I409" s="5" t="str">
        <f>VLOOKUP(VolumebyClient[[#This Row],[Date]],Quarters[],3,TRUE)</f>
        <v>Q1 2021</v>
      </c>
    </row>
    <row r="410" spans="1:9" x14ac:dyDescent="0.25">
      <c r="A410" s="4" t="str">
        <f t="shared" si="25"/>
        <v>CL52426</v>
      </c>
      <c r="B410" s="4">
        <v>44227</v>
      </c>
      <c r="C410" s="7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5" t="str">
        <f>VLOOKUP(VolumebyClient[[#This Row],[Index Match Region ID]],NEWGEONames[[GEOID]:[GEO Name]],2,FALSE)</f>
        <v>NAM</v>
      </c>
      <c r="H410" s="5" t="str">
        <f>"Q"&amp;ROUNDUP(MONTH(VolumebyClient[[#This Row],[Date]])/3,0)&amp;" "&amp;YEAR(VolumebyClient[[#This Row],[Date]])</f>
        <v>Q1 2021</v>
      </c>
      <c r="I410" s="5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7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5" t="str">
        <f>VLOOKUP(VolumebyClient[[#This Row],[Index Match Region ID]],NEWGEONames[[GEOID]:[GEO Name]],2,FALSE)</f>
        <v>APAC</v>
      </c>
      <c r="H411" s="5" t="str">
        <f>"Q"&amp;ROUNDUP(MONTH(VolumebyClient[[#This Row],[Date]])/3,0)&amp;" "&amp;YEAR(VolumebyClient[[#This Row],[Date]])</f>
        <v>Q1 2020</v>
      </c>
      <c r="I411" s="5" t="str">
        <f>VLOOKUP(VolumebyClient[[#This Row],[Date]],Quarters[],3,TRUE)</f>
        <v>Q1 2020</v>
      </c>
    </row>
    <row r="412" spans="1:9" x14ac:dyDescent="0.25">
      <c r="A412" s="4" t="str">
        <f t="shared" ref="A412:A428" si="26">A411</f>
        <v>CL55399</v>
      </c>
      <c r="B412" s="4">
        <v>43890</v>
      </c>
      <c r="C412" s="7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5" t="str">
        <f>VLOOKUP(VolumebyClient[[#This Row],[Index Match Region ID]],NEWGEONames[[GEOID]:[GEO Name]],2,FALSE)</f>
        <v>APAC</v>
      </c>
      <c r="H412" s="5" t="str">
        <f>"Q"&amp;ROUNDUP(MONTH(VolumebyClient[[#This Row],[Date]])/3,0)&amp;" "&amp;YEAR(VolumebyClient[[#This Row],[Date]])</f>
        <v>Q1 2020</v>
      </c>
      <c r="I412" s="5" t="str">
        <f>VLOOKUP(VolumebyClient[[#This Row],[Date]],Quarters[],3,TRUE)</f>
        <v>Q1 2020</v>
      </c>
    </row>
    <row r="413" spans="1:9" x14ac:dyDescent="0.25">
      <c r="A413" s="4" t="str">
        <f t="shared" si="26"/>
        <v>CL55399</v>
      </c>
      <c r="B413" s="4">
        <v>43921</v>
      </c>
      <c r="C413" s="7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5" t="str">
        <f>VLOOKUP(VolumebyClient[[#This Row],[Index Match Region ID]],NEWGEONames[[GEOID]:[GEO Name]],2,FALSE)</f>
        <v>APAC</v>
      </c>
      <c r="H413" s="5" t="str">
        <f>"Q"&amp;ROUNDUP(MONTH(VolumebyClient[[#This Row],[Date]])/3,0)&amp;" "&amp;YEAR(VolumebyClient[[#This Row],[Date]])</f>
        <v>Q1 2020</v>
      </c>
      <c r="I413" s="5" t="str">
        <f>VLOOKUP(VolumebyClient[[#This Row],[Date]],Quarters[],3,TRUE)</f>
        <v>Q1 2020</v>
      </c>
    </row>
    <row r="414" spans="1:9" x14ac:dyDescent="0.25">
      <c r="A414" s="4" t="str">
        <f t="shared" si="26"/>
        <v>CL55399</v>
      </c>
      <c r="B414" s="4">
        <v>43951</v>
      </c>
      <c r="C414" s="7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5" t="str">
        <f>VLOOKUP(VolumebyClient[[#This Row],[Index Match Region ID]],NEWGEONames[[GEOID]:[GEO Name]],2,FALSE)</f>
        <v>APAC</v>
      </c>
      <c r="H414" s="5" t="str">
        <f>"Q"&amp;ROUNDUP(MONTH(VolumebyClient[[#This Row],[Date]])/3,0)&amp;" "&amp;YEAR(VolumebyClient[[#This Row],[Date]])</f>
        <v>Q2 2020</v>
      </c>
      <c r="I414" s="5" t="str">
        <f>VLOOKUP(VolumebyClient[[#This Row],[Date]],Quarters[],3,TRUE)</f>
        <v>Q2 2020</v>
      </c>
    </row>
    <row r="415" spans="1:9" x14ac:dyDescent="0.25">
      <c r="A415" s="4" t="str">
        <f t="shared" si="26"/>
        <v>CL55399</v>
      </c>
      <c r="B415" s="4">
        <v>43982</v>
      </c>
      <c r="C415" s="7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5" t="str">
        <f>VLOOKUP(VolumebyClient[[#This Row],[Index Match Region ID]],NEWGEONames[[GEOID]:[GEO Name]],2,FALSE)</f>
        <v>APAC</v>
      </c>
      <c r="H415" s="5" t="str">
        <f>"Q"&amp;ROUNDUP(MONTH(VolumebyClient[[#This Row],[Date]])/3,0)&amp;" "&amp;YEAR(VolumebyClient[[#This Row],[Date]])</f>
        <v>Q2 2020</v>
      </c>
      <c r="I415" s="5" t="str">
        <f>VLOOKUP(VolumebyClient[[#This Row],[Date]],Quarters[],3,TRUE)</f>
        <v>Q2 2020</v>
      </c>
    </row>
    <row r="416" spans="1:9" x14ac:dyDescent="0.25">
      <c r="A416" s="4" t="str">
        <f t="shared" si="26"/>
        <v>CL55399</v>
      </c>
      <c r="B416" s="4">
        <v>44012</v>
      </c>
      <c r="C416" s="7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5" t="str">
        <f>VLOOKUP(VolumebyClient[[#This Row],[Index Match Region ID]],NEWGEONames[[GEOID]:[GEO Name]],2,FALSE)</f>
        <v>APAC</v>
      </c>
      <c r="H416" s="5" t="str">
        <f>"Q"&amp;ROUNDUP(MONTH(VolumebyClient[[#This Row],[Date]])/3,0)&amp;" "&amp;YEAR(VolumebyClient[[#This Row],[Date]])</f>
        <v>Q2 2020</v>
      </c>
      <c r="I416" s="5" t="str">
        <f>VLOOKUP(VolumebyClient[[#This Row],[Date]],Quarters[],3,TRUE)</f>
        <v>Q2 2020</v>
      </c>
    </row>
    <row r="417" spans="1:9" x14ac:dyDescent="0.25">
      <c r="A417" s="4" t="str">
        <f t="shared" si="26"/>
        <v>CL55399</v>
      </c>
      <c r="B417" s="4">
        <v>44043</v>
      </c>
      <c r="C417" s="7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5" t="str">
        <f>VLOOKUP(VolumebyClient[[#This Row],[Index Match Region ID]],NEWGEONames[[GEOID]:[GEO Name]],2,FALSE)</f>
        <v>APAC</v>
      </c>
      <c r="H417" s="5" t="str">
        <f>"Q"&amp;ROUNDUP(MONTH(VolumebyClient[[#This Row],[Date]])/3,0)&amp;" "&amp;YEAR(VolumebyClient[[#This Row],[Date]])</f>
        <v>Q3 2020</v>
      </c>
      <c r="I417" s="5" t="str">
        <f>VLOOKUP(VolumebyClient[[#This Row],[Date]],Quarters[],3,TRUE)</f>
        <v>Q3 2020</v>
      </c>
    </row>
    <row r="418" spans="1:9" x14ac:dyDescent="0.25">
      <c r="A418" s="4" t="str">
        <f t="shared" si="26"/>
        <v>CL55399</v>
      </c>
      <c r="B418" s="4">
        <v>44074</v>
      </c>
      <c r="C418" s="7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5" t="str">
        <f>VLOOKUP(VolumebyClient[[#This Row],[Index Match Region ID]],NEWGEONames[[GEOID]:[GEO Name]],2,FALSE)</f>
        <v>APAC</v>
      </c>
      <c r="H418" s="5" t="str">
        <f>"Q"&amp;ROUNDUP(MONTH(VolumebyClient[[#This Row],[Date]])/3,0)&amp;" "&amp;YEAR(VolumebyClient[[#This Row],[Date]])</f>
        <v>Q3 2020</v>
      </c>
      <c r="I418" s="5" t="str">
        <f>VLOOKUP(VolumebyClient[[#This Row],[Date]],Quarters[],3,TRUE)</f>
        <v>Q3 2020</v>
      </c>
    </row>
    <row r="419" spans="1:9" x14ac:dyDescent="0.25">
      <c r="A419" s="4" t="str">
        <f t="shared" si="26"/>
        <v>CL55399</v>
      </c>
      <c r="B419" s="4">
        <v>44104</v>
      </c>
      <c r="C419" s="7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5" t="str">
        <f>VLOOKUP(VolumebyClient[[#This Row],[Index Match Region ID]],NEWGEONames[[GEOID]:[GEO Name]],2,FALSE)</f>
        <v>APAC</v>
      </c>
      <c r="H419" s="5" t="str">
        <f>"Q"&amp;ROUNDUP(MONTH(VolumebyClient[[#This Row],[Date]])/3,0)&amp;" "&amp;YEAR(VolumebyClient[[#This Row],[Date]])</f>
        <v>Q3 2020</v>
      </c>
      <c r="I419" s="5" t="str">
        <f>VLOOKUP(VolumebyClient[[#This Row],[Date]],Quarters[],3,TRUE)</f>
        <v>Q3 2020</v>
      </c>
    </row>
    <row r="420" spans="1:9" x14ac:dyDescent="0.25">
      <c r="A420" s="4" t="str">
        <f t="shared" si="26"/>
        <v>CL55399</v>
      </c>
      <c r="B420" s="4">
        <v>44135</v>
      </c>
      <c r="C420" s="7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5" t="str">
        <f>VLOOKUP(VolumebyClient[[#This Row],[Index Match Region ID]],NEWGEONames[[GEOID]:[GEO Name]],2,FALSE)</f>
        <v>APAC</v>
      </c>
      <c r="H420" s="5" t="str">
        <f>"Q"&amp;ROUNDUP(MONTH(VolumebyClient[[#This Row],[Date]])/3,0)&amp;" "&amp;YEAR(VolumebyClient[[#This Row],[Date]])</f>
        <v>Q4 2020</v>
      </c>
      <c r="I420" s="5" t="str">
        <f>VLOOKUP(VolumebyClient[[#This Row],[Date]],Quarters[],3,TRUE)</f>
        <v>Q4 2020</v>
      </c>
    </row>
    <row r="421" spans="1:9" x14ac:dyDescent="0.25">
      <c r="A421" s="4" t="str">
        <f t="shared" si="26"/>
        <v>CL55399</v>
      </c>
      <c r="B421" s="4">
        <v>44165</v>
      </c>
      <c r="C421" s="7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5" t="str">
        <f>VLOOKUP(VolumebyClient[[#This Row],[Index Match Region ID]],NEWGEONames[[GEOID]:[GEO Name]],2,FALSE)</f>
        <v>APAC</v>
      </c>
      <c r="H421" s="5" t="str">
        <f>"Q"&amp;ROUNDUP(MONTH(VolumebyClient[[#This Row],[Date]])/3,0)&amp;" "&amp;YEAR(VolumebyClient[[#This Row],[Date]])</f>
        <v>Q4 2020</v>
      </c>
      <c r="I421" s="5" t="str">
        <f>VLOOKUP(VolumebyClient[[#This Row],[Date]],Quarters[],3,TRUE)</f>
        <v>Q4 2020</v>
      </c>
    </row>
    <row r="422" spans="1:9" x14ac:dyDescent="0.25">
      <c r="A422" s="4" t="str">
        <f t="shared" si="26"/>
        <v>CL55399</v>
      </c>
      <c r="B422" s="4">
        <v>44196</v>
      </c>
      <c r="C422" s="7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5" t="str">
        <f>VLOOKUP(VolumebyClient[[#This Row],[Index Match Region ID]],NEWGEONames[[GEOID]:[GEO Name]],2,FALSE)</f>
        <v>APAC</v>
      </c>
      <c r="H422" s="5" t="str">
        <f>"Q"&amp;ROUNDUP(MONTH(VolumebyClient[[#This Row],[Date]])/3,0)&amp;" "&amp;YEAR(VolumebyClient[[#This Row],[Date]])</f>
        <v>Q4 2020</v>
      </c>
      <c r="I422" s="5" t="str">
        <f>VLOOKUP(VolumebyClient[[#This Row],[Date]],Quarters[],3,TRUE)</f>
        <v>Q4 2020</v>
      </c>
    </row>
    <row r="423" spans="1:9" x14ac:dyDescent="0.25">
      <c r="A423" s="4" t="str">
        <f t="shared" si="26"/>
        <v>CL55399</v>
      </c>
      <c r="B423" s="4">
        <v>44377</v>
      </c>
      <c r="C423" s="7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5" t="str">
        <f>VLOOKUP(VolumebyClient[[#This Row],[Index Match Region ID]],NEWGEONames[[GEOID]:[GEO Name]],2,FALSE)</f>
        <v>APAC</v>
      </c>
      <c r="H423" s="5" t="str">
        <f>"Q"&amp;ROUNDUP(MONTH(VolumebyClient[[#This Row],[Date]])/3,0)&amp;" "&amp;YEAR(VolumebyClient[[#This Row],[Date]])</f>
        <v>Q2 2021</v>
      </c>
      <c r="I423" s="5" t="str">
        <f>VLOOKUP(VolumebyClient[[#This Row],[Date]],Quarters[],3,TRUE)</f>
        <v>Q2 2021</v>
      </c>
    </row>
    <row r="424" spans="1:9" x14ac:dyDescent="0.25">
      <c r="A424" s="4" t="str">
        <f t="shared" si="26"/>
        <v>CL55399</v>
      </c>
      <c r="B424" s="4">
        <v>44347</v>
      </c>
      <c r="C424" s="7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5" t="str">
        <f>VLOOKUP(VolumebyClient[[#This Row],[Index Match Region ID]],NEWGEONames[[GEOID]:[GEO Name]],2,FALSE)</f>
        <v>APAC</v>
      </c>
      <c r="H424" s="5" t="str">
        <f>"Q"&amp;ROUNDUP(MONTH(VolumebyClient[[#This Row],[Date]])/3,0)&amp;" "&amp;YEAR(VolumebyClient[[#This Row],[Date]])</f>
        <v>Q2 2021</v>
      </c>
      <c r="I424" s="5" t="str">
        <f>VLOOKUP(VolumebyClient[[#This Row],[Date]],Quarters[],3,TRUE)</f>
        <v>Q2 2021</v>
      </c>
    </row>
    <row r="425" spans="1:9" x14ac:dyDescent="0.25">
      <c r="A425" s="4" t="str">
        <f t="shared" si="26"/>
        <v>CL55399</v>
      </c>
      <c r="B425" s="4">
        <v>44316</v>
      </c>
      <c r="C425" s="7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5" t="str">
        <f>VLOOKUP(VolumebyClient[[#This Row],[Index Match Region ID]],NEWGEONames[[GEOID]:[GEO Name]],2,FALSE)</f>
        <v>APAC</v>
      </c>
      <c r="H425" s="5" t="str">
        <f>"Q"&amp;ROUNDUP(MONTH(VolumebyClient[[#This Row],[Date]])/3,0)&amp;" "&amp;YEAR(VolumebyClient[[#This Row],[Date]])</f>
        <v>Q2 2021</v>
      </c>
      <c r="I425" s="5" t="str">
        <f>VLOOKUP(VolumebyClient[[#This Row],[Date]],Quarters[],3,TRUE)</f>
        <v>Q2 2021</v>
      </c>
    </row>
    <row r="426" spans="1:9" x14ac:dyDescent="0.25">
      <c r="A426" s="4" t="str">
        <f t="shared" si="26"/>
        <v>CL55399</v>
      </c>
      <c r="B426" s="4">
        <v>44286</v>
      </c>
      <c r="C426" s="7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5" t="str">
        <f>VLOOKUP(VolumebyClient[[#This Row],[Index Match Region ID]],NEWGEONames[[GEOID]:[GEO Name]],2,FALSE)</f>
        <v>APAC</v>
      </c>
      <c r="H426" s="5" t="str">
        <f>"Q"&amp;ROUNDUP(MONTH(VolumebyClient[[#This Row],[Date]])/3,0)&amp;" "&amp;YEAR(VolumebyClient[[#This Row],[Date]])</f>
        <v>Q1 2021</v>
      </c>
      <c r="I426" s="5" t="str">
        <f>VLOOKUP(VolumebyClient[[#This Row],[Date]],Quarters[],3,TRUE)</f>
        <v>Q1 2021</v>
      </c>
    </row>
    <row r="427" spans="1:9" x14ac:dyDescent="0.25">
      <c r="A427" s="4" t="str">
        <f t="shared" si="26"/>
        <v>CL55399</v>
      </c>
      <c r="B427" s="4">
        <v>44255</v>
      </c>
      <c r="C427" s="7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5" t="str">
        <f>VLOOKUP(VolumebyClient[[#This Row],[Index Match Region ID]],NEWGEONames[[GEOID]:[GEO Name]],2,FALSE)</f>
        <v>APAC</v>
      </c>
      <c r="H427" s="5" t="str">
        <f>"Q"&amp;ROUNDUP(MONTH(VolumebyClient[[#This Row],[Date]])/3,0)&amp;" "&amp;YEAR(VolumebyClient[[#This Row],[Date]])</f>
        <v>Q1 2021</v>
      </c>
      <c r="I427" s="5" t="str">
        <f>VLOOKUP(VolumebyClient[[#This Row],[Date]],Quarters[],3,TRUE)</f>
        <v>Q1 2021</v>
      </c>
    </row>
    <row r="428" spans="1:9" x14ac:dyDescent="0.25">
      <c r="A428" s="4" t="str">
        <f t="shared" si="26"/>
        <v>CL55399</v>
      </c>
      <c r="B428" s="4">
        <v>44227</v>
      </c>
      <c r="C428" s="7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5" t="str">
        <f>VLOOKUP(VolumebyClient[[#This Row],[Index Match Region ID]],NEWGEONames[[GEOID]:[GEO Name]],2,FALSE)</f>
        <v>APAC</v>
      </c>
      <c r="H428" s="5" t="str">
        <f>"Q"&amp;ROUNDUP(MONTH(VolumebyClient[[#This Row],[Date]])/3,0)&amp;" "&amp;YEAR(VolumebyClient[[#This Row],[Date]])</f>
        <v>Q1 2021</v>
      </c>
      <c r="I428" s="5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7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5" t="str">
        <f>VLOOKUP(VolumebyClient[[#This Row],[Index Match Region ID]],NEWGEONames[[GEOID]:[GEO Name]],2,FALSE)</f>
        <v>NAM</v>
      </c>
      <c r="H429" s="5" t="str">
        <f>"Q"&amp;ROUNDUP(MONTH(VolumebyClient[[#This Row],[Date]])/3,0)&amp;" "&amp;YEAR(VolumebyClient[[#This Row],[Date]])</f>
        <v>Q1 2020</v>
      </c>
      <c r="I429" s="5" t="str">
        <f>VLOOKUP(VolumebyClient[[#This Row],[Date]],Quarters[],3,TRUE)</f>
        <v>Q1 2020</v>
      </c>
    </row>
    <row r="430" spans="1:9" x14ac:dyDescent="0.25">
      <c r="A430" s="4" t="str">
        <f t="shared" ref="A430:A446" si="27">A429</f>
        <v>CL57593</v>
      </c>
      <c r="B430" s="4">
        <v>43890</v>
      </c>
      <c r="C430" s="7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5" t="str">
        <f>VLOOKUP(VolumebyClient[[#This Row],[Index Match Region ID]],NEWGEONames[[GEOID]:[GEO Name]],2,FALSE)</f>
        <v>NAM</v>
      </c>
      <c r="H430" s="5" t="str">
        <f>"Q"&amp;ROUNDUP(MONTH(VolumebyClient[[#This Row],[Date]])/3,0)&amp;" "&amp;YEAR(VolumebyClient[[#This Row],[Date]])</f>
        <v>Q1 2020</v>
      </c>
      <c r="I430" s="5" t="str">
        <f>VLOOKUP(VolumebyClient[[#This Row],[Date]],Quarters[],3,TRUE)</f>
        <v>Q1 2020</v>
      </c>
    </row>
    <row r="431" spans="1:9" x14ac:dyDescent="0.25">
      <c r="A431" s="4" t="str">
        <f t="shared" si="27"/>
        <v>CL57593</v>
      </c>
      <c r="B431" s="4">
        <v>43921</v>
      </c>
      <c r="C431" s="7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5" t="str">
        <f>VLOOKUP(VolumebyClient[[#This Row],[Index Match Region ID]],NEWGEONames[[GEOID]:[GEO Name]],2,FALSE)</f>
        <v>NAM</v>
      </c>
      <c r="H431" s="5" t="str">
        <f>"Q"&amp;ROUNDUP(MONTH(VolumebyClient[[#This Row],[Date]])/3,0)&amp;" "&amp;YEAR(VolumebyClient[[#This Row],[Date]])</f>
        <v>Q1 2020</v>
      </c>
      <c r="I431" s="5" t="str">
        <f>VLOOKUP(VolumebyClient[[#This Row],[Date]],Quarters[],3,TRUE)</f>
        <v>Q1 2020</v>
      </c>
    </row>
    <row r="432" spans="1:9" x14ac:dyDescent="0.25">
      <c r="A432" s="4" t="str">
        <f t="shared" si="27"/>
        <v>CL57593</v>
      </c>
      <c r="B432" s="4">
        <v>43951</v>
      </c>
      <c r="C432" s="7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5" t="str">
        <f>VLOOKUP(VolumebyClient[[#This Row],[Index Match Region ID]],NEWGEONames[[GEOID]:[GEO Name]],2,FALSE)</f>
        <v>NAM</v>
      </c>
      <c r="H432" s="5" t="str">
        <f>"Q"&amp;ROUNDUP(MONTH(VolumebyClient[[#This Row],[Date]])/3,0)&amp;" "&amp;YEAR(VolumebyClient[[#This Row],[Date]])</f>
        <v>Q2 2020</v>
      </c>
      <c r="I432" s="5" t="str">
        <f>VLOOKUP(VolumebyClient[[#This Row],[Date]],Quarters[],3,TRUE)</f>
        <v>Q2 2020</v>
      </c>
    </row>
    <row r="433" spans="1:9" x14ac:dyDescent="0.25">
      <c r="A433" s="4" t="str">
        <f t="shared" si="27"/>
        <v>CL57593</v>
      </c>
      <c r="B433" s="4">
        <v>43982</v>
      </c>
      <c r="C433" s="7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5" t="str">
        <f>VLOOKUP(VolumebyClient[[#This Row],[Index Match Region ID]],NEWGEONames[[GEOID]:[GEO Name]],2,FALSE)</f>
        <v>NAM</v>
      </c>
      <c r="H433" s="5" t="str">
        <f>"Q"&amp;ROUNDUP(MONTH(VolumebyClient[[#This Row],[Date]])/3,0)&amp;" "&amp;YEAR(VolumebyClient[[#This Row],[Date]])</f>
        <v>Q2 2020</v>
      </c>
      <c r="I433" s="5" t="str">
        <f>VLOOKUP(VolumebyClient[[#This Row],[Date]],Quarters[],3,TRUE)</f>
        <v>Q2 2020</v>
      </c>
    </row>
    <row r="434" spans="1:9" x14ac:dyDescent="0.25">
      <c r="A434" s="4" t="str">
        <f t="shared" si="27"/>
        <v>CL57593</v>
      </c>
      <c r="B434" s="4">
        <v>44012</v>
      </c>
      <c r="C434" s="7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5" t="str">
        <f>VLOOKUP(VolumebyClient[[#This Row],[Index Match Region ID]],NEWGEONames[[GEOID]:[GEO Name]],2,FALSE)</f>
        <v>NAM</v>
      </c>
      <c r="H434" s="5" t="str">
        <f>"Q"&amp;ROUNDUP(MONTH(VolumebyClient[[#This Row],[Date]])/3,0)&amp;" "&amp;YEAR(VolumebyClient[[#This Row],[Date]])</f>
        <v>Q2 2020</v>
      </c>
      <c r="I434" s="5" t="str">
        <f>VLOOKUP(VolumebyClient[[#This Row],[Date]],Quarters[],3,TRUE)</f>
        <v>Q2 2020</v>
      </c>
    </row>
    <row r="435" spans="1:9" x14ac:dyDescent="0.25">
      <c r="A435" s="4" t="str">
        <f t="shared" si="27"/>
        <v>CL57593</v>
      </c>
      <c r="B435" s="4">
        <v>44043</v>
      </c>
      <c r="C435" s="7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5" t="str">
        <f>VLOOKUP(VolumebyClient[[#This Row],[Index Match Region ID]],NEWGEONames[[GEOID]:[GEO Name]],2,FALSE)</f>
        <v>NAM</v>
      </c>
      <c r="H435" s="5" t="str">
        <f>"Q"&amp;ROUNDUP(MONTH(VolumebyClient[[#This Row],[Date]])/3,0)&amp;" "&amp;YEAR(VolumebyClient[[#This Row],[Date]])</f>
        <v>Q3 2020</v>
      </c>
      <c r="I435" s="5" t="str">
        <f>VLOOKUP(VolumebyClient[[#This Row],[Date]],Quarters[],3,TRUE)</f>
        <v>Q3 2020</v>
      </c>
    </row>
    <row r="436" spans="1:9" x14ac:dyDescent="0.25">
      <c r="A436" s="4" t="str">
        <f t="shared" si="27"/>
        <v>CL57593</v>
      </c>
      <c r="B436" s="4">
        <v>44074</v>
      </c>
      <c r="C436" s="7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5" t="str">
        <f>VLOOKUP(VolumebyClient[[#This Row],[Index Match Region ID]],NEWGEONames[[GEOID]:[GEO Name]],2,FALSE)</f>
        <v>NAM</v>
      </c>
      <c r="H436" s="5" t="str">
        <f>"Q"&amp;ROUNDUP(MONTH(VolumebyClient[[#This Row],[Date]])/3,0)&amp;" "&amp;YEAR(VolumebyClient[[#This Row],[Date]])</f>
        <v>Q3 2020</v>
      </c>
      <c r="I436" s="5" t="str">
        <f>VLOOKUP(VolumebyClient[[#This Row],[Date]],Quarters[],3,TRUE)</f>
        <v>Q3 2020</v>
      </c>
    </row>
    <row r="437" spans="1:9" x14ac:dyDescent="0.25">
      <c r="A437" s="4" t="str">
        <f t="shared" si="27"/>
        <v>CL57593</v>
      </c>
      <c r="B437" s="4">
        <v>44104</v>
      </c>
      <c r="C437" s="7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5" t="str">
        <f>VLOOKUP(VolumebyClient[[#This Row],[Index Match Region ID]],NEWGEONames[[GEOID]:[GEO Name]],2,FALSE)</f>
        <v>NAM</v>
      </c>
      <c r="H437" s="5" t="str">
        <f>"Q"&amp;ROUNDUP(MONTH(VolumebyClient[[#This Row],[Date]])/3,0)&amp;" "&amp;YEAR(VolumebyClient[[#This Row],[Date]])</f>
        <v>Q3 2020</v>
      </c>
      <c r="I437" s="5" t="str">
        <f>VLOOKUP(VolumebyClient[[#This Row],[Date]],Quarters[],3,TRUE)</f>
        <v>Q3 2020</v>
      </c>
    </row>
    <row r="438" spans="1:9" x14ac:dyDescent="0.25">
      <c r="A438" s="4" t="str">
        <f t="shared" si="27"/>
        <v>CL57593</v>
      </c>
      <c r="B438" s="4">
        <v>44135</v>
      </c>
      <c r="C438" s="7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5" t="str">
        <f>VLOOKUP(VolumebyClient[[#This Row],[Index Match Region ID]],NEWGEONames[[GEOID]:[GEO Name]],2,FALSE)</f>
        <v>NAM</v>
      </c>
      <c r="H438" s="5" t="str">
        <f>"Q"&amp;ROUNDUP(MONTH(VolumebyClient[[#This Row],[Date]])/3,0)&amp;" "&amp;YEAR(VolumebyClient[[#This Row],[Date]])</f>
        <v>Q4 2020</v>
      </c>
      <c r="I438" s="5" t="str">
        <f>VLOOKUP(VolumebyClient[[#This Row],[Date]],Quarters[],3,TRUE)</f>
        <v>Q4 2020</v>
      </c>
    </row>
    <row r="439" spans="1:9" x14ac:dyDescent="0.25">
      <c r="A439" s="4" t="str">
        <f t="shared" si="27"/>
        <v>CL57593</v>
      </c>
      <c r="B439" s="4">
        <v>44165</v>
      </c>
      <c r="C439" s="7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5" t="str">
        <f>VLOOKUP(VolumebyClient[[#This Row],[Index Match Region ID]],NEWGEONames[[GEOID]:[GEO Name]],2,FALSE)</f>
        <v>NAM</v>
      </c>
      <c r="H439" s="5" t="str">
        <f>"Q"&amp;ROUNDUP(MONTH(VolumebyClient[[#This Row],[Date]])/3,0)&amp;" "&amp;YEAR(VolumebyClient[[#This Row],[Date]])</f>
        <v>Q4 2020</v>
      </c>
      <c r="I439" s="5" t="str">
        <f>VLOOKUP(VolumebyClient[[#This Row],[Date]],Quarters[],3,TRUE)</f>
        <v>Q4 2020</v>
      </c>
    </row>
    <row r="440" spans="1:9" x14ac:dyDescent="0.25">
      <c r="A440" s="4" t="str">
        <f t="shared" si="27"/>
        <v>CL57593</v>
      </c>
      <c r="B440" s="4">
        <v>44196</v>
      </c>
      <c r="C440" s="7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5" t="str">
        <f>VLOOKUP(VolumebyClient[[#This Row],[Index Match Region ID]],NEWGEONames[[GEOID]:[GEO Name]],2,FALSE)</f>
        <v>NAM</v>
      </c>
      <c r="H440" s="5" t="str">
        <f>"Q"&amp;ROUNDUP(MONTH(VolumebyClient[[#This Row],[Date]])/3,0)&amp;" "&amp;YEAR(VolumebyClient[[#This Row],[Date]])</f>
        <v>Q4 2020</v>
      </c>
      <c r="I440" s="5" t="str">
        <f>VLOOKUP(VolumebyClient[[#This Row],[Date]],Quarters[],3,TRUE)</f>
        <v>Q4 2020</v>
      </c>
    </row>
    <row r="441" spans="1:9" x14ac:dyDescent="0.25">
      <c r="A441" s="4" t="str">
        <f t="shared" si="27"/>
        <v>CL57593</v>
      </c>
      <c r="B441" s="4">
        <v>44377</v>
      </c>
      <c r="C441" s="7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5" t="str">
        <f>VLOOKUP(VolumebyClient[[#This Row],[Index Match Region ID]],NEWGEONames[[GEOID]:[GEO Name]],2,FALSE)</f>
        <v>NAM</v>
      </c>
      <c r="H441" s="5" t="str">
        <f>"Q"&amp;ROUNDUP(MONTH(VolumebyClient[[#This Row],[Date]])/3,0)&amp;" "&amp;YEAR(VolumebyClient[[#This Row],[Date]])</f>
        <v>Q2 2021</v>
      </c>
      <c r="I441" s="5" t="str">
        <f>VLOOKUP(VolumebyClient[[#This Row],[Date]],Quarters[],3,TRUE)</f>
        <v>Q2 2021</v>
      </c>
    </row>
    <row r="442" spans="1:9" x14ac:dyDescent="0.25">
      <c r="A442" s="4" t="str">
        <f t="shared" si="27"/>
        <v>CL57593</v>
      </c>
      <c r="B442" s="4">
        <v>44347</v>
      </c>
      <c r="C442" s="7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5" t="str">
        <f>VLOOKUP(VolumebyClient[[#This Row],[Index Match Region ID]],NEWGEONames[[GEOID]:[GEO Name]],2,FALSE)</f>
        <v>NAM</v>
      </c>
      <c r="H442" s="5" t="str">
        <f>"Q"&amp;ROUNDUP(MONTH(VolumebyClient[[#This Row],[Date]])/3,0)&amp;" "&amp;YEAR(VolumebyClient[[#This Row],[Date]])</f>
        <v>Q2 2021</v>
      </c>
      <c r="I442" s="5" t="str">
        <f>VLOOKUP(VolumebyClient[[#This Row],[Date]],Quarters[],3,TRUE)</f>
        <v>Q2 2021</v>
      </c>
    </row>
    <row r="443" spans="1:9" x14ac:dyDescent="0.25">
      <c r="A443" s="4" t="str">
        <f t="shared" si="27"/>
        <v>CL57593</v>
      </c>
      <c r="B443" s="4">
        <v>44316</v>
      </c>
      <c r="C443" s="7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5" t="str">
        <f>VLOOKUP(VolumebyClient[[#This Row],[Index Match Region ID]],NEWGEONames[[GEOID]:[GEO Name]],2,FALSE)</f>
        <v>NAM</v>
      </c>
      <c r="H443" s="5" t="str">
        <f>"Q"&amp;ROUNDUP(MONTH(VolumebyClient[[#This Row],[Date]])/3,0)&amp;" "&amp;YEAR(VolumebyClient[[#This Row],[Date]])</f>
        <v>Q2 2021</v>
      </c>
      <c r="I443" s="5" t="str">
        <f>VLOOKUP(VolumebyClient[[#This Row],[Date]],Quarters[],3,TRUE)</f>
        <v>Q2 2021</v>
      </c>
    </row>
    <row r="444" spans="1:9" x14ac:dyDescent="0.25">
      <c r="A444" s="4" t="str">
        <f t="shared" si="27"/>
        <v>CL57593</v>
      </c>
      <c r="B444" s="4">
        <v>44286</v>
      </c>
      <c r="C444" s="7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5" t="str">
        <f>VLOOKUP(VolumebyClient[[#This Row],[Index Match Region ID]],NEWGEONames[[GEOID]:[GEO Name]],2,FALSE)</f>
        <v>NAM</v>
      </c>
      <c r="H444" s="5" t="str">
        <f>"Q"&amp;ROUNDUP(MONTH(VolumebyClient[[#This Row],[Date]])/3,0)&amp;" "&amp;YEAR(VolumebyClient[[#This Row],[Date]])</f>
        <v>Q1 2021</v>
      </c>
      <c r="I444" s="5" t="str">
        <f>VLOOKUP(VolumebyClient[[#This Row],[Date]],Quarters[],3,TRUE)</f>
        <v>Q1 2021</v>
      </c>
    </row>
    <row r="445" spans="1:9" x14ac:dyDescent="0.25">
      <c r="A445" s="4" t="str">
        <f t="shared" si="27"/>
        <v>CL57593</v>
      </c>
      <c r="B445" s="4">
        <v>44255</v>
      </c>
      <c r="C445" s="7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5" t="str">
        <f>VLOOKUP(VolumebyClient[[#This Row],[Index Match Region ID]],NEWGEONames[[GEOID]:[GEO Name]],2,FALSE)</f>
        <v>NAM</v>
      </c>
      <c r="H445" s="5" t="str">
        <f>"Q"&amp;ROUNDUP(MONTH(VolumebyClient[[#This Row],[Date]])/3,0)&amp;" "&amp;YEAR(VolumebyClient[[#This Row],[Date]])</f>
        <v>Q1 2021</v>
      </c>
      <c r="I445" s="5" t="str">
        <f>VLOOKUP(VolumebyClient[[#This Row],[Date]],Quarters[],3,TRUE)</f>
        <v>Q1 2021</v>
      </c>
    </row>
    <row r="446" spans="1:9" x14ac:dyDescent="0.25">
      <c r="A446" s="4" t="str">
        <f t="shared" si="27"/>
        <v>CL57593</v>
      </c>
      <c r="B446" s="4">
        <v>44227</v>
      </c>
      <c r="C446" s="7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5" t="str">
        <f>VLOOKUP(VolumebyClient[[#This Row],[Index Match Region ID]],NEWGEONames[[GEOID]:[GEO Name]],2,FALSE)</f>
        <v>NAM</v>
      </c>
      <c r="H446" s="5" t="str">
        <f>"Q"&amp;ROUNDUP(MONTH(VolumebyClient[[#This Row],[Date]])/3,0)&amp;" "&amp;YEAR(VolumebyClient[[#This Row],[Date]])</f>
        <v>Q1 2021</v>
      </c>
      <c r="I446" s="5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7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5" t="str">
        <f>VLOOKUP(VolumebyClient[[#This Row],[Index Match Region ID]],NEWGEONames[[GEOID]:[GEO Name]],2,FALSE)</f>
        <v>APAC</v>
      </c>
      <c r="H447" s="5" t="str">
        <f>"Q"&amp;ROUNDUP(MONTH(VolumebyClient[[#This Row],[Date]])/3,0)&amp;" "&amp;YEAR(VolumebyClient[[#This Row],[Date]])</f>
        <v>Q1 2020</v>
      </c>
      <c r="I447" s="5" t="str">
        <f>VLOOKUP(VolumebyClient[[#This Row],[Date]],Quarters[],3,TRUE)</f>
        <v>Q1 2020</v>
      </c>
    </row>
    <row r="448" spans="1:9" x14ac:dyDescent="0.25">
      <c r="A448" s="4" t="str">
        <f t="shared" ref="A448:A464" si="28">A447</f>
        <v>CL60563</v>
      </c>
      <c r="B448" s="4">
        <v>43890</v>
      </c>
      <c r="C448" s="7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5" t="str">
        <f>VLOOKUP(VolumebyClient[[#This Row],[Index Match Region ID]],NEWGEONames[[GEOID]:[GEO Name]],2,FALSE)</f>
        <v>APAC</v>
      </c>
      <c r="H448" s="5" t="str">
        <f>"Q"&amp;ROUNDUP(MONTH(VolumebyClient[[#This Row],[Date]])/3,0)&amp;" "&amp;YEAR(VolumebyClient[[#This Row],[Date]])</f>
        <v>Q1 2020</v>
      </c>
      <c r="I448" s="5" t="str">
        <f>VLOOKUP(VolumebyClient[[#This Row],[Date]],Quarters[],3,TRUE)</f>
        <v>Q1 2020</v>
      </c>
    </row>
    <row r="449" spans="1:9" x14ac:dyDescent="0.25">
      <c r="A449" s="4" t="str">
        <f t="shared" si="28"/>
        <v>CL60563</v>
      </c>
      <c r="B449" s="4">
        <v>43921</v>
      </c>
      <c r="C449" s="7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5" t="str">
        <f>VLOOKUP(VolumebyClient[[#This Row],[Index Match Region ID]],NEWGEONames[[GEOID]:[GEO Name]],2,FALSE)</f>
        <v>APAC</v>
      </c>
      <c r="H449" s="5" t="str">
        <f>"Q"&amp;ROUNDUP(MONTH(VolumebyClient[[#This Row],[Date]])/3,0)&amp;" "&amp;YEAR(VolumebyClient[[#This Row],[Date]])</f>
        <v>Q1 2020</v>
      </c>
      <c r="I449" s="5" t="str">
        <f>VLOOKUP(VolumebyClient[[#This Row],[Date]],Quarters[],3,TRUE)</f>
        <v>Q1 2020</v>
      </c>
    </row>
    <row r="450" spans="1:9" x14ac:dyDescent="0.25">
      <c r="A450" s="4" t="str">
        <f t="shared" si="28"/>
        <v>CL60563</v>
      </c>
      <c r="B450" s="4">
        <v>43951</v>
      </c>
      <c r="C450" s="7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5" t="str">
        <f>VLOOKUP(VolumebyClient[[#This Row],[Index Match Region ID]],NEWGEONames[[GEOID]:[GEO Name]],2,FALSE)</f>
        <v>APAC</v>
      </c>
      <c r="H450" s="5" t="str">
        <f>"Q"&amp;ROUNDUP(MONTH(VolumebyClient[[#This Row],[Date]])/3,0)&amp;" "&amp;YEAR(VolumebyClient[[#This Row],[Date]])</f>
        <v>Q2 2020</v>
      </c>
      <c r="I450" s="5" t="str">
        <f>VLOOKUP(VolumebyClient[[#This Row],[Date]],Quarters[],3,TRUE)</f>
        <v>Q2 2020</v>
      </c>
    </row>
    <row r="451" spans="1:9" x14ac:dyDescent="0.25">
      <c r="A451" s="4" t="str">
        <f t="shared" si="28"/>
        <v>CL60563</v>
      </c>
      <c r="B451" s="4">
        <v>43982</v>
      </c>
      <c r="C451" s="7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5" t="str">
        <f>VLOOKUP(VolumebyClient[[#This Row],[Index Match Region ID]],NEWGEONames[[GEOID]:[GEO Name]],2,FALSE)</f>
        <v>APAC</v>
      </c>
      <c r="H451" s="5" t="str">
        <f>"Q"&amp;ROUNDUP(MONTH(VolumebyClient[[#This Row],[Date]])/3,0)&amp;" "&amp;YEAR(VolumebyClient[[#This Row],[Date]])</f>
        <v>Q2 2020</v>
      </c>
      <c r="I451" s="5" t="str">
        <f>VLOOKUP(VolumebyClient[[#This Row],[Date]],Quarters[],3,TRUE)</f>
        <v>Q2 2020</v>
      </c>
    </row>
    <row r="452" spans="1:9" x14ac:dyDescent="0.25">
      <c r="A452" s="4" t="str">
        <f t="shared" si="28"/>
        <v>CL60563</v>
      </c>
      <c r="B452" s="4">
        <v>44012</v>
      </c>
      <c r="C452" s="7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5" t="str">
        <f>VLOOKUP(VolumebyClient[[#This Row],[Index Match Region ID]],NEWGEONames[[GEOID]:[GEO Name]],2,FALSE)</f>
        <v>APAC</v>
      </c>
      <c r="H452" s="5" t="str">
        <f>"Q"&amp;ROUNDUP(MONTH(VolumebyClient[[#This Row],[Date]])/3,0)&amp;" "&amp;YEAR(VolumebyClient[[#This Row],[Date]])</f>
        <v>Q2 2020</v>
      </c>
      <c r="I452" s="5" t="str">
        <f>VLOOKUP(VolumebyClient[[#This Row],[Date]],Quarters[],3,TRUE)</f>
        <v>Q2 2020</v>
      </c>
    </row>
    <row r="453" spans="1:9" x14ac:dyDescent="0.25">
      <c r="A453" s="4" t="str">
        <f t="shared" si="28"/>
        <v>CL60563</v>
      </c>
      <c r="B453" s="4">
        <v>44043</v>
      </c>
      <c r="C453" s="7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5" t="str">
        <f>VLOOKUP(VolumebyClient[[#This Row],[Index Match Region ID]],NEWGEONames[[GEOID]:[GEO Name]],2,FALSE)</f>
        <v>APAC</v>
      </c>
      <c r="H453" s="5" t="str">
        <f>"Q"&amp;ROUNDUP(MONTH(VolumebyClient[[#This Row],[Date]])/3,0)&amp;" "&amp;YEAR(VolumebyClient[[#This Row],[Date]])</f>
        <v>Q3 2020</v>
      </c>
      <c r="I453" s="5" t="str">
        <f>VLOOKUP(VolumebyClient[[#This Row],[Date]],Quarters[],3,TRUE)</f>
        <v>Q3 2020</v>
      </c>
    </row>
    <row r="454" spans="1:9" x14ac:dyDescent="0.25">
      <c r="A454" s="4" t="str">
        <f t="shared" si="28"/>
        <v>CL60563</v>
      </c>
      <c r="B454" s="4">
        <v>44074</v>
      </c>
      <c r="C454" s="7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5" t="str">
        <f>VLOOKUP(VolumebyClient[[#This Row],[Index Match Region ID]],NEWGEONames[[GEOID]:[GEO Name]],2,FALSE)</f>
        <v>APAC</v>
      </c>
      <c r="H454" s="5" t="str">
        <f>"Q"&amp;ROUNDUP(MONTH(VolumebyClient[[#This Row],[Date]])/3,0)&amp;" "&amp;YEAR(VolumebyClient[[#This Row],[Date]])</f>
        <v>Q3 2020</v>
      </c>
      <c r="I454" s="5" t="str">
        <f>VLOOKUP(VolumebyClient[[#This Row],[Date]],Quarters[],3,TRUE)</f>
        <v>Q3 2020</v>
      </c>
    </row>
    <row r="455" spans="1:9" x14ac:dyDescent="0.25">
      <c r="A455" s="4" t="str">
        <f t="shared" si="28"/>
        <v>CL60563</v>
      </c>
      <c r="B455" s="4">
        <v>44104</v>
      </c>
      <c r="C455" s="7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5" t="str">
        <f>VLOOKUP(VolumebyClient[[#This Row],[Index Match Region ID]],NEWGEONames[[GEOID]:[GEO Name]],2,FALSE)</f>
        <v>APAC</v>
      </c>
      <c r="H455" s="5" t="str">
        <f>"Q"&amp;ROUNDUP(MONTH(VolumebyClient[[#This Row],[Date]])/3,0)&amp;" "&amp;YEAR(VolumebyClient[[#This Row],[Date]])</f>
        <v>Q3 2020</v>
      </c>
      <c r="I455" s="5" t="str">
        <f>VLOOKUP(VolumebyClient[[#This Row],[Date]],Quarters[],3,TRUE)</f>
        <v>Q3 2020</v>
      </c>
    </row>
    <row r="456" spans="1:9" x14ac:dyDescent="0.25">
      <c r="A456" s="4" t="str">
        <f t="shared" si="28"/>
        <v>CL60563</v>
      </c>
      <c r="B456" s="4">
        <v>44135</v>
      </c>
      <c r="C456" s="7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5" t="str">
        <f>VLOOKUP(VolumebyClient[[#This Row],[Index Match Region ID]],NEWGEONames[[GEOID]:[GEO Name]],2,FALSE)</f>
        <v>APAC</v>
      </c>
      <c r="H456" s="5" t="str">
        <f>"Q"&amp;ROUNDUP(MONTH(VolumebyClient[[#This Row],[Date]])/3,0)&amp;" "&amp;YEAR(VolumebyClient[[#This Row],[Date]])</f>
        <v>Q4 2020</v>
      </c>
      <c r="I456" s="5" t="str">
        <f>VLOOKUP(VolumebyClient[[#This Row],[Date]],Quarters[],3,TRUE)</f>
        <v>Q4 2020</v>
      </c>
    </row>
    <row r="457" spans="1:9" x14ac:dyDescent="0.25">
      <c r="A457" s="4" t="str">
        <f t="shared" si="28"/>
        <v>CL60563</v>
      </c>
      <c r="B457" s="4">
        <v>44165</v>
      </c>
      <c r="C457" s="7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5" t="str">
        <f>VLOOKUP(VolumebyClient[[#This Row],[Index Match Region ID]],NEWGEONames[[GEOID]:[GEO Name]],2,FALSE)</f>
        <v>APAC</v>
      </c>
      <c r="H457" s="5" t="str">
        <f>"Q"&amp;ROUNDUP(MONTH(VolumebyClient[[#This Row],[Date]])/3,0)&amp;" "&amp;YEAR(VolumebyClient[[#This Row],[Date]])</f>
        <v>Q4 2020</v>
      </c>
      <c r="I457" s="5" t="str">
        <f>VLOOKUP(VolumebyClient[[#This Row],[Date]],Quarters[],3,TRUE)</f>
        <v>Q4 2020</v>
      </c>
    </row>
    <row r="458" spans="1:9" x14ac:dyDescent="0.25">
      <c r="A458" s="4" t="str">
        <f t="shared" si="28"/>
        <v>CL60563</v>
      </c>
      <c r="B458" s="4">
        <v>44196</v>
      </c>
      <c r="C458" s="7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5" t="str">
        <f>VLOOKUP(VolumebyClient[[#This Row],[Index Match Region ID]],NEWGEONames[[GEOID]:[GEO Name]],2,FALSE)</f>
        <v>APAC</v>
      </c>
      <c r="H458" s="5" t="str">
        <f>"Q"&amp;ROUNDUP(MONTH(VolumebyClient[[#This Row],[Date]])/3,0)&amp;" "&amp;YEAR(VolumebyClient[[#This Row],[Date]])</f>
        <v>Q4 2020</v>
      </c>
      <c r="I458" s="5" t="str">
        <f>VLOOKUP(VolumebyClient[[#This Row],[Date]],Quarters[],3,TRUE)</f>
        <v>Q4 2020</v>
      </c>
    </row>
    <row r="459" spans="1:9" x14ac:dyDescent="0.25">
      <c r="A459" s="4" t="str">
        <f t="shared" si="28"/>
        <v>CL60563</v>
      </c>
      <c r="B459" s="4">
        <v>44377</v>
      </c>
      <c r="C459" s="7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5" t="str">
        <f>VLOOKUP(VolumebyClient[[#This Row],[Index Match Region ID]],NEWGEONames[[GEOID]:[GEO Name]],2,FALSE)</f>
        <v>APAC</v>
      </c>
      <c r="H459" s="5" t="str">
        <f>"Q"&amp;ROUNDUP(MONTH(VolumebyClient[[#This Row],[Date]])/3,0)&amp;" "&amp;YEAR(VolumebyClient[[#This Row],[Date]])</f>
        <v>Q2 2021</v>
      </c>
      <c r="I459" s="5" t="str">
        <f>VLOOKUP(VolumebyClient[[#This Row],[Date]],Quarters[],3,TRUE)</f>
        <v>Q2 2021</v>
      </c>
    </row>
    <row r="460" spans="1:9" x14ac:dyDescent="0.25">
      <c r="A460" s="4" t="str">
        <f t="shared" si="28"/>
        <v>CL60563</v>
      </c>
      <c r="B460" s="4">
        <v>44347</v>
      </c>
      <c r="C460" s="7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5" t="str">
        <f>VLOOKUP(VolumebyClient[[#This Row],[Index Match Region ID]],NEWGEONames[[GEOID]:[GEO Name]],2,FALSE)</f>
        <v>APAC</v>
      </c>
      <c r="H460" s="5" t="str">
        <f>"Q"&amp;ROUNDUP(MONTH(VolumebyClient[[#This Row],[Date]])/3,0)&amp;" "&amp;YEAR(VolumebyClient[[#This Row],[Date]])</f>
        <v>Q2 2021</v>
      </c>
      <c r="I460" s="5" t="str">
        <f>VLOOKUP(VolumebyClient[[#This Row],[Date]],Quarters[],3,TRUE)</f>
        <v>Q2 2021</v>
      </c>
    </row>
    <row r="461" spans="1:9" x14ac:dyDescent="0.25">
      <c r="A461" s="4" t="str">
        <f t="shared" si="28"/>
        <v>CL60563</v>
      </c>
      <c r="B461" s="4">
        <v>44316</v>
      </c>
      <c r="C461" s="7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5" t="str">
        <f>VLOOKUP(VolumebyClient[[#This Row],[Index Match Region ID]],NEWGEONames[[GEOID]:[GEO Name]],2,FALSE)</f>
        <v>APAC</v>
      </c>
      <c r="H461" s="5" t="str">
        <f>"Q"&amp;ROUNDUP(MONTH(VolumebyClient[[#This Row],[Date]])/3,0)&amp;" "&amp;YEAR(VolumebyClient[[#This Row],[Date]])</f>
        <v>Q2 2021</v>
      </c>
      <c r="I461" s="5" t="str">
        <f>VLOOKUP(VolumebyClient[[#This Row],[Date]],Quarters[],3,TRUE)</f>
        <v>Q2 2021</v>
      </c>
    </row>
    <row r="462" spans="1:9" x14ac:dyDescent="0.25">
      <c r="A462" s="4" t="str">
        <f t="shared" si="28"/>
        <v>CL60563</v>
      </c>
      <c r="B462" s="4">
        <v>44286</v>
      </c>
      <c r="C462" s="7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5" t="str">
        <f>VLOOKUP(VolumebyClient[[#This Row],[Index Match Region ID]],NEWGEONames[[GEOID]:[GEO Name]],2,FALSE)</f>
        <v>APAC</v>
      </c>
      <c r="H462" s="5" t="str">
        <f>"Q"&amp;ROUNDUP(MONTH(VolumebyClient[[#This Row],[Date]])/3,0)&amp;" "&amp;YEAR(VolumebyClient[[#This Row],[Date]])</f>
        <v>Q1 2021</v>
      </c>
      <c r="I462" s="5" t="str">
        <f>VLOOKUP(VolumebyClient[[#This Row],[Date]],Quarters[],3,TRUE)</f>
        <v>Q1 2021</v>
      </c>
    </row>
    <row r="463" spans="1:9" x14ac:dyDescent="0.25">
      <c r="A463" s="4" t="str">
        <f t="shared" si="28"/>
        <v>CL60563</v>
      </c>
      <c r="B463" s="4">
        <v>44255</v>
      </c>
      <c r="C463" s="7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5" t="str">
        <f>VLOOKUP(VolumebyClient[[#This Row],[Index Match Region ID]],NEWGEONames[[GEOID]:[GEO Name]],2,FALSE)</f>
        <v>APAC</v>
      </c>
      <c r="H463" s="5" t="str">
        <f>"Q"&amp;ROUNDUP(MONTH(VolumebyClient[[#This Row],[Date]])/3,0)&amp;" "&amp;YEAR(VolumebyClient[[#This Row],[Date]])</f>
        <v>Q1 2021</v>
      </c>
      <c r="I463" s="5" t="str">
        <f>VLOOKUP(VolumebyClient[[#This Row],[Date]],Quarters[],3,TRUE)</f>
        <v>Q1 2021</v>
      </c>
    </row>
    <row r="464" spans="1:9" x14ac:dyDescent="0.25">
      <c r="A464" s="4" t="str">
        <f t="shared" si="28"/>
        <v>CL60563</v>
      </c>
      <c r="B464" s="4">
        <v>44227</v>
      </c>
      <c r="C464" s="7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5" t="str">
        <f>VLOOKUP(VolumebyClient[[#This Row],[Index Match Region ID]],NEWGEONames[[GEOID]:[GEO Name]],2,FALSE)</f>
        <v>APAC</v>
      </c>
      <c r="H464" s="5" t="str">
        <f>"Q"&amp;ROUNDUP(MONTH(VolumebyClient[[#This Row],[Date]])/3,0)&amp;" "&amp;YEAR(VolumebyClient[[#This Row],[Date]])</f>
        <v>Q1 2021</v>
      </c>
      <c r="I464" s="5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7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5" t="str">
        <f>VLOOKUP(VolumebyClient[[#This Row],[Index Match Region ID]],NEWGEONames[[GEOID]:[GEO Name]],2,FALSE)</f>
        <v>NAM</v>
      </c>
      <c r="H465" s="5" t="str">
        <f>"Q"&amp;ROUNDUP(MONTH(VolumebyClient[[#This Row],[Date]])/3,0)&amp;" "&amp;YEAR(VolumebyClient[[#This Row],[Date]])</f>
        <v>Q1 2020</v>
      </c>
      <c r="I465" s="5" t="str">
        <f>VLOOKUP(VolumebyClient[[#This Row],[Date]],Quarters[],3,TRUE)</f>
        <v>Q1 2020</v>
      </c>
    </row>
    <row r="466" spans="1:9" x14ac:dyDescent="0.25">
      <c r="A466" s="4" t="str">
        <f t="shared" ref="A466:A482" si="29">A465</f>
        <v>CL61534</v>
      </c>
      <c r="B466" s="4">
        <v>43890</v>
      </c>
      <c r="C466" s="7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5" t="str">
        <f>VLOOKUP(VolumebyClient[[#This Row],[Index Match Region ID]],NEWGEONames[[GEOID]:[GEO Name]],2,FALSE)</f>
        <v>NAM</v>
      </c>
      <c r="H466" s="5" t="str">
        <f>"Q"&amp;ROUNDUP(MONTH(VolumebyClient[[#This Row],[Date]])/3,0)&amp;" "&amp;YEAR(VolumebyClient[[#This Row],[Date]])</f>
        <v>Q1 2020</v>
      </c>
      <c r="I466" s="5" t="str">
        <f>VLOOKUP(VolumebyClient[[#This Row],[Date]],Quarters[],3,TRUE)</f>
        <v>Q1 2020</v>
      </c>
    </row>
    <row r="467" spans="1:9" x14ac:dyDescent="0.25">
      <c r="A467" s="4" t="str">
        <f t="shared" si="29"/>
        <v>CL61534</v>
      </c>
      <c r="B467" s="4">
        <v>43921</v>
      </c>
      <c r="C467" s="7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5" t="str">
        <f>VLOOKUP(VolumebyClient[[#This Row],[Index Match Region ID]],NEWGEONames[[GEOID]:[GEO Name]],2,FALSE)</f>
        <v>NAM</v>
      </c>
      <c r="H467" s="5" t="str">
        <f>"Q"&amp;ROUNDUP(MONTH(VolumebyClient[[#This Row],[Date]])/3,0)&amp;" "&amp;YEAR(VolumebyClient[[#This Row],[Date]])</f>
        <v>Q1 2020</v>
      </c>
      <c r="I467" s="5" t="str">
        <f>VLOOKUP(VolumebyClient[[#This Row],[Date]],Quarters[],3,TRUE)</f>
        <v>Q1 2020</v>
      </c>
    </row>
    <row r="468" spans="1:9" x14ac:dyDescent="0.25">
      <c r="A468" s="4" t="str">
        <f t="shared" si="29"/>
        <v>CL61534</v>
      </c>
      <c r="B468" s="4">
        <v>43951</v>
      </c>
      <c r="C468" s="7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5" t="str">
        <f>VLOOKUP(VolumebyClient[[#This Row],[Index Match Region ID]],NEWGEONames[[GEOID]:[GEO Name]],2,FALSE)</f>
        <v>NAM</v>
      </c>
      <c r="H468" s="5" t="str">
        <f>"Q"&amp;ROUNDUP(MONTH(VolumebyClient[[#This Row],[Date]])/3,0)&amp;" "&amp;YEAR(VolumebyClient[[#This Row],[Date]])</f>
        <v>Q2 2020</v>
      </c>
      <c r="I468" s="5" t="str">
        <f>VLOOKUP(VolumebyClient[[#This Row],[Date]],Quarters[],3,TRUE)</f>
        <v>Q2 2020</v>
      </c>
    </row>
    <row r="469" spans="1:9" x14ac:dyDescent="0.25">
      <c r="A469" s="4" t="str">
        <f t="shared" si="29"/>
        <v>CL61534</v>
      </c>
      <c r="B469" s="4">
        <v>43982</v>
      </c>
      <c r="C469" s="7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5" t="str">
        <f>VLOOKUP(VolumebyClient[[#This Row],[Index Match Region ID]],NEWGEONames[[GEOID]:[GEO Name]],2,FALSE)</f>
        <v>NAM</v>
      </c>
      <c r="H469" s="5" t="str">
        <f>"Q"&amp;ROUNDUP(MONTH(VolumebyClient[[#This Row],[Date]])/3,0)&amp;" "&amp;YEAR(VolumebyClient[[#This Row],[Date]])</f>
        <v>Q2 2020</v>
      </c>
      <c r="I469" s="5" t="str">
        <f>VLOOKUP(VolumebyClient[[#This Row],[Date]],Quarters[],3,TRUE)</f>
        <v>Q2 2020</v>
      </c>
    </row>
    <row r="470" spans="1:9" x14ac:dyDescent="0.25">
      <c r="A470" s="4" t="str">
        <f t="shared" si="29"/>
        <v>CL61534</v>
      </c>
      <c r="B470" s="4">
        <v>44012</v>
      </c>
      <c r="C470" s="7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5" t="str">
        <f>VLOOKUP(VolumebyClient[[#This Row],[Index Match Region ID]],NEWGEONames[[GEOID]:[GEO Name]],2,FALSE)</f>
        <v>NAM</v>
      </c>
      <c r="H470" s="5" t="str">
        <f>"Q"&amp;ROUNDUP(MONTH(VolumebyClient[[#This Row],[Date]])/3,0)&amp;" "&amp;YEAR(VolumebyClient[[#This Row],[Date]])</f>
        <v>Q2 2020</v>
      </c>
      <c r="I470" s="5" t="str">
        <f>VLOOKUP(VolumebyClient[[#This Row],[Date]],Quarters[],3,TRUE)</f>
        <v>Q2 2020</v>
      </c>
    </row>
    <row r="471" spans="1:9" x14ac:dyDescent="0.25">
      <c r="A471" s="4" t="str">
        <f t="shared" si="29"/>
        <v>CL61534</v>
      </c>
      <c r="B471" s="4">
        <v>44043</v>
      </c>
      <c r="C471" s="7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5" t="str">
        <f>VLOOKUP(VolumebyClient[[#This Row],[Index Match Region ID]],NEWGEONames[[GEOID]:[GEO Name]],2,FALSE)</f>
        <v>NAM</v>
      </c>
      <c r="H471" s="5" t="str">
        <f>"Q"&amp;ROUNDUP(MONTH(VolumebyClient[[#This Row],[Date]])/3,0)&amp;" "&amp;YEAR(VolumebyClient[[#This Row],[Date]])</f>
        <v>Q3 2020</v>
      </c>
      <c r="I471" s="5" t="str">
        <f>VLOOKUP(VolumebyClient[[#This Row],[Date]],Quarters[],3,TRUE)</f>
        <v>Q3 2020</v>
      </c>
    </row>
    <row r="472" spans="1:9" x14ac:dyDescent="0.25">
      <c r="A472" s="4" t="str">
        <f t="shared" si="29"/>
        <v>CL61534</v>
      </c>
      <c r="B472" s="4">
        <v>44074</v>
      </c>
      <c r="C472" s="7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5" t="str">
        <f>VLOOKUP(VolumebyClient[[#This Row],[Index Match Region ID]],NEWGEONames[[GEOID]:[GEO Name]],2,FALSE)</f>
        <v>NAM</v>
      </c>
      <c r="H472" s="5" t="str">
        <f>"Q"&amp;ROUNDUP(MONTH(VolumebyClient[[#This Row],[Date]])/3,0)&amp;" "&amp;YEAR(VolumebyClient[[#This Row],[Date]])</f>
        <v>Q3 2020</v>
      </c>
      <c r="I472" s="5" t="str">
        <f>VLOOKUP(VolumebyClient[[#This Row],[Date]],Quarters[],3,TRUE)</f>
        <v>Q3 2020</v>
      </c>
    </row>
    <row r="473" spans="1:9" x14ac:dyDescent="0.25">
      <c r="A473" s="4" t="str">
        <f t="shared" si="29"/>
        <v>CL61534</v>
      </c>
      <c r="B473" s="4">
        <v>44104</v>
      </c>
      <c r="C473" s="7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5" t="str">
        <f>VLOOKUP(VolumebyClient[[#This Row],[Index Match Region ID]],NEWGEONames[[GEOID]:[GEO Name]],2,FALSE)</f>
        <v>NAM</v>
      </c>
      <c r="H473" s="5" t="str">
        <f>"Q"&amp;ROUNDUP(MONTH(VolumebyClient[[#This Row],[Date]])/3,0)&amp;" "&amp;YEAR(VolumebyClient[[#This Row],[Date]])</f>
        <v>Q3 2020</v>
      </c>
      <c r="I473" s="5" t="str">
        <f>VLOOKUP(VolumebyClient[[#This Row],[Date]],Quarters[],3,TRUE)</f>
        <v>Q3 2020</v>
      </c>
    </row>
    <row r="474" spans="1:9" x14ac:dyDescent="0.25">
      <c r="A474" s="4" t="str">
        <f t="shared" si="29"/>
        <v>CL61534</v>
      </c>
      <c r="B474" s="4">
        <v>44135</v>
      </c>
      <c r="C474" s="7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5" t="str">
        <f>VLOOKUP(VolumebyClient[[#This Row],[Index Match Region ID]],NEWGEONames[[GEOID]:[GEO Name]],2,FALSE)</f>
        <v>NAM</v>
      </c>
      <c r="H474" s="5" t="str">
        <f>"Q"&amp;ROUNDUP(MONTH(VolumebyClient[[#This Row],[Date]])/3,0)&amp;" "&amp;YEAR(VolumebyClient[[#This Row],[Date]])</f>
        <v>Q4 2020</v>
      </c>
      <c r="I474" s="5" t="str">
        <f>VLOOKUP(VolumebyClient[[#This Row],[Date]],Quarters[],3,TRUE)</f>
        <v>Q4 2020</v>
      </c>
    </row>
    <row r="475" spans="1:9" x14ac:dyDescent="0.25">
      <c r="A475" s="4" t="str">
        <f t="shared" si="29"/>
        <v>CL61534</v>
      </c>
      <c r="B475" s="4">
        <v>44165</v>
      </c>
      <c r="C475" s="7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5" t="str">
        <f>VLOOKUP(VolumebyClient[[#This Row],[Index Match Region ID]],NEWGEONames[[GEOID]:[GEO Name]],2,FALSE)</f>
        <v>NAM</v>
      </c>
      <c r="H475" s="5" t="str">
        <f>"Q"&amp;ROUNDUP(MONTH(VolumebyClient[[#This Row],[Date]])/3,0)&amp;" "&amp;YEAR(VolumebyClient[[#This Row],[Date]])</f>
        <v>Q4 2020</v>
      </c>
      <c r="I475" s="5" t="str">
        <f>VLOOKUP(VolumebyClient[[#This Row],[Date]],Quarters[],3,TRUE)</f>
        <v>Q4 2020</v>
      </c>
    </row>
    <row r="476" spans="1:9" x14ac:dyDescent="0.25">
      <c r="A476" s="4" t="str">
        <f t="shared" si="29"/>
        <v>CL61534</v>
      </c>
      <c r="B476" s="4">
        <v>44196</v>
      </c>
      <c r="C476" s="7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5" t="str">
        <f>VLOOKUP(VolumebyClient[[#This Row],[Index Match Region ID]],NEWGEONames[[GEOID]:[GEO Name]],2,FALSE)</f>
        <v>NAM</v>
      </c>
      <c r="H476" s="5" t="str">
        <f>"Q"&amp;ROUNDUP(MONTH(VolumebyClient[[#This Row],[Date]])/3,0)&amp;" "&amp;YEAR(VolumebyClient[[#This Row],[Date]])</f>
        <v>Q4 2020</v>
      </c>
      <c r="I476" s="5" t="str">
        <f>VLOOKUP(VolumebyClient[[#This Row],[Date]],Quarters[],3,TRUE)</f>
        <v>Q4 2020</v>
      </c>
    </row>
    <row r="477" spans="1:9" x14ac:dyDescent="0.25">
      <c r="A477" s="4" t="str">
        <f t="shared" si="29"/>
        <v>CL61534</v>
      </c>
      <c r="B477" s="4">
        <v>44377</v>
      </c>
      <c r="C477" s="7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5" t="str">
        <f>VLOOKUP(VolumebyClient[[#This Row],[Index Match Region ID]],NEWGEONames[[GEOID]:[GEO Name]],2,FALSE)</f>
        <v>NAM</v>
      </c>
      <c r="H477" s="5" t="str">
        <f>"Q"&amp;ROUNDUP(MONTH(VolumebyClient[[#This Row],[Date]])/3,0)&amp;" "&amp;YEAR(VolumebyClient[[#This Row],[Date]])</f>
        <v>Q2 2021</v>
      </c>
      <c r="I477" s="5" t="str">
        <f>VLOOKUP(VolumebyClient[[#This Row],[Date]],Quarters[],3,TRUE)</f>
        <v>Q2 2021</v>
      </c>
    </row>
    <row r="478" spans="1:9" x14ac:dyDescent="0.25">
      <c r="A478" s="4" t="str">
        <f t="shared" si="29"/>
        <v>CL61534</v>
      </c>
      <c r="B478" s="4">
        <v>44347</v>
      </c>
      <c r="C478" s="7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5" t="str">
        <f>VLOOKUP(VolumebyClient[[#This Row],[Index Match Region ID]],NEWGEONames[[GEOID]:[GEO Name]],2,FALSE)</f>
        <v>NAM</v>
      </c>
      <c r="H478" s="5" t="str">
        <f>"Q"&amp;ROUNDUP(MONTH(VolumebyClient[[#This Row],[Date]])/3,0)&amp;" "&amp;YEAR(VolumebyClient[[#This Row],[Date]])</f>
        <v>Q2 2021</v>
      </c>
      <c r="I478" s="5" t="str">
        <f>VLOOKUP(VolumebyClient[[#This Row],[Date]],Quarters[],3,TRUE)</f>
        <v>Q2 2021</v>
      </c>
    </row>
    <row r="479" spans="1:9" x14ac:dyDescent="0.25">
      <c r="A479" s="4" t="str">
        <f t="shared" si="29"/>
        <v>CL61534</v>
      </c>
      <c r="B479" s="4">
        <v>44316</v>
      </c>
      <c r="C479" s="7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5" t="str">
        <f>VLOOKUP(VolumebyClient[[#This Row],[Index Match Region ID]],NEWGEONames[[GEOID]:[GEO Name]],2,FALSE)</f>
        <v>NAM</v>
      </c>
      <c r="H479" s="5" t="str">
        <f>"Q"&amp;ROUNDUP(MONTH(VolumebyClient[[#This Row],[Date]])/3,0)&amp;" "&amp;YEAR(VolumebyClient[[#This Row],[Date]])</f>
        <v>Q2 2021</v>
      </c>
      <c r="I479" s="5" t="str">
        <f>VLOOKUP(VolumebyClient[[#This Row],[Date]],Quarters[],3,TRUE)</f>
        <v>Q2 2021</v>
      </c>
    </row>
    <row r="480" spans="1:9" x14ac:dyDescent="0.25">
      <c r="A480" s="4" t="str">
        <f t="shared" si="29"/>
        <v>CL61534</v>
      </c>
      <c r="B480" s="4">
        <v>44286</v>
      </c>
      <c r="C480" s="7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5" t="str">
        <f>VLOOKUP(VolumebyClient[[#This Row],[Index Match Region ID]],NEWGEONames[[GEOID]:[GEO Name]],2,FALSE)</f>
        <v>NAM</v>
      </c>
      <c r="H480" s="5" t="str">
        <f>"Q"&amp;ROUNDUP(MONTH(VolumebyClient[[#This Row],[Date]])/3,0)&amp;" "&amp;YEAR(VolumebyClient[[#This Row],[Date]])</f>
        <v>Q1 2021</v>
      </c>
      <c r="I480" s="5" t="str">
        <f>VLOOKUP(VolumebyClient[[#This Row],[Date]],Quarters[],3,TRUE)</f>
        <v>Q1 2021</v>
      </c>
    </row>
    <row r="481" spans="1:9" x14ac:dyDescent="0.25">
      <c r="A481" s="4" t="str">
        <f t="shared" si="29"/>
        <v>CL61534</v>
      </c>
      <c r="B481" s="4">
        <v>44255</v>
      </c>
      <c r="C481" s="7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5" t="str">
        <f>VLOOKUP(VolumebyClient[[#This Row],[Index Match Region ID]],NEWGEONames[[GEOID]:[GEO Name]],2,FALSE)</f>
        <v>NAM</v>
      </c>
      <c r="H481" s="5" t="str">
        <f>"Q"&amp;ROUNDUP(MONTH(VolumebyClient[[#This Row],[Date]])/3,0)&amp;" "&amp;YEAR(VolumebyClient[[#This Row],[Date]])</f>
        <v>Q1 2021</v>
      </c>
      <c r="I481" s="5" t="str">
        <f>VLOOKUP(VolumebyClient[[#This Row],[Date]],Quarters[],3,TRUE)</f>
        <v>Q1 2021</v>
      </c>
    </row>
    <row r="482" spans="1:9" x14ac:dyDescent="0.25">
      <c r="A482" s="4" t="str">
        <f t="shared" si="29"/>
        <v>CL61534</v>
      </c>
      <c r="B482" s="4">
        <v>44227</v>
      </c>
      <c r="C482" s="7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5" t="str">
        <f>VLOOKUP(VolumebyClient[[#This Row],[Index Match Region ID]],NEWGEONames[[GEOID]:[GEO Name]],2,FALSE)</f>
        <v>NAM</v>
      </c>
      <c r="H482" s="5" t="str">
        <f>"Q"&amp;ROUNDUP(MONTH(VolumebyClient[[#This Row],[Date]])/3,0)&amp;" "&amp;YEAR(VolumebyClient[[#This Row],[Date]])</f>
        <v>Q1 2021</v>
      </c>
      <c r="I482" s="5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7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5" t="str">
        <f>VLOOKUP(VolumebyClient[[#This Row],[Index Match Region ID]],NEWGEONames[[GEOID]:[GEO Name]],2,FALSE)</f>
        <v>NAM</v>
      </c>
      <c r="H483" s="5" t="str">
        <f>"Q"&amp;ROUNDUP(MONTH(VolumebyClient[[#This Row],[Date]])/3,0)&amp;" "&amp;YEAR(VolumebyClient[[#This Row],[Date]])</f>
        <v>Q1 2020</v>
      </c>
      <c r="I483" s="5" t="str">
        <f>VLOOKUP(VolumebyClient[[#This Row],[Date]],Quarters[],3,TRUE)</f>
        <v>Q1 2020</v>
      </c>
    </row>
    <row r="484" spans="1:9" x14ac:dyDescent="0.25">
      <c r="A484" s="4" t="str">
        <f t="shared" ref="A484:A498" si="30">A483</f>
        <v>CL64939</v>
      </c>
      <c r="B484" s="4">
        <v>43890</v>
      </c>
      <c r="C484" s="7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5" t="str">
        <f>VLOOKUP(VolumebyClient[[#This Row],[Index Match Region ID]],NEWGEONames[[GEOID]:[GEO Name]],2,FALSE)</f>
        <v>NAM</v>
      </c>
      <c r="H484" s="5" t="str">
        <f>"Q"&amp;ROUNDUP(MONTH(VolumebyClient[[#This Row],[Date]])/3,0)&amp;" "&amp;YEAR(VolumebyClient[[#This Row],[Date]])</f>
        <v>Q1 2020</v>
      </c>
      <c r="I484" s="5" t="str">
        <f>VLOOKUP(VolumebyClient[[#This Row],[Date]],Quarters[],3,TRUE)</f>
        <v>Q1 2020</v>
      </c>
    </row>
    <row r="485" spans="1:9" x14ac:dyDescent="0.25">
      <c r="A485" s="4" t="str">
        <f t="shared" si="30"/>
        <v>CL64939</v>
      </c>
      <c r="B485" s="4">
        <v>43921</v>
      </c>
      <c r="C485" s="7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5" t="str">
        <f>VLOOKUP(VolumebyClient[[#This Row],[Index Match Region ID]],NEWGEONames[[GEOID]:[GEO Name]],2,FALSE)</f>
        <v>NAM</v>
      </c>
      <c r="H485" s="5" t="str">
        <f>"Q"&amp;ROUNDUP(MONTH(VolumebyClient[[#This Row],[Date]])/3,0)&amp;" "&amp;YEAR(VolumebyClient[[#This Row],[Date]])</f>
        <v>Q1 2020</v>
      </c>
      <c r="I485" s="5" t="str">
        <f>VLOOKUP(VolumebyClient[[#This Row],[Date]],Quarters[],3,TRUE)</f>
        <v>Q1 2020</v>
      </c>
    </row>
    <row r="486" spans="1:9" x14ac:dyDescent="0.25">
      <c r="A486" s="4" t="str">
        <f t="shared" si="30"/>
        <v>CL64939</v>
      </c>
      <c r="B486" s="4">
        <v>43951</v>
      </c>
      <c r="C486" s="7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5" t="str">
        <f>VLOOKUP(VolumebyClient[[#This Row],[Index Match Region ID]],NEWGEONames[[GEOID]:[GEO Name]],2,FALSE)</f>
        <v>NAM</v>
      </c>
      <c r="H486" s="5" t="str">
        <f>"Q"&amp;ROUNDUP(MONTH(VolumebyClient[[#This Row],[Date]])/3,0)&amp;" "&amp;YEAR(VolumebyClient[[#This Row],[Date]])</f>
        <v>Q2 2020</v>
      </c>
      <c r="I486" s="5" t="str">
        <f>VLOOKUP(VolumebyClient[[#This Row],[Date]],Quarters[],3,TRUE)</f>
        <v>Q2 2020</v>
      </c>
    </row>
    <row r="487" spans="1:9" x14ac:dyDescent="0.25">
      <c r="A487" s="4" t="str">
        <f t="shared" si="30"/>
        <v>CL64939</v>
      </c>
      <c r="B487" s="4">
        <v>43982</v>
      </c>
      <c r="C487" s="7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5" t="str">
        <f>VLOOKUP(VolumebyClient[[#This Row],[Index Match Region ID]],NEWGEONames[[GEOID]:[GEO Name]],2,FALSE)</f>
        <v>NAM</v>
      </c>
      <c r="H487" s="5" t="str">
        <f>"Q"&amp;ROUNDUP(MONTH(VolumebyClient[[#This Row],[Date]])/3,0)&amp;" "&amp;YEAR(VolumebyClient[[#This Row],[Date]])</f>
        <v>Q2 2020</v>
      </c>
      <c r="I487" s="5" t="str">
        <f>VLOOKUP(VolumebyClient[[#This Row],[Date]],Quarters[],3,TRUE)</f>
        <v>Q2 2020</v>
      </c>
    </row>
    <row r="488" spans="1:9" x14ac:dyDescent="0.25">
      <c r="A488" s="4" t="str">
        <f t="shared" si="30"/>
        <v>CL64939</v>
      </c>
      <c r="B488" s="4">
        <v>44012</v>
      </c>
      <c r="C488" s="7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5" t="str">
        <f>VLOOKUP(VolumebyClient[[#This Row],[Index Match Region ID]],NEWGEONames[[GEOID]:[GEO Name]],2,FALSE)</f>
        <v>NAM</v>
      </c>
      <c r="H488" s="5" t="str">
        <f>"Q"&amp;ROUNDUP(MONTH(VolumebyClient[[#This Row],[Date]])/3,0)&amp;" "&amp;YEAR(VolumebyClient[[#This Row],[Date]])</f>
        <v>Q2 2020</v>
      </c>
      <c r="I488" s="5" t="str">
        <f>VLOOKUP(VolumebyClient[[#This Row],[Date]],Quarters[],3,TRUE)</f>
        <v>Q2 2020</v>
      </c>
    </row>
    <row r="489" spans="1:9" x14ac:dyDescent="0.25">
      <c r="A489" s="4" t="str">
        <f t="shared" si="30"/>
        <v>CL64939</v>
      </c>
      <c r="B489" s="4">
        <v>44043</v>
      </c>
      <c r="C489" s="7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5" t="str">
        <f>VLOOKUP(VolumebyClient[[#This Row],[Index Match Region ID]],NEWGEONames[[GEOID]:[GEO Name]],2,FALSE)</f>
        <v>NAM</v>
      </c>
      <c r="H489" s="5" t="str">
        <f>"Q"&amp;ROUNDUP(MONTH(VolumebyClient[[#This Row],[Date]])/3,0)&amp;" "&amp;YEAR(VolumebyClient[[#This Row],[Date]])</f>
        <v>Q3 2020</v>
      </c>
      <c r="I489" s="5" t="str">
        <f>VLOOKUP(VolumebyClient[[#This Row],[Date]],Quarters[],3,TRUE)</f>
        <v>Q3 2020</v>
      </c>
    </row>
    <row r="490" spans="1:9" x14ac:dyDescent="0.25">
      <c r="A490" s="4" t="str">
        <f t="shared" si="30"/>
        <v>CL64939</v>
      </c>
      <c r="B490" s="4">
        <v>44074</v>
      </c>
      <c r="C490" s="7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5" t="str">
        <f>VLOOKUP(VolumebyClient[[#This Row],[Index Match Region ID]],NEWGEONames[[GEOID]:[GEO Name]],2,FALSE)</f>
        <v>NAM</v>
      </c>
      <c r="H490" s="5" t="str">
        <f>"Q"&amp;ROUNDUP(MONTH(VolumebyClient[[#This Row],[Date]])/3,0)&amp;" "&amp;YEAR(VolumebyClient[[#This Row],[Date]])</f>
        <v>Q3 2020</v>
      </c>
      <c r="I490" s="5" t="str">
        <f>VLOOKUP(VolumebyClient[[#This Row],[Date]],Quarters[],3,TRUE)</f>
        <v>Q3 2020</v>
      </c>
    </row>
    <row r="491" spans="1:9" x14ac:dyDescent="0.25">
      <c r="A491" s="4" t="str">
        <f t="shared" si="30"/>
        <v>CL64939</v>
      </c>
      <c r="B491" s="4">
        <v>44104</v>
      </c>
      <c r="C491" s="7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5" t="str">
        <f>VLOOKUP(VolumebyClient[[#This Row],[Index Match Region ID]],NEWGEONames[[GEOID]:[GEO Name]],2,FALSE)</f>
        <v>NAM</v>
      </c>
      <c r="H491" s="5" t="str">
        <f>"Q"&amp;ROUNDUP(MONTH(VolumebyClient[[#This Row],[Date]])/3,0)&amp;" "&amp;YEAR(VolumebyClient[[#This Row],[Date]])</f>
        <v>Q3 2020</v>
      </c>
      <c r="I491" s="5" t="str">
        <f>VLOOKUP(VolumebyClient[[#This Row],[Date]],Quarters[],3,TRUE)</f>
        <v>Q3 2020</v>
      </c>
    </row>
    <row r="492" spans="1:9" x14ac:dyDescent="0.25">
      <c r="A492" s="4" t="str">
        <f t="shared" si="30"/>
        <v>CL64939</v>
      </c>
      <c r="B492" s="4">
        <v>44135</v>
      </c>
      <c r="C492" s="7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5" t="str">
        <f>VLOOKUP(VolumebyClient[[#This Row],[Index Match Region ID]],NEWGEONames[[GEOID]:[GEO Name]],2,FALSE)</f>
        <v>NAM</v>
      </c>
      <c r="H492" s="5" t="str">
        <f>"Q"&amp;ROUNDUP(MONTH(VolumebyClient[[#This Row],[Date]])/3,0)&amp;" "&amp;YEAR(VolumebyClient[[#This Row],[Date]])</f>
        <v>Q4 2020</v>
      </c>
      <c r="I492" s="5" t="str">
        <f>VLOOKUP(VolumebyClient[[#This Row],[Date]],Quarters[],3,TRUE)</f>
        <v>Q4 2020</v>
      </c>
    </row>
    <row r="493" spans="1:9" x14ac:dyDescent="0.25">
      <c r="A493" s="4" t="str">
        <f t="shared" si="30"/>
        <v>CL64939</v>
      </c>
      <c r="B493" s="4">
        <v>44165</v>
      </c>
      <c r="C493" s="7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5" t="str">
        <f>VLOOKUP(VolumebyClient[[#This Row],[Index Match Region ID]],NEWGEONames[[GEOID]:[GEO Name]],2,FALSE)</f>
        <v>NAM</v>
      </c>
      <c r="H493" s="5" t="str">
        <f>"Q"&amp;ROUNDUP(MONTH(VolumebyClient[[#This Row],[Date]])/3,0)&amp;" "&amp;YEAR(VolumebyClient[[#This Row],[Date]])</f>
        <v>Q4 2020</v>
      </c>
      <c r="I493" s="5" t="str">
        <f>VLOOKUP(VolumebyClient[[#This Row],[Date]],Quarters[],3,TRUE)</f>
        <v>Q4 2020</v>
      </c>
    </row>
    <row r="494" spans="1:9" x14ac:dyDescent="0.25">
      <c r="A494" s="4" t="str">
        <f t="shared" si="30"/>
        <v>CL64939</v>
      </c>
      <c r="B494" s="4">
        <v>44196</v>
      </c>
      <c r="C494" s="7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5" t="str">
        <f>VLOOKUP(VolumebyClient[[#This Row],[Index Match Region ID]],NEWGEONames[[GEOID]:[GEO Name]],2,FALSE)</f>
        <v>NAM</v>
      </c>
      <c r="H494" s="5" t="str">
        <f>"Q"&amp;ROUNDUP(MONTH(VolumebyClient[[#This Row],[Date]])/3,0)&amp;" "&amp;YEAR(VolumebyClient[[#This Row],[Date]])</f>
        <v>Q4 2020</v>
      </c>
      <c r="I494" s="5" t="str">
        <f>VLOOKUP(VolumebyClient[[#This Row],[Date]],Quarters[],3,TRUE)</f>
        <v>Q4 2020</v>
      </c>
    </row>
    <row r="495" spans="1:9" x14ac:dyDescent="0.25">
      <c r="A495" s="4" t="str">
        <f t="shared" si="30"/>
        <v>CL64939</v>
      </c>
      <c r="B495" s="4">
        <v>44316</v>
      </c>
      <c r="C495" s="7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5" t="str">
        <f>VLOOKUP(VolumebyClient[[#This Row],[Index Match Region ID]],NEWGEONames[[GEOID]:[GEO Name]],2,FALSE)</f>
        <v>NAM</v>
      </c>
      <c r="H495" s="5" t="str">
        <f>"Q"&amp;ROUNDUP(MONTH(VolumebyClient[[#This Row],[Date]])/3,0)&amp;" "&amp;YEAR(VolumebyClient[[#This Row],[Date]])</f>
        <v>Q2 2021</v>
      </c>
      <c r="I495" s="5" t="str">
        <f>VLOOKUP(VolumebyClient[[#This Row],[Date]],Quarters[],3,TRUE)</f>
        <v>Q2 2021</v>
      </c>
    </row>
    <row r="496" spans="1:9" x14ac:dyDescent="0.25">
      <c r="A496" s="4" t="str">
        <f t="shared" si="30"/>
        <v>CL64939</v>
      </c>
      <c r="B496" s="4">
        <v>44286</v>
      </c>
      <c r="C496" s="7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5" t="str">
        <f>VLOOKUP(VolumebyClient[[#This Row],[Index Match Region ID]],NEWGEONames[[GEOID]:[GEO Name]],2,FALSE)</f>
        <v>NAM</v>
      </c>
      <c r="H496" s="5" t="str">
        <f>"Q"&amp;ROUNDUP(MONTH(VolumebyClient[[#This Row],[Date]])/3,0)&amp;" "&amp;YEAR(VolumebyClient[[#This Row],[Date]])</f>
        <v>Q1 2021</v>
      </c>
      <c r="I496" s="5" t="str">
        <f>VLOOKUP(VolumebyClient[[#This Row],[Date]],Quarters[],3,TRUE)</f>
        <v>Q1 2021</v>
      </c>
    </row>
    <row r="497" spans="1:9" x14ac:dyDescent="0.25">
      <c r="A497" s="4" t="str">
        <f t="shared" si="30"/>
        <v>CL64939</v>
      </c>
      <c r="B497" s="4">
        <v>44255</v>
      </c>
      <c r="C497" s="7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5" t="str">
        <f>VLOOKUP(VolumebyClient[[#This Row],[Index Match Region ID]],NEWGEONames[[GEOID]:[GEO Name]],2,FALSE)</f>
        <v>NAM</v>
      </c>
      <c r="H497" s="5" t="str">
        <f>"Q"&amp;ROUNDUP(MONTH(VolumebyClient[[#This Row],[Date]])/3,0)&amp;" "&amp;YEAR(VolumebyClient[[#This Row],[Date]])</f>
        <v>Q1 2021</v>
      </c>
      <c r="I497" s="5" t="str">
        <f>VLOOKUP(VolumebyClient[[#This Row],[Date]],Quarters[],3,TRUE)</f>
        <v>Q1 2021</v>
      </c>
    </row>
    <row r="498" spans="1:9" x14ac:dyDescent="0.25">
      <c r="A498" s="4" t="str">
        <f t="shared" si="30"/>
        <v>CL64939</v>
      </c>
      <c r="B498" s="4">
        <v>44227</v>
      </c>
      <c r="C498" s="7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5" t="str">
        <f>VLOOKUP(VolumebyClient[[#This Row],[Index Match Region ID]],NEWGEONames[[GEOID]:[GEO Name]],2,FALSE)</f>
        <v>NAM</v>
      </c>
      <c r="H498" s="5" t="str">
        <f>"Q"&amp;ROUNDUP(MONTH(VolumebyClient[[#This Row],[Date]])/3,0)&amp;" "&amp;YEAR(VolumebyClient[[#This Row],[Date]])</f>
        <v>Q1 2021</v>
      </c>
      <c r="I498" s="5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7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5" t="str">
        <f>VLOOKUP(VolumebyClient[[#This Row],[Index Match Region ID]],NEWGEONames[[GEOID]:[GEO Name]],2,FALSE)</f>
        <v>LATAM</v>
      </c>
      <c r="H499" s="5" t="str">
        <f>"Q"&amp;ROUNDUP(MONTH(VolumebyClient[[#This Row],[Date]])/3,0)&amp;" "&amp;YEAR(VolumebyClient[[#This Row],[Date]])</f>
        <v>Q1 2020</v>
      </c>
      <c r="I499" s="5" t="str">
        <f>VLOOKUP(VolumebyClient[[#This Row],[Date]],Quarters[],3,TRUE)</f>
        <v>Q1 2020</v>
      </c>
    </row>
    <row r="500" spans="1:9" x14ac:dyDescent="0.25">
      <c r="A500" s="4" t="str">
        <f t="shared" ref="A500:A516" si="31">A499</f>
        <v>CL67438</v>
      </c>
      <c r="B500" s="4">
        <v>43890</v>
      </c>
      <c r="C500" s="7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5" t="str">
        <f>VLOOKUP(VolumebyClient[[#This Row],[Index Match Region ID]],NEWGEONames[[GEOID]:[GEO Name]],2,FALSE)</f>
        <v>LATAM</v>
      </c>
      <c r="H500" s="5" t="str">
        <f>"Q"&amp;ROUNDUP(MONTH(VolumebyClient[[#This Row],[Date]])/3,0)&amp;" "&amp;YEAR(VolumebyClient[[#This Row],[Date]])</f>
        <v>Q1 2020</v>
      </c>
      <c r="I500" s="5" t="str">
        <f>VLOOKUP(VolumebyClient[[#This Row],[Date]],Quarters[],3,TRUE)</f>
        <v>Q1 2020</v>
      </c>
    </row>
    <row r="501" spans="1:9" x14ac:dyDescent="0.25">
      <c r="A501" s="4" t="str">
        <f t="shared" si="31"/>
        <v>CL67438</v>
      </c>
      <c r="B501" s="4">
        <v>43921</v>
      </c>
      <c r="C501" s="7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5" t="str">
        <f>VLOOKUP(VolumebyClient[[#This Row],[Index Match Region ID]],NEWGEONames[[GEOID]:[GEO Name]],2,FALSE)</f>
        <v>LATAM</v>
      </c>
      <c r="H501" s="5" t="str">
        <f>"Q"&amp;ROUNDUP(MONTH(VolumebyClient[[#This Row],[Date]])/3,0)&amp;" "&amp;YEAR(VolumebyClient[[#This Row],[Date]])</f>
        <v>Q1 2020</v>
      </c>
      <c r="I501" s="5" t="str">
        <f>VLOOKUP(VolumebyClient[[#This Row],[Date]],Quarters[],3,TRUE)</f>
        <v>Q1 2020</v>
      </c>
    </row>
    <row r="502" spans="1:9" x14ac:dyDescent="0.25">
      <c r="A502" s="4" t="str">
        <f t="shared" si="31"/>
        <v>CL67438</v>
      </c>
      <c r="B502" s="4">
        <v>43951</v>
      </c>
      <c r="C502" s="7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5" t="str">
        <f>VLOOKUP(VolumebyClient[[#This Row],[Index Match Region ID]],NEWGEONames[[GEOID]:[GEO Name]],2,FALSE)</f>
        <v>LATAM</v>
      </c>
      <c r="H502" s="5" t="str">
        <f>"Q"&amp;ROUNDUP(MONTH(VolumebyClient[[#This Row],[Date]])/3,0)&amp;" "&amp;YEAR(VolumebyClient[[#This Row],[Date]])</f>
        <v>Q2 2020</v>
      </c>
      <c r="I502" s="5" t="str">
        <f>VLOOKUP(VolumebyClient[[#This Row],[Date]],Quarters[],3,TRUE)</f>
        <v>Q2 2020</v>
      </c>
    </row>
    <row r="503" spans="1:9" x14ac:dyDescent="0.25">
      <c r="A503" s="4" t="str">
        <f t="shared" si="31"/>
        <v>CL67438</v>
      </c>
      <c r="B503" s="4">
        <v>43982</v>
      </c>
      <c r="C503" s="7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5" t="str">
        <f>VLOOKUP(VolumebyClient[[#This Row],[Index Match Region ID]],NEWGEONames[[GEOID]:[GEO Name]],2,FALSE)</f>
        <v>LATAM</v>
      </c>
      <c r="H503" s="5" t="str">
        <f>"Q"&amp;ROUNDUP(MONTH(VolumebyClient[[#This Row],[Date]])/3,0)&amp;" "&amp;YEAR(VolumebyClient[[#This Row],[Date]])</f>
        <v>Q2 2020</v>
      </c>
      <c r="I503" s="5" t="str">
        <f>VLOOKUP(VolumebyClient[[#This Row],[Date]],Quarters[],3,TRUE)</f>
        <v>Q2 2020</v>
      </c>
    </row>
    <row r="504" spans="1:9" x14ac:dyDescent="0.25">
      <c r="A504" s="4" t="str">
        <f t="shared" si="31"/>
        <v>CL67438</v>
      </c>
      <c r="B504" s="4">
        <v>44012</v>
      </c>
      <c r="C504" s="7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5" t="str">
        <f>VLOOKUP(VolumebyClient[[#This Row],[Index Match Region ID]],NEWGEONames[[GEOID]:[GEO Name]],2,FALSE)</f>
        <v>LATAM</v>
      </c>
      <c r="H504" s="5" t="str">
        <f>"Q"&amp;ROUNDUP(MONTH(VolumebyClient[[#This Row],[Date]])/3,0)&amp;" "&amp;YEAR(VolumebyClient[[#This Row],[Date]])</f>
        <v>Q2 2020</v>
      </c>
      <c r="I504" s="5" t="str">
        <f>VLOOKUP(VolumebyClient[[#This Row],[Date]],Quarters[],3,TRUE)</f>
        <v>Q2 2020</v>
      </c>
    </row>
    <row r="505" spans="1:9" x14ac:dyDescent="0.25">
      <c r="A505" s="4" t="str">
        <f t="shared" si="31"/>
        <v>CL67438</v>
      </c>
      <c r="B505" s="4">
        <v>44043</v>
      </c>
      <c r="C505" s="7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5" t="str">
        <f>VLOOKUP(VolumebyClient[[#This Row],[Index Match Region ID]],NEWGEONames[[GEOID]:[GEO Name]],2,FALSE)</f>
        <v>LATAM</v>
      </c>
      <c r="H505" s="5" t="str">
        <f>"Q"&amp;ROUNDUP(MONTH(VolumebyClient[[#This Row],[Date]])/3,0)&amp;" "&amp;YEAR(VolumebyClient[[#This Row],[Date]])</f>
        <v>Q3 2020</v>
      </c>
      <c r="I505" s="5" t="str">
        <f>VLOOKUP(VolumebyClient[[#This Row],[Date]],Quarters[],3,TRUE)</f>
        <v>Q3 2020</v>
      </c>
    </row>
    <row r="506" spans="1:9" x14ac:dyDescent="0.25">
      <c r="A506" s="4" t="str">
        <f t="shared" si="31"/>
        <v>CL67438</v>
      </c>
      <c r="B506" s="4">
        <v>44074</v>
      </c>
      <c r="C506" s="7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5" t="str">
        <f>VLOOKUP(VolumebyClient[[#This Row],[Index Match Region ID]],NEWGEONames[[GEOID]:[GEO Name]],2,FALSE)</f>
        <v>LATAM</v>
      </c>
      <c r="H506" s="5" t="str">
        <f>"Q"&amp;ROUNDUP(MONTH(VolumebyClient[[#This Row],[Date]])/3,0)&amp;" "&amp;YEAR(VolumebyClient[[#This Row],[Date]])</f>
        <v>Q3 2020</v>
      </c>
      <c r="I506" s="5" t="str">
        <f>VLOOKUP(VolumebyClient[[#This Row],[Date]],Quarters[],3,TRUE)</f>
        <v>Q3 2020</v>
      </c>
    </row>
    <row r="507" spans="1:9" x14ac:dyDescent="0.25">
      <c r="A507" s="4" t="str">
        <f t="shared" si="31"/>
        <v>CL67438</v>
      </c>
      <c r="B507" s="4">
        <v>44104</v>
      </c>
      <c r="C507" s="7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5" t="str">
        <f>VLOOKUP(VolumebyClient[[#This Row],[Index Match Region ID]],NEWGEONames[[GEOID]:[GEO Name]],2,FALSE)</f>
        <v>LATAM</v>
      </c>
      <c r="H507" s="5" t="str">
        <f>"Q"&amp;ROUNDUP(MONTH(VolumebyClient[[#This Row],[Date]])/3,0)&amp;" "&amp;YEAR(VolumebyClient[[#This Row],[Date]])</f>
        <v>Q3 2020</v>
      </c>
      <c r="I507" s="5" t="str">
        <f>VLOOKUP(VolumebyClient[[#This Row],[Date]],Quarters[],3,TRUE)</f>
        <v>Q3 2020</v>
      </c>
    </row>
    <row r="508" spans="1:9" x14ac:dyDescent="0.25">
      <c r="A508" s="4" t="str">
        <f t="shared" si="31"/>
        <v>CL67438</v>
      </c>
      <c r="B508" s="4">
        <v>44135</v>
      </c>
      <c r="C508" s="7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5" t="str">
        <f>VLOOKUP(VolumebyClient[[#This Row],[Index Match Region ID]],NEWGEONames[[GEOID]:[GEO Name]],2,FALSE)</f>
        <v>LATAM</v>
      </c>
      <c r="H508" s="5" t="str">
        <f>"Q"&amp;ROUNDUP(MONTH(VolumebyClient[[#This Row],[Date]])/3,0)&amp;" "&amp;YEAR(VolumebyClient[[#This Row],[Date]])</f>
        <v>Q4 2020</v>
      </c>
      <c r="I508" s="5" t="str">
        <f>VLOOKUP(VolumebyClient[[#This Row],[Date]],Quarters[],3,TRUE)</f>
        <v>Q4 2020</v>
      </c>
    </row>
    <row r="509" spans="1:9" x14ac:dyDescent="0.25">
      <c r="A509" s="4" t="str">
        <f t="shared" si="31"/>
        <v>CL67438</v>
      </c>
      <c r="B509" s="4">
        <v>44165</v>
      </c>
      <c r="C509" s="7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5" t="str">
        <f>VLOOKUP(VolumebyClient[[#This Row],[Index Match Region ID]],NEWGEONames[[GEOID]:[GEO Name]],2,FALSE)</f>
        <v>LATAM</v>
      </c>
      <c r="H509" s="5" t="str">
        <f>"Q"&amp;ROUNDUP(MONTH(VolumebyClient[[#This Row],[Date]])/3,0)&amp;" "&amp;YEAR(VolumebyClient[[#This Row],[Date]])</f>
        <v>Q4 2020</v>
      </c>
      <c r="I509" s="5" t="str">
        <f>VLOOKUP(VolumebyClient[[#This Row],[Date]],Quarters[],3,TRUE)</f>
        <v>Q4 2020</v>
      </c>
    </row>
    <row r="510" spans="1:9" x14ac:dyDescent="0.25">
      <c r="A510" s="4" t="str">
        <f t="shared" si="31"/>
        <v>CL67438</v>
      </c>
      <c r="B510" s="4">
        <v>44196</v>
      </c>
      <c r="C510" s="7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5" t="str">
        <f>VLOOKUP(VolumebyClient[[#This Row],[Index Match Region ID]],NEWGEONames[[GEOID]:[GEO Name]],2,FALSE)</f>
        <v>LATAM</v>
      </c>
      <c r="H510" s="5" t="str">
        <f>"Q"&amp;ROUNDUP(MONTH(VolumebyClient[[#This Row],[Date]])/3,0)&amp;" "&amp;YEAR(VolumebyClient[[#This Row],[Date]])</f>
        <v>Q4 2020</v>
      </c>
      <c r="I510" s="5" t="str">
        <f>VLOOKUP(VolumebyClient[[#This Row],[Date]],Quarters[],3,TRUE)</f>
        <v>Q4 2020</v>
      </c>
    </row>
    <row r="511" spans="1:9" x14ac:dyDescent="0.25">
      <c r="A511" s="4" t="str">
        <f t="shared" si="31"/>
        <v>CL67438</v>
      </c>
      <c r="B511" s="4">
        <v>44377</v>
      </c>
      <c r="C511" s="7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5" t="str">
        <f>VLOOKUP(VolumebyClient[[#This Row],[Index Match Region ID]],NEWGEONames[[GEOID]:[GEO Name]],2,FALSE)</f>
        <v>LATAM</v>
      </c>
      <c r="H511" s="5" t="str">
        <f>"Q"&amp;ROUNDUP(MONTH(VolumebyClient[[#This Row],[Date]])/3,0)&amp;" "&amp;YEAR(VolumebyClient[[#This Row],[Date]])</f>
        <v>Q2 2021</v>
      </c>
      <c r="I511" s="5" t="str">
        <f>VLOOKUP(VolumebyClient[[#This Row],[Date]],Quarters[],3,TRUE)</f>
        <v>Q2 2021</v>
      </c>
    </row>
    <row r="512" spans="1:9" x14ac:dyDescent="0.25">
      <c r="A512" s="4" t="str">
        <f t="shared" si="31"/>
        <v>CL67438</v>
      </c>
      <c r="B512" s="4">
        <v>44347</v>
      </c>
      <c r="C512" s="7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5" t="str">
        <f>VLOOKUP(VolumebyClient[[#This Row],[Index Match Region ID]],NEWGEONames[[GEOID]:[GEO Name]],2,FALSE)</f>
        <v>LATAM</v>
      </c>
      <c r="H512" s="5" t="str">
        <f>"Q"&amp;ROUNDUP(MONTH(VolumebyClient[[#This Row],[Date]])/3,0)&amp;" "&amp;YEAR(VolumebyClient[[#This Row],[Date]])</f>
        <v>Q2 2021</v>
      </c>
      <c r="I512" s="5" t="str">
        <f>VLOOKUP(VolumebyClient[[#This Row],[Date]],Quarters[],3,TRUE)</f>
        <v>Q2 2021</v>
      </c>
    </row>
    <row r="513" spans="1:9" x14ac:dyDescent="0.25">
      <c r="A513" s="4" t="str">
        <f t="shared" si="31"/>
        <v>CL67438</v>
      </c>
      <c r="B513" s="4">
        <v>44316</v>
      </c>
      <c r="C513" s="7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5" t="str">
        <f>VLOOKUP(VolumebyClient[[#This Row],[Index Match Region ID]],NEWGEONames[[GEOID]:[GEO Name]],2,FALSE)</f>
        <v>LATAM</v>
      </c>
      <c r="H513" s="5" t="str">
        <f>"Q"&amp;ROUNDUP(MONTH(VolumebyClient[[#This Row],[Date]])/3,0)&amp;" "&amp;YEAR(VolumebyClient[[#This Row],[Date]])</f>
        <v>Q2 2021</v>
      </c>
      <c r="I513" s="5" t="str">
        <f>VLOOKUP(VolumebyClient[[#This Row],[Date]],Quarters[],3,TRUE)</f>
        <v>Q2 2021</v>
      </c>
    </row>
    <row r="514" spans="1:9" x14ac:dyDescent="0.25">
      <c r="A514" s="4" t="str">
        <f t="shared" si="31"/>
        <v>CL67438</v>
      </c>
      <c r="B514" s="4">
        <v>44286</v>
      </c>
      <c r="C514" s="7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5" t="str">
        <f>VLOOKUP(VolumebyClient[[#This Row],[Index Match Region ID]],NEWGEONames[[GEOID]:[GEO Name]],2,FALSE)</f>
        <v>LATAM</v>
      </c>
      <c r="H514" s="5" t="str">
        <f>"Q"&amp;ROUNDUP(MONTH(VolumebyClient[[#This Row],[Date]])/3,0)&amp;" "&amp;YEAR(VolumebyClient[[#This Row],[Date]])</f>
        <v>Q1 2021</v>
      </c>
      <c r="I514" s="5" t="str">
        <f>VLOOKUP(VolumebyClient[[#This Row],[Date]],Quarters[],3,TRUE)</f>
        <v>Q1 2021</v>
      </c>
    </row>
    <row r="515" spans="1:9" x14ac:dyDescent="0.25">
      <c r="A515" s="4" t="str">
        <f t="shared" si="31"/>
        <v>CL67438</v>
      </c>
      <c r="B515" s="4">
        <v>44255</v>
      </c>
      <c r="C515" s="7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5" t="str">
        <f>VLOOKUP(VolumebyClient[[#This Row],[Index Match Region ID]],NEWGEONames[[GEOID]:[GEO Name]],2,FALSE)</f>
        <v>LATAM</v>
      </c>
      <c r="H515" s="5" t="str">
        <f>"Q"&amp;ROUNDUP(MONTH(VolumebyClient[[#This Row],[Date]])/3,0)&amp;" "&amp;YEAR(VolumebyClient[[#This Row],[Date]])</f>
        <v>Q1 2021</v>
      </c>
      <c r="I515" s="5" t="str">
        <f>VLOOKUP(VolumebyClient[[#This Row],[Date]],Quarters[],3,TRUE)</f>
        <v>Q1 2021</v>
      </c>
    </row>
    <row r="516" spans="1:9" x14ac:dyDescent="0.25">
      <c r="A516" s="4" t="str">
        <f t="shared" si="31"/>
        <v>CL67438</v>
      </c>
      <c r="B516" s="4">
        <v>44227</v>
      </c>
      <c r="C516" s="7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5" t="str">
        <f>VLOOKUP(VolumebyClient[[#This Row],[Index Match Region ID]],NEWGEONames[[GEOID]:[GEO Name]],2,FALSE)</f>
        <v>LATAM</v>
      </c>
      <c r="H516" s="5" t="str">
        <f>"Q"&amp;ROUNDUP(MONTH(VolumebyClient[[#This Row],[Date]])/3,0)&amp;" "&amp;YEAR(VolumebyClient[[#This Row],[Date]])</f>
        <v>Q1 2021</v>
      </c>
      <c r="I516" s="5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7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5" t="str">
        <f>VLOOKUP(VolumebyClient[[#This Row],[Index Match Region ID]],NEWGEONames[[GEOID]:[GEO Name]],2,FALSE)</f>
        <v>NAM</v>
      </c>
      <c r="H517" s="5" t="str">
        <f>"Q"&amp;ROUNDUP(MONTH(VolumebyClient[[#This Row],[Date]])/3,0)&amp;" "&amp;YEAR(VolumebyClient[[#This Row],[Date]])</f>
        <v>Q1 2020</v>
      </c>
      <c r="I517" s="5" t="str">
        <f>VLOOKUP(VolumebyClient[[#This Row],[Date]],Quarters[],3,TRUE)</f>
        <v>Q1 2020</v>
      </c>
    </row>
    <row r="518" spans="1:9" x14ac:dyDescent="0.25">
      <c r="A518" s="4" t="str">
        <f t="shared" ref="A518:A534" si="32">A517</f>
        <v>CL69323</v>
      </c>
      <c r="B518" s="4">
        <v>43890</v>
      </c>
      <c r="C518" s="7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5" t="str">
        <f>VLOOKUP(VolumebyClient[[#This Row],[Index Match Region ID]],NEWGEONames[[GEOID]:[GEO Name]],2,FALSE)</f>
        <v>NAM</v>
      </c>
      <c r="H518" s="5" t="str">
        <f>"Q"&amp;ROUNDUP(MONTH(VolumebyClient[[#This Row],[Date]])/3,0)&amp;" "&amp;YEAR(VolumebyClient[[#This Row],[Date]])</f>
        <v>Q1 2020</v>
      </c>
      <c r="I518" s="5" t="str">
        <f>VLOOKUP(VolumebyClient[[#This Row],[Date]],Quarters[],3,TRUE)</f>
        <v>Q1 2020</v>
      </c>
    </row>
    <row r="519" spans="1:9" x14ac:dyDescent="0.25">
      <c r="A519" s="4" t="str">
        <f t="shared" si="32"/>
        <v>CL69323</v>
      </c>
      <c r="B519" s="4">
        <v>43921</v>
      </c>
      <c r="C519" s="7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5" t="str">
        <f>VLOOKUP(VolumebyClient[[#This Row],[Index Match Region ID]],NEWGEONames[[GEOID]:[GEO Name]],2,FALSE)</f>
        <v>NAM</v>
      </c>
      <c r="H519" s="5" t="str">
        <f>"Q"&amp;ROUNDUP(MONTH(VolumebyClient[[#This Row],[Date]])/3,0)&amp;" "&amp;YEAR(VolumebyClient[[#This Row],[Date]])</f>
        <v>Q1 2020</v>
      </c>
      <c r="I519" s="5" t="str">
        <f>VLOOKUP(VolumebyClient[[#This Row],[Date]],Quarters[],3,TRUE)</f>
        <v>Q1 2020</v>
      </c>
    </row>
    <row r="520" spans="1:9" x14ac:dyDescent="0.25">
      <c r="A520" s="4" t="str">
        <f t="shared" si="32"/>
        <v>CL69323</v>
      </c>
      <c r="B520" s="4">
        <v>43951</v>
      </c>
      <c r="C520" s="7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5" t="str">
        <f>VLOOKUP(VolumebyClient[[#This Row],[Index Match Region ID]],NEWGEONames[[GEOID]:[GEO Name]],2,FALSE)</f>
        <v>NAM</v>
      </c>
      <c r="H520" s="5" t="str">
        <f>"Q"&amp;ROUNDUP(MONTH(VolumebyClient[[#This Row],[Date]])/3,0)&amp;" "&amp;YEAR(VolumebyClient[[#This Row],[Date]])</f>
        <v>Q2 2020</v>
      </c>
      <c r="I520" s="5" t="str">
        <f>VLOOKUP(VolumebyClient[[#This Row],[Date]],Quarters[],3,TRUE)</f>
        <v>Q2 2020</v>
      </c>
    </row>
    <row r="521" spans="1:9" x14ac:dyDescent="0.25">
      <c r="A521" s="4" t="str">
        <f t="shared" si="32"/>
        <v>CL69323</v>
      </c>
      <c r="B521" s="4">
        <v>43982</v>
      </c>
      <c r="C521" s="7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5" t="str">
        <f>VLOOKUP(VolumebyClient[[#This Row],[Index Match Region ID]],NEWGEONames[[GEOID]:[GEO Name]],2,FALSE)</f>
        <v>NAM</v>
      </c>
      <c r="H521" s="5" t="str">
        <f>"Q"&amp;ROUNDUP(MONTH(VolumebyClient[[#This Row],[Date]])/3,0)&amp;" "&amp;YEAR(VolumebyClient[[#This Row],[Date]])</f>
        <v>Q2 2020</v>
      </c>
      <c r="I521" s="5" t="str">
        <f>VLOOKUP(VolumebyClient[[#This Row],[Date]],Quarters[],3,TRUE)</f>
        <v>Q2 2020</v>
      </c>
    </row>
    <row r="522" spans="1:9" x14ac:dyDescent="0.25">
      <c r="A522" s="4" t="str">
        <f t="shared" si="32"/>
        <v>CL69323</v>
      </c>
      <c r="B522" s="4">
        <v>44012</v>
      </c>
      <c r="C522" s="7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5" t="str">
        <f>VLOOKUP(VolumebyClient[[#This Row],[Index Match Region ID]],NEWGEONames[[GEOID]:[GEO Name]],2,FALSE)</f>
        <v>NAM</v>
      </c>
      <c r="H522" s="5" t="str">
        <f>"Q"&amp;ROUNDUP(MONTH(VolumebyClient[[#This Row],[Date]])/3,0)&amp;" "&amp;YEAR(VolumebyClient[[#This Row],[Date]])</f>
        <v>Q2 2020</v>
      </c>
      <c r="I522" s="5" t="str">
        <f>VLOOKUP(VolumebyClient[[#This Row],[Date]],Quarters[],3,TRUE)</f>
        <v>Q2 2020</v>
      </c>
    </row>
    <row r="523" spans="1:9" x14ac:dyDescent="0.25">
      <c r="A523" s="4" t="str">
        <f t="shared" si="32"/>
        <v>CL69323</v>
      </c>
      <c r="B523" s="4">
        <v>44043</v>
      </c>
      <c r="C523" s="7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5" t="str">
        <f>VLOOKUP(VolumebyClient[[#This Row],[Index Match Region ID]],NEWGEONames[[GEOID]:[GEO Name]],2,FALSE)</f>
        <v>NAM</v>
      </c>
      <c r="H523" s="5" t="str">
        <f>"Q"&amp;ROUNDUP(MONTH(VolumebyClient[[#This Row],[Date]])/3,0)&amp;" "&amp;YEAR(VolumebyClient[[#This Row],[Date]])</f>
        <v>Q3 2020</v>
      </c>
      <c r="I523" s="5" t="str">
        <f>VLOOKUP(VolumebyClient[[#This Row],[Date]],Quarters[],3,TRUE)</f>
        <v>Q3 2020</v>
      </c>
    </row>
    <row r="524" spans="1:9" x14ac:dyDescent="0.25">
      <c r="A524" s="4" t="str">
        <f t="shared" si="32"/>
        <v>CL69323</v>
      </c>
      <c r="B524" s="4">
        <v>44074</v>
      </c>
      <c r="C524" s="7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5" t="str">
        <f>VLOOKUP(VolumebyClient[[#This Row],[Index Match Region ID]],NEWGEONames[[GEOID]:[GEO Name]],2,FALSE)</f>
        <v>NAM</v>
      </c>
      <c r="H524" s="5" t="str">
        <f>"Q"&amp;ROUNDUP(MONTH(VolumebyClient[[#This Row],[Date]])/3,0)&amp;" "&amp;YEAR(VolumebyClient[[#This Row],[Date]])</f>
        <v>Q3 2020</v>
      </c>
      <c r="I524" s="5" t="str">
        <f>VLOOKUP(VolumebyClient[[#This Row],[Date]],Quarters[],3,TRUE)</f>
        <v>Q3 2020</v>
      </c>
    </row>
    <row r="525" spans="1:9" x14ac:dyDescent="0.25">
      <c r="A525" s="4" t="str">
        <f t="shared" si="32"/>
        <v>CL69323</v>
      </c>
      <c r="B525" s="4">
        <v>44104</v>
      </c>
      <c r="C525" s="7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5" t="str">
        <f>VLOOKUP(VolumebyClient[[#This Row],[Index Match Region ID]],NEWGEONames[[GEOID]:[GEO Name]],2,FALSE)</f>
        <v>NAM</v>
      </c>
      <c r="H525" s="5" t="str">
        <f>"Q"&amp;ROUNDUP(MONTH(VolumebyClient[[#This Row],[Date]])/3,0)&amp;" "&amp;YEAR(VolumebyClient[[#This Row],[Date]])</f>
        <v>Q3 2020</v>
      </c>
      <c r="I525" s="5" t="str">
        <f>VLOOKUP(VolumebyClient[[#This Row],[Date]],Quarters[],3,TRUE)</f>
        <v>Q3 2020</v>
      </c>
    </row>
    <row r="526" spans="1:9" x14ac:dyDescent="0.25">
      <c r="A526" s="4" t="str">
        <f t="shared" si="32"/>
        <v>CL69323</v>
      </c>
      <c r="B526" s="4">
        <v>44135</v>
      </c>
      <c r="C526" s="7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5" t="str">
        <f>VLOOKUP(VolumebyClient[[#This Row],[Index Match Region ID]],NEWGEONames[[GEOID]:[GEO Name]],2,FALSE)</f>
        <v>NAM</v>
      </c>
      <c r="H526" s="5" t="str">
        <f>"Q"&amp;ROUNDUP(MONTH(VolumebyClient[[#This Row],[Date]])/3,0)&amp;" "&amp;YEAR(VolumebyClient[[#This Row],[Date]])</f>
        <v>Q4 2020</v>
      </c>
      <c r="I526" s="5" t="str">
        <f>VLOOKUP(VolumebyClient[[#This Row],[Date]],Quarters[],3,TRUE)</f>
        <v>Q4 2020</v>
      </c>
    </row>
    <row r="527" spans="1:9" x14ac:dyDescent="0.25">
      <c r="A527" s="4" t="str">
        <f t="shared" si="32"/>
        <v>CL69323</v>
      </c>
      <c r="B527" s="4">
        <v>44165</v>
      </c>
      <c r="C527" s="7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5" t="str">
        <f>VLOOKUP(VolumebyClient[[#This Row],[Index Match Region ID]],NEWGEONames[[GEOID]:[GEO Name]],2,FALSE)</f>
        <v>NAM</v>
      </c>
      <c r="H527" s="5" t="str">
        <f>"Q"&amp;ROUNDUP(MONTH(VolumebyClient[[#This Row],[Date]])/3,0)&amp;" "&amp;YEAR(VolumebyClient[[#This Row],[Date]])</f>
        <v>Q4 2020</v>
      </c>
      <c r="I527" s="5" t="str">
        <f>VLOOKUP(VolumebyClient[[#This Row],[Date]],Quarters[],3,TRUE)</f>
        <v>Q4 2020</v>
      </c>
    </row>
    <row r="528" spans="1:9" x14ac:dyDescent="0.25">
      <c r="A528" s="4" t="str">
        <f t="shared" si="32"/>
        <v>CL69323</v>
      </c>
      <c r="B528" s="4">
        <v>44196</v>
      </c>
      <c r="C528" s="7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5" t="str">
        <f>VLOOKUP(VolumebyClient[[#This Row],[Index Match Region ID]],NEWGEONames[[GEOID]:[GEO Name]],2,FALSE)</f>
        <v>NAM</v>
      </c>
      <c r="H528" s="5" t="str">
        <f>"Q"&amp;ROUNDUP(MONTH(VolumebyClient[[#This Row],[Date]])/3,0)&amp;" "&amp;YEAR(VolumebyClient[[#This Row],[Date]])</f>
        <v>Q4 2020</v>
      </c>
      <c r="I528" s="5" t="str">
        <f>VLOOKUP(VolumebyClient[[#This Row],[Date]],Quarters[],3,TRUE)</f>
        <v>Q4 2020</v>
      </c>
    </row>
    <row r="529" spans="1:9" x14ac:dyDescent="0.25">
      <c r="A529" s="4" t="str">
        <f t="shared" si="32"/>
        <v>CL69323</v>
      </c>
      <c r="B529" s="4">
        <v>44377</v>
      </c>
      <c r="C529" s="7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5" t="str">
        <f>VLOOKUP(VolumebyClient[[#This Row],[Index Match Region ID]],NEWGEONames[[GEOID]:[GEO Name]],2,FALSE)</f>
        <v>NAM</v>
      </c>
      <c r="H529" s="5" t="str">
        <f>"Q"&amp;ROUNDUP(MONTH(VolumebyClient[[#This Row],[Date]])/3,0)&amp;" "&amp;YEAR(VolumebyClient[[#This Row],[Date]])</f>
        <v>Q2 2021</v>
      </c>
      <c r="I529" s="5" t="str">
        <f>VLOOKUP(VolumebyClient[[#This Row],[Date]],Quarters[],3,TRUE)</f>
        <v>Q2 2021</v>
      </c>
    </row>
    <row r="530" spans="1:9" x14ac:dyDescent="0.25">
      <c r="A530" s="4" t="str">
        <f t="shared" si="32"/>
        <v>CL69323</v>
      </c>
      <c r="B530" s="4">
        <v>44347</v>
      </c>
      <c r="C530" s="7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5" t="str">
        <f>VLOOKUP(VolumebyClient[[#This Row],[Index Match Region ID]],NEWGEONames[[GEOID]:[GEO Name]],2,FALSE)</f>
        <v>NAM</v>
      </c>
      <c r="H530" s="5" t="str">
        <f>"Q"&amp;ROUNDUP(MONTH(VolumebyClient[[#This Row],[Date]])/3,0)&amp;" "&amp;YEAR(VolumebyClient[[#This Row],[Date]])</f>
        <v>Q2 2021</v>
      </c>
      <c r="I530" s="5" t="str">
        <f>VLOOKUP(VolumebyClient[[#This Row],[Date]],Quarters[],3,TRUE)</f>
        <v>Q2 2021</v>
      </c>
    </row>
    <row r="531" spans="1:9" x14ac:dyDescent="0.25">
      <c r="A531" s="4" t="str">
        <f t="shared" si="32"/>
        <v>CL69323</v>
      </c>
      <c r="B531" s="4">
        <v>44316</v>
      </c>
      <c r="C531" s="7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5" t="str">
        <f>VLOOKUP(VolumebyClient[[#This Row],[Index Match Region ID]],NEWGEONames[[GEOID]:[GEO Name]],2,FALSE)</f>
        <v>NAM</v>
      </c>
      <c r="H531" s="5" t="str">
        <f>"Q"&amp;ROUNDUP(MONTH(VolumebyClient[[#This Row],[Date]])/3,0)&amp;" "&amp;YEAR(VolumebyClient[[#This Row],[Date]])</f>
        <v>Q2 2021</v>
      </c>
      <c r="I531" s="5" t="str">
        <f>VLOOKUP(VolumebyClient[[#This Row],[Date]],Quarters[],3,TRUE)</f>
        <v>Q2 2021</v>
      </c>
    </row>
    <row r="532" spans="1:9" x14ac:dyDescent="0.25">
      <c r="A532" s="4" t="str">
        <f t="shared" si="32"/>
        <v>CL69323</v>
      </c>
      <c r="B532" s="4">
        <v>44286</v>
      </c>
      <c r="C532" s="7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5" t="str">
        <f>VLOOKUP(VolumebyClient[[#This Row],[Index Match Region ID]],NEWGEONames[[GEOID]:[GEO Name]],2,FALSE)</f>
        <v>NAM</v>
      </c>
      <c r="H532" s="5" t="str">
        <f>"Q"&amp;ROUNDUP(MONTH(VolumebyClient[[#This Row],[Date]])/3,0)&amp;" "&amp;YEAR(VolumebyClient[[#This Row],[Date]])</f>
        <v>Q1 2021</v>
      </c>
      <c r="I532" s="5" t="str">
        <f>VLOOKUP(VolumebyClient[[#This Row],[Date]],Quarters[],3,TRUE)</f>
        <v>Q1 2021</v>
      </c>
    </row>
    <row r="533" spans="1:9" x14ac:dyDescent="0.25">
      <c r="A533" s="4" t="str">
        <f t="shared" si="32"/>
        <v>CL69323</v>
      </c>
      <c r="B533" s="4">
        <v>44255</v>
      </c>
      <c r="C533" s="7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5" t="str">
        <f>VLOOKUP(VolumebyClient[[#This Row],[Index Match Region ID]],NEWGEONames[[GEOID]:[GEO Name]],2,FALSE)</f>
        <v>NAM</v>
      </c>
      <c r="H533" s="5" t="str">
        <f>"Q"&amp;ROUNDUP(MONTH(VolumebyClient[[#This Row],[Date]])/3,0)&amp;" "&amp;YEAR(VolumebyClient[[#This Row],[Date]])</f>
        <v>Q1 2021</v>
      </c>
      <c r="I533" s="5" t="str">
        <f>VLOOKUP(VolumebyClient[[#This Row],[Date]],Quarters[],3,TRUE)</f>
        <v>Q1 2021</v>
      </c>
    </row>
    <row r="534" spans="1:9" x14ac:dyDescent="0.25">
      <c r="A534" s="4" t="str">
        <f t="shared" si="32"/>
        <v>CL69323</v>
      </c>
      <c r="B534" s="4">
        <v>44227</v>
      </c>
      <c r="C534" s="7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5" t="str">
        <f>VLOOKUP(VolumebyClient[[#This Row],[Index Match Region ID]],NEWGEONames[[GEOID]:[GEO Name]],2,FALSE)</f>
        <v>NAM</v>
      </c>
      <c r="H534" s="5" t="str">
        <f>"Q"&amp;ROUNDUP(MONTH(VolumebyClient[[#This Row],[Date]])/3,0)&amp;" "&amp;YEAR(VolumebyClient[[#This Row],[Date]])</f>
        <v>Q1 2021</v>
      </c>
      <c r="I534" s="5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7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5" t="str">
        <f>VLOOKUP(VolumebyClient[[#This Row],[Index Match Region ID]],NEWGEONames[[GEOID]:[GEO Name]],2,FALSE)</f>
        <v>EMEA</v>
      </c>
      <c r="H535" s="5" t="str">
        <f>"Q"&amp;ROUNDUP(MONTH(VolumebyClient[[#This Row],[Date]])/3,0)&amp;" "&amp;YEAR(VolumebyClient[[#This Row],[Date]])</f>
        <v>Q1 2020</v>
      </c>
      <c r="I535" s="5" t="str">
        <f>VLOOKUP(VolumebyClient[[#This Row],[Date]],Quarters[],3,TRUE)</f>
        <v>Q1 2020</v>
      </c>
    </row>
    <row r="536" spans="1:9" x14ac:dyDescent="0.25">
      <c r="A536" s="4" t="str">
        <f t="shared" ref="A536:A552" si="33">A535</f>
        <v>CL71409</v>
      </c>
      <c r="B536" s="4">
        <v>43890</v>
      </c>
      <c r="C536" s="7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5" t="str">
        <f>VLOOKUP(VolumebyClient[[#This Row],[Index Match Region ID]],NEWGEONames[[GEOID]:[GEO Name]],2,FALSE)</f>
        <v>EMEA</v>
      </c>
      <c r="H536" s="5" t="str">
        <f>"Q"&amp;ROUNDUP(MONTH(VolumebyClient[[#This Row],[Date]])/3,0)&amp;" "&amp;YEAR(VolumebyClient[[#This Row],[Date]])</f>
        <v>Q1 2020</v>
      </c>
      <c r="I536" s="5" t="str">
        <f>VLOOKUP(VolumebyClient[[#This Row],[Date]],Quarters[],3,TRUE)</f>
        <v>Q1 2020</v>
      </c>
    </row>
    <row r="537" spans="1:9" x14ac:dyDescent="0.25">
      <c r="A537" s="4" t="str">
        <f t="shared" si="33"/>
        <v>CL71409</v>
      </c>
      <c r="B537" s="4">
        <v>43921</v>
      </c>
      <c r="C537" s="7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5" t="str">
        <f>VLOOKUP(VolumebyClient[[#This Row],[Index Match Region ID]],NEWGEONames[[GEOID]:[GEO Name]],2,FALSE)</f>
        <v>EMEA</v>
      </c>
      <c r="H537" s="5" t="str">
        <f>"Q"&amp;ROUNDUP(MONTH(VolumebyClient[[#This Row],[Date]])/3,0)&amp;" "&amp;YEAR(VolumebyClient[[#This Row],[Date]])</f>
        <v>Q1 2020</v>
      </c>
      <c r="I537" s="5" t="str">
        <f>VLOOKUP(VolumebyClient[[#This Row],[Date]],Quarters[],3,TRUE)</f>
        <v>Q1 2020</v>
      </c>
    </row>
    <row r="538" spans="1:9" x14ac:dyDescent="0.25">
      <c r="A538" s="4" t="str">
        <f t="shared" si="33"/>
        <v>CL71409</v>
      </c>
      <c r="B538" s="4">
        <v>43951</v>
      </c>
      <c r="C538" s="7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5" t="str">
        <f>VLOOKUP(VolumebyClient[[#This Row],[Index Match Region ID]],NEWGEONames[[GEOID]:[GEO Name]],2,FALSE)</f>
        <v>EMEA</v>
      </c>
      <c r="H538" s="5" t="str">
        <f>"Q"&amp;ROUNDUP(MONTH(VolumebyClient[[#This Row],[Date]])/3,0)&amp;" "&amp;YEAR(VolumebyClient[[#This Row],[Date]])</f>
        <v>Q2 2020</v>
      </c>
      <c r="I538" s="5" t="str">
        <f>VLOOKUP(VolumebyClient[[#This Row],[Date]],Quarters[],3,TRUE)</f>
        <v>Q2 2020</v>
      </c>
    </row>
    <row r="539" spans="1:9" x14ac:dyDescent="0.25">
      <c r="A539" s="4" t="str">
        <f t="shared" si="33"/>
        <v>CL71409</v>
      </c>
      <c r="B539" s="4">
        <v>43982</v>
      </c>
      <c r="C539" s="7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5" t="str">
        <f>VLOOKUP(VolumebyClient[[#This Row],[Index Match Region ID]],NEWGEONames[[GEOID]:[GEO Name]],2,FALSE)</f>
        <v>EMEA</v>
      </c>
      <c r="H539" s="5" t="str">
        <f>"Q"&amp;ROUNDUP(MONTH(VolumebyClient[[#This Row],[Date]])/3,0)&amp;" "&amp;YEAR(VolumebyClient[[#This Row],[Date]])</f>
        <v>Q2 2020</v>
      </c>
      <c r="I539" s="5" t="str">
        <f>VLOOKUP(VolumebyClient[[#This Row],[Date]],Quarters[],3,TRUE)</f>
        <v>Q2 2020</v>
      </c>
    </row>
    <row r="540" spans="1:9" x14ac:dyDescent="0.25">
      <c r="A540" s="4" t="str">
        <f t="shared" si="33"/>
        <v>CL71409</v>
      </c>
      <c r="B540" s="4">
        <v>44012</v>
      </c>
      <c r="C540" s="7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5" t="str">
        <f>VLOOKUP(VolumebyClient[[#This Row],[Index Match Region ID]],NEWGEONames[[GEOID]:[GEO Name]],2,FALSE)</f>
        <v>EMEA</v>
      </c>
      <c r="H540" s="5" t="str">
        <f>"Q"&amp;ROUNDUP(MONTH(VolumebyClient[[#This Row],[Date]])/3,0)&amp;" "&amp;YEAR(VolumebyClient[[#This Row],[Date]])</f>
        <v>Q2 2020</v>
      </c>
      <c r="I540" s="5" t="str">
        <f>VLOOKUP(VolumebyClient[[#This Row],[Date]],Quarters[],3,TRUE)</f>
        <v>Q2 2020</v>
      </c>
    </row>
    <row r="541" spans="1:9" x14ac:dyDescent="0.25">
      <c r="A541" s="4" t="str">
        <f t="shared" si="33"/>
        <v>CL71409</v>
      </c>
      <c r="B541" s="4">
        <v>44043</v>
      </c>
      <c r="C541" s="7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5" t="str">
        <f>VLOOKUP(VolumebyClient[[#This Row],[Index Match Region ID]],NEWGEONames[[GEOID]:[GEO Name]],2,FALSE)</f>
        <v>EMEA</v>
      </c>
      <c r="H541" s="5" t="str">
        <f>"Q"&amp;ROUNDUP(MONTH(VolumebyClient[[#This Row],[Date]])/3,0)&amp;" "&amp;YEAR(VolumebyClient[[#This Row],[Date]])</f>
        <v>Q3 2020</v>
      </c>
      <c r="I541" s="5" t="str">
        <f>VLOOKUP(VolumebyClient[[#This Row],[Date]],Quarters[],3,TRUE)</f>
        <v>Q3 2020</v>
      </c>
    </row>
    <row r="542" spans="1:9" x14ac:dyDescent="0.25">
      <c r="A542" s="4" t="str">
        <f t="shared" si="33"/>
        <v>CL71409</v>
      </c>
      <c r="B542" s="4">
        <v>44074</v>
      </c>
      <c r="C542" s="7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5" t="str">
        <f>VLOOKUP(VolumebyClient[[#This Row],[Index Match Region ID]],NEWGEONames[[GEOID]:[GEO Name]],2,FALSE)</f>
        <v>EMEA</v>
      </c>
      <c r="H542" s="5" t="str">
        <f>"Q"&amp;ROUNDUP(MONTH(VolumebyClient[[#This Row],[Date]])/3,0)&amp;" "&amp;YEAR(VolumebyClient[[#This Row],[Date]])</f>
        <v>Q3 2020</v>
      </c>
      <c r="I542" s="5" t="str">
        <f>VLOOKUP(VolumebyClient[[#This Row],[Date]],Quarters[],3,TRUE)</f>
        <v>Q3 2020</v>
      </c>
    </row>
    <row r="543" spans="1:9" x14ac:dyDescent="0.25">
      <c r="A543" s="4" t="str">
        <f t="shared" si="33"/>
        <v>CL71409</v>
      </c>
      <c r="B543" s="4">
        <v>44104</v>
      </c>
      <c r="C543" s="7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5" t="str">
        <f>VLOOKUP(VolumebyClient[[#This Row],[Index Match Region ID]],NEWGEONames[[GEOID]:[GEO Name]],2,FALSE)</f>
        <v>EMEA</v>
      </c>
      <c r="H543" s="5" t="str">
        <f>"Q"&amp;ROUNDUP(MONTH(VolumebyClient[[#This Row],[Date]])/3,0)&amp;" "&amp;YEAR(VolumebyClient[[#This Row],[Date]])</f>
        <v>Q3 2020</v>
      </c>
      <c r="I543" s="5" t="str">
        <f>VLOOKUP(VolumebyClient[[#This Row],[Date]],Quarters[],3,TRUE)</f>
        <v>Q3 2020</v>
      </c>
    </row>
    <row r="544" spans="1:9" x14ac:dyDescent="0.25">
      <c r="A544" s="4" t="str">
        <f t="shared" si="33"/>
        <v>CL71409</v>
      </c>
      <c r="B544" s="4">
        <v>44135</v>
      </c>
      <c r="C544" s="7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5" t="str">
        <f>VLOOKUP(VolumebyClient[[#This Row],[Index Match Region ID]],NEWGEONames[[GEOID]:[GEO Name]],2,FALSE)</f>
        <v>EMEA</v>
      </c>
      <c r="H544" s="5" t="str">
        <f>"Q"&amp;ROUNDUP(MONTH(VolumebyClient[[#This Row],[Date]])/3,0)&amp;" "&amp;YEAR(VolumebyClient[[#This Row],[Date]])</f>
        <v>Q4 2020</v>
      </c>
      <c r="I544" s="5" t="str">
        <f>VLOOKUP(VolumebyClient[[#This Row],[Date]],Quarters[],3,TRUE)</f>
        <v>Q4 2020</v>
      </c>
    </row>
    <row r="545" spans="1:9" x14ac:dyDescent="0.25">
      <c r="A545" s="4" t="str">
        <f t="shared" si="33"/>
        <v>CL71409</v>
      </c>
      <c r="B545" s="4">
        <v>44165</v>
      </c>
      <c r="C545" s="7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5" t="str">
        <f>VLOOKUP(VolumebyClient[[#This Row],[Index Match Region ID]],NEWGEONames[[GEOID]:[GEO Name]],2,FALSE)</f>
        <v>EMEA</v>
      </c>
      <c r="H545" s="5" t="str">
        <f>"Q"&amp;ROUNDUP(MONTH(VolumebyClient[[#This Row],[Date]])/3,0)&amp;" "&amp;YEAR(VolumebyClient[[#This Row],[Date]])</f>
        <v>Q4 2020</v>
      </c>
      <c r="I545" s="5" t="str">
        <f>VLOOKUP(VolumebyClient[[#This Row],[Date]],Quarters[],3,TRUE)</f>
        <v>Q4 2020</v>
      </c>
    </row>
    <row r="546" spans="1:9" x14ac:dyDescent="0.25">
      <c r="A546" s="4" t="str">
        <f t="shared" si="33"/>
        <v>CL71409</v>
      </c>
      <c r="B546" s="4">
        <v>44196</v>
      </c>
      <c r="C546" s="7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5" t="str">
        <f>VLOOKUP(VolumebyClient[[#This Row],[Index Match Region ID]],NEWGEONames[[GEOID]:[GEO Name]],2,FALSE)</f>
        <v>EMEA</v>
      </c>
      <c r="H546" s="5" t="str">
        <f>"Q"&amp;ROUNDUP(MONTH(VolumebyClient[[#This Row],[Date]])/3,0)&amp;" "&amp;YEAR(VolumebyClient[[#This Row],[Date]])</f>
        <v>Q4 2020</v>
      </c>
      <c r="I546" s="5" t="str">
        <f>VLOOKUP(VolumebyClient[[#This Row],[Date]],Quarters[],3,TRUE)</f>
        <v>Q4 2020</v>
      </c>
    </row>
    <row r="547" spans="1:9" x14ac:dyDescent="0.25">
      <c r="A547" s="4" t="str">
        <f t="shared" si="33"/>
        <v>CL71409</v>
      </c>
      <c r="B547" s="4">
        <v>44377</v>
      </c>
      <c r="C547" s="7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5" t="str">
        <f>VLOOKUP(VolumebyClient[[#This Row],[Index Match Region ID]],NEWGEONames[[GEOID]:[GEO Name]],2,FALSE)</f>
        <v>EMEA</v>
      </c>
      <c r="H547" s="5" t="str">
        <f>"Q"&amp;ROUNDUP(MONTH(VolumebyClient[[#This Row],[Date]])/3,0)&amp;" "&amp;YEAR(VolumebyClient[[#This Row],[Date]])</f>
        <v>Q2 2021</v>
      </c>
      <c r="I547" s="5" t="str">
        <f>VLOOKUP(VolumebyClient[[#This Row],[Date]],Quarters[],3,TRUE)</f>
        <v>Q2 2021</v>
      </c>
    </row>
    <row r="548" spans="1:9" x14ac:dyDescent="0.25">
      <c r="A548" s="4" t="str">
        <f t="shared" si="33"/>
        <v>CL71409</v>
      </c>
      <c r="B548" s="4">
        <v>44347</v>
      </c>
      <c r="C548" s="7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5" t="str">
        <f>VLOOKUP(VolumebyClient[[#This Row],[Index Match Region ID]],NEWGEONames[[GEOID]:[GEO Name]],2,FALSE)</f>
        <v>EMEA</v>
      </c>
      <c r="H548" s="5" t="str">
        <f>"Q"&amp;ROUNDUP(MONTH(VolumebyClient[[#This Row],[Date]])/3,0)&amp;" "&amp;YEAR(VolumebyClient[[#This Row],[Date]])</f>
        <v>Q2 2021</v>
      </c>
      <c r="I548" s="5" t="str">
        <f>VLOOKUP(VolumebyClient[[#This Row],[Date]],Quarters[],3,TRUE)</f>
        <v>Q2 2021</v>
      </c>
    </row>
    <row r="549" spans="1:9" x14ac:dyDescent="0.25">
      <c r="A549" s="4" t="str">
        <f t="shared" si="33"/>
        <v>CL71409</v>
      </c>
      <c r="B549" s="4">
        <v>44316</v>
      </c>
      <c r="C549" s="7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5" t="str">
        <f>VLOOKUP(VolumebyClient[[#This Row],[Index Match Region ID]],NEWGEONames[[GEOID]:[GEO Name]],2,FALSE)</f>
        <v>EMEA</v>
      </c>
      <c r="H549" s="5" t="str">
        <f>"Q"&amp;ROUNDUP(MONTH(VolumebyClient[[#This Row],[Date]])/3,0)&amp;" "&amp;YEAR(VolumebyClient[[#This Row],[Date]])</f>
        <v>Q2 2021</v>
      </c>
      <c r="I549" s="5" t="str">
        <f>VLOOKUP(VolumebyClient[[#This Row],[Date]],Quarters[],3,TRUE)</f>
        <v>Q2 2021</v>
      </c>
    </row>
    <row r="550" spans="1:9" x14ac:dyDescent="0.25">
      <c r="A550" s="4" t="str">
        <f t="shared" si="33"/>
        <v>CL71409</v>
      </c>
      <c r="B550" s="4">
        <v>44286</v>
      </c>
      <c r="C550" s="7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5" t="str">
        <f>VLOOKUP(VolumebyClient[[#This Row],[Index Match Region ID]],NEWGEONames[[GEOID]:[GEO Name]],2,FALSE)</f>
        <v>EMEA</v>
      </c>
      <c r="H550" s="5" t="str">
        <f>"Q"&amp;ROUNDUP(MONTH(VolumebyClient[[#This Row],[Date]])/3,0)&amp;" "&amp;YEAR(VolumebyClient[[#This Row],[Date]])</f>
        <v>Q1 2021</v>
      </c>
      <c r="I550" s="5" t="str">
        <f>VLOOKUP(VolumebyClient[[#This Row],[Date]],Quarters[],3,TRUE)</f>
        <v>Q1 2021</v>
      </c>
    </row>
    <row r="551" spans="1:9" x14ac:dyDescent="0.25">
      <c r="A551" s="4" t="str">
        <f t="shared" si="33"/>
        <v>CL71409</v>
      </c>
      <c r="B551" s="4">
        <v>44255</v>
      </c>
      <c r="C551" s="7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5" t="str">
        <f>VLOOKUP(VolumebyClient[[#This Row],[Index Match Region ID]],NEWGEONames[[GEOID]:[GEO Name]],2,FALSE)</f>
        <v>EMEA</v>
      </c>
      <c r="H551" s="5" t="str">
        <f>"Q"&amp;ROUNDUP(MONTH(VolumebyClient[[#This Row],[Date]])/3,0)&amp;" "&amp;YEAR(VolumebyClient[[#This Row],[Date]])</f>
        <v>Q1 2021</v>
      </c>
      <c r="I551" s="5" t="str">
        <f>VLOOKUP(VolumebyClient[[#This Row],[Date]],Quarters[],3,TRUE)</f>
        <v>Q1 2021</v>
      </c>
    </row>
    <row r="552" spans="1:9" x14ac:dyDescent="0.25">
      <c r="A552" s="4" t="str">
        <f t="shared" si="33"/>
        <v>CL71409</v>
      </c>
      <c r="B552" s="4">
        <v>44227</v>
      </c>
      <c r="C552" s="7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5" t="str">
        <f>VLOOKUP(VolumebyClient[[#This Row],[Index Match Region ID]],NEWGEONames[[GEOID]:[GEO Name]],2,FALSE)</f>
        <v>EMEA</v>
      </c>
      <c r="H552" s="5" t="str">
        <f>"Q"&amp;ROUNDUP(MONTH(VolumebyClient[[#This Row],[Date]])/3,0)&amp;" "&amp;YEAR(VolumebyClient[[#This Row],[Date]])</f>
        <v>Q1 2021</v>
      </c>
      <c r="I552" s="5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7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5" t="str">
        <f>VLOOKUP(VolumebyClient[[#This Row],[Index Match Region ID]],NEWGEONames[[GEOID]:[GEO Name]],2,FALSE)</f>
        <v>APAC</v>
      </c>
      <c r="H553" s="5" t="str">
        <f>"Q"&amp;ROUNDUP(MONTH(VolumebyClient[[#This Row],[Date]])/3,0)&amp;" "&amp;YEAR(VolumebyClient[[#This Row],[Date]])</f>
        <v>Q1 2020</v>
      </c>
      <c r="I553" s="5" t="str">
        <f>VLOOKUP(VolumebyClient[[#This Row],[Date]],Quarters[],3,TRUE)</f>
        <v>Q1 2020</v>
      </c>
    </row>
    <row r="554" spans="1:9" x14ac:dyDescent="0.25">
      <c r="A554" s="4" t="str">
        <f t="shared" ref="A554:A570" si="34">A553</f>
        <v>CL75274</v>
      </c>
      <c r="B554" s="4">
        <v>43890</v>
      </c>
      <c r="C554" s="7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5" t="str">
        <f>VLOOKUP(VolumebyClient[[#This Row],[Index Match Region ID]],NEWGEONames[[GEOID]:[GEO Name]],2,FALSE)</f>
        <v>APAC</v>
      </c>
      <c r="H554" s="5" t="str">
        <f>"Q"&amp;ROUNDUP(MONTH(VolumebyClient[[#This Row],[Date]])/3,0)&amp;" "&amp;YEAR(VolumebyClient[[#This Row],[Date]])</f>
        <v>Q1 2020</v>
      </c>
      <c r="I554" s="5" t="str">
        <f>VLOOKUP(VolumebyClient[[#This Row],[Date]],Quarters[],3,TRUE)</f>
        <v>Q1 2020</v>
      </c>
    </row>
    <row r="555" spans="1:9" x14ac:dyDescent="0.25">
      <c r="A555" s="4" t="str">
        <f t="shared" si="34"/>
        <v>CL75274</v>
      </c>
      <c r="B555" s="4">
        <v>43921</v>
      </c>
      <c r="C555" s="7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5" t="str">
        <f>VLOOKUP(VolumebyClient[[#This Row],[Index Match Region ID]],NEWGEONames[[GEOID]:[GEO Name]],2,FALSE)</f>
        <v>APAC</v>
      </c>
      <c r="H555" s="5" t="str">
        <f>"Q"&amp;ROUNDUP(MONTH(VolumebyClient[[#This Row],[Date]])/3,0)&amp;" "&amp;YEAR(VolumebyClient[[#This Row],[Date]])</f>
        <v>Q1 2020</v>
      </c>
      <c r="I555" s="5" t="str">
        <f>VLOOKUP(VolumebyClient[[#This Row],[Date]],Quarters[],3,TRUE)</f>
        <v>Q1 2020</v>
      </c>
    </row>
    <row r="556" spans="1:9" x14ac:dyDescent="0.25">
      <c r="A556" s="4" t="str">
        <f t="shared" si="34"/>
        <v>CL75274</v>
      </c>
      <c r="B556" s="4">
        <v>43951</v>
      </c>
      <c r="C556" s="7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5" t="str">
        <f>VLOOKUP(VolumebyClient[[#This Row],[Index Match Region ID]],NEWGEONames[[GEOID]:[GEO Name]],2,FALSE)</f>
        <v>APAC</v>
      </c>
      <c r="H556" s="5" t="str">
        <f>"Q"&amp;ROUNDUP(MONTH(VolumebyClient[[#This Row],[Date]])/3,0)&amp;" "&amp;YEAR(VolumebyClient[[#This Row],[Date]])</f>
        <v>Q2 2020</v>
      </c>
      <c r="I556" s="5" t="str">
        <f>VLOOKUP(VolumebyClient[[#This Row],[Date]],Quarters[],3,TRUE)</f>
        <v>Q2 2020</v>
      </c>
    </row>
    <row r="557" spans="1:9" x14ac:dyDescent="0.25">
      <c r="A557" s="4" t="str">
        <f t="shared" si="34"/>
        <v>CL75274</v>
      </c>
      <c r="B557" s="4">
        <v>43982</v>
      </c>
      <c r="C557" s="7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5" t="str">
        <f>VLOOKUP(VolumebyClient[[#This Row],[Index Match Region ID]],NEWGEONames[[GEOID]:[GEO Name]],2,FALSE)</f>
        <v>APAC</v>
      </c>
      <c r="H557" s="5" t="str">
        <f>"Q"&amp;ROUNDUP(MONTH(VolumebyClient[[#This Row],[Date]])/3,0)&amp;" "&amp;YEAR(VolumebyClient[[#This Row],[Date]])</f>
        <v>Q2 2020</v>
      </c>
      <c r="I557" s="5" t="str">
        <f>VLOOKUP(VolumebyClient[[#This Row],[Date]],Quarters[],3,TRUE)</f>
        <v>Q2 2020</v>
      </c>
    </row>
    <row r="558" spans="1:9" x14ac:dyDescent="0.25">
      <c r="A558" s="4" t="str">
        <f t="shared" si="34"/>
        <v>CL75274</v>
      </c>
      <c r="B558" s="4">
        <v>44012</v>
      </c>
      <c r="C558" s="7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5" t="str">
        <f>VLOOKUP(VolumebyClient[[#This Row],[Index Match Region ID]],NEWGEONames[[GEOID]:[GEO Name]],2,FALSE)</f>
        <v>APAC</v>
      </c>
      <c r="H558" s="5" t="str">
        <f>"Q"&amp;ROUNDUP(MONTH(VolumebyClient[[#This Row],[Date]])/3,0)&amp;" "&amp;YEAR(VolumebyClient[[#This Row],[Date]])</f>
        <v>Q2 2020</v>
      </c>
      <c r="I558" s="5" t="str">
        <f>VLOOKUP(VolumebyClient[[#This Row],[Date]],Quarters[],3,TRUE)</f>
        <v>Q2 2020</v>
      </c>
    </row>
    <row r="559" spans="1:9" x14ac:dyDescent="0.25">
      <c r="A559" s="4" t="str">
        <f t="shared" si="34"/>
        <v>CL75274</v>
      </c>
      <c r="B559" s="4">
        <v>44043</v>
      </c>
      <c r="C559" s="7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5" t="str">
        <f>VLOOKUP(VolumebyClient[[#This Row],[Index Match Region ID]],NEWGEONames[[GEOID]:[GEO Name]],2,FALSE)</f>
        <v>APAC</v>
      </c>
      <c r="H559" s="5" t="str">
        <f>"Q"&amp;ROUNDUP(MONTH(VolumebyClient[[#This Row],[Date]])/3,0)&amp;" "&amp;YEAR(VolumebyClient[[#This Row],[Date]])</f>
        <v>Q3 2020</v>
      </c>
      <c r="I559" s="5" t="str">
        <f>VLOOKUP(VolumebyClient[[#This Row],[Date]],Quarters[],3,TRUE)</f>
        <v>Q3 2020</v>
      </c>
    </row>
    <row r="560" spans="1:9" x14ac:dyDescent="0.25">
      <c r="A560" s="4" t="str">
        <f t="shared" si="34"/>
        <v>CL75274</v>
      </c>
      <c r="B560" s="4">
        <v>44074</v>
      </c>
      <c r="C560" s="7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5" t="str">
        <f>VLOOKUP(VolumebyClient[[#This Row],[Index Match Region ID]],NEWGEONames[[GEOID]:[GEO Name]],2,FALSE)</f>
        <v>APAC</v>
      </c>
      <c r="H560" s="5" t="str">
        <f>"Q"&amp;ROUNDUP(MONTH(VolumebyClient[[#This Row],[Date]])/3,0)&amp;" "&amp;YEAR(VolumebyClient[[#This Row],[Date]])</f>
        <v>Q3 2020</v>
      </c>
      <c r="I560" s="5" t="str">
        <f>VLOOKUP(VolumebyClient[[#This Row],[Date]],Quarters[],3,TRUE)</f>
        <v>Q3 2020</v>
      </c>
    </row>
    <row r="561" spans="1:9" x14ac:dyDescent="0.25">
      <c r="A561" s="4" t="str">
        <f t="shared" si="34"/>
        <v>CL75274</v>
      </c>
      <c r="B561" s="4">
        <v>44104</v>
      </c>
      <c r="C561" s="7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5" t="str">
        <f>VLOOKUP(VolumebyClient[[#This Row],[Index Match Region ID]],NEWGEONames[[GEOID]:[GEO Name]],2,FALSE)</f>
        <v>APAC</v>
      </c>
      <c r="H561" s="5" t="str">
        <f>"Q"&amp;ROUNDUP(MONTH(VolumebyClient[[#This Row],[Date]])/3,0)&amp;" "&amp;YEAR(VolumebyClient[[#This Row],[Date]])</f>
        <v>Q3 2020</v>
      </c>
      <c r="I561" s="5" t="str">
        <f>VLOOKUP(VolumebyClient[[#This Row],[Date]],Quarters[],3,TRUE)</f>
        <v>Q3 2020</v>
      </c>
    </row>
    <row r="562" spans="1:9" x14ac:dyDescent="0.25">
      <c r="A562" s="4" t="str">
        <f t="shared" si="34"/>
        <v>CL75274</v>
      </c>
      <c r="B562" s="4">
        <v>44135</v>
      </c>
      <c r="C562" s="7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5" t="str">
        <f>VLOOKUP(VolumebyClient[[#This Row],[Index Match Region ID]],NEWGEONames[[GEOID]:[GEO Name]],2,FALSE)</f>
        <v>APAC</v>
      </c>
      <c r="H562" s="5" t="str">
        <f>"Q"&amp;ROUNDUP(MONTH(VolumebyClient[[#This Row],[Date]])/3,0)&amp;" "&amp;YEAR(VolumebyClient[[#This Row],[Date]])</f>
        <v>Q4 2020</v>
      </c>
      <c r="I562" s="5" t="str">
        <f>VLOOKUP(VolumebyClient[[#This Row],[Date]],Quarters[],3,TRUE)</f>
        <v>Q4 2020</v>
      </c>
    </row>
    <row r="563" spans="1:9" x14ac:dyDescent="0.25">
      <c r="A563" s="4" t="str">
        <f t="shared" si="34"/>
        <v>CL75274</v>
      </c>
      <c r="B563" s="4">
        <v>44165</v>
      </c>
      <c r="C563" s="7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5" t="str">
        <f>VLOOKUP(VolumebyClient[[#This Row],[Index Match Region ID]],NEWGEONames[[GEOID]:[GEO Name]],2,FALSE)</f>
        <v>APAC</v>
      </c>
      <c r="H563" s="5" t="str">
        <f>"Q"&amp;ROUNDUP(MONTH(VolumebyClient[[#This Row],[Date]])/3,0)&amp;" "&amp;YEAR(VolumebyClient[[#This Row],[Date]])</f>
        <v>Q4 2020</v>
      </c>
      <c r="I563" s="5" t="str">
        <f>VLOOKUP(VolumebyClient[[#This Row],[Date]],Quarters[],3,TRUE)</f>
        <v>Q4 2020</v>
      </c>
    </row>
    <row r="564" spans="1:9" x14ac:dyDescent="0.25">
      <c r="A564" s="4" t="str">
        <f t="shared" si="34"/>
        <v>CL75274</v>
      </c>
      <c r="B564" s="4">
        <v>44196</v>
      </c>
      <c r="C564" s="7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5" t="str">
        <f>VLOOKUP(VolumebyClient[[#This Row],[Index Match Region ID]],NEWGEONames[[GEOID]:[GEO Name]],2,FALSE)</f>
        <v>APAC</v>
      </c>
      <c r="H564" s="5" t="str">
        <f>"Q"&amp;ROUNDUP(MONTH(VolumebyClient[[#This Row],[Date]])/3,0)&amp;" "&amp;YEAR(VolumebyClient[[#This Row],[Date]])</f>
        <v>Q4 2020</v>
      </c>
      <c r="I564" s="5" t="str">
        <f>VLOOKUP(VolumebyClient[[#This Row],[Date]],Quarters[],3,TRUE)</f>
        <v>Q4 2020</v>
      </c>
    </row>
    <row r="565" spans="1:9" x14ac:dyDescent="0.25">
      <c r="A565" s="4" t="str">
        <f t="shared" si="34"/>
        <v>CL75274</v>
      </c>
      <c r="B565" s="4">
        <v>44377</v>
      </c>
      <c r="C565" s="7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5" t="str">
        <f>VLOOKUP(VolumebyClient[[#This Row],[Index Match Region ID]],NEWGEONames[[GEOID]:[GEO Name]],2,FALSE)</f>
        <v>APAC</v>
      </c>
      <c r="H565" s="5" t="str">
        <f>"Q"&amp;ROUNDUP(MONTH(VolumebyClient[[#This Row],[Date]])/3,0)&amp;" "&amp;YEAR(VolumebyClient[[#This Row],[Date]])</f>
        <v>Q2 2021</v>
      </c>
      <c r="I565" s="5" t="str">
        <f>VLOOKUP(VolumebyClient[[#This Row],[Date]],Quarters[],3,TRUE)</f>
        <v>Q2 2021</v>
      </c>
    </row>
    <row r="566" spans="1:9" x14ac:dyDescent="0.25">
      <c r="A566" s="4" t="str">
        <f t="shared" si="34"/>
        <v>CL75274</v>
      </c>
      <c r="B566" s="4">
        <v>44347</v>
      </c>
      <c r="C566" s="7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5" t="str">
        <f>VLOOKUP(VolumebyClient[[#This Row],[Index Match Region ID]],NEWGEONames[[GEOID]:[GEO Name]],2,FALSE)</f>
        <v>APAC</v>
      </c>
      <c r="H566" s="5" t="str">
        <f>"Q"&amp;ROUNDUP(MONTH(VolumebyClient[[#This Row],[Date]])/3,0)&amp;" "&amp;YEAR(VolumebyClient[[#This Row],[Date]])</f>
        <v>Q2 2021</v>
      </c>
      <c r="I566" s="5" t="str">
        <f>VLOOKUP(VolumebyClient[[#This Row],[Date]],Quarters[],3,TRUE)</f>
        <v>Q2 2021</v>
      </c>
    </row>
    <row r="567" spans="1:9" x14ac:dyDescent="0.25">
      <c r="A567" s="4" t="str">
        <f t="shared" si="34"/>
        <v>CL75274</v>
      </c>
      <c r="B567" s="4">
        <v>44316</v>
      </c>
      <c r="C567" s="7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5" t="str">
        <f>VLOOKUP(VolumebyClient[[#This Row],[Index Match Region ID]],NEWGEONames[[GEOID]:[GEO Name]],2,FALSE)</f>
        <v>APAC</v>
      </c>
      <c r="H567" s="5" t="str">
        <f>"Q"&amp;ROUNDUP(MONTH(VolumebyClient[[#This Row],[Date]])/3,0)&amp;" "&amp;YEAR(VolumebyClient[[#This Row],[Date]])</f>
        <v>Q2 2021</v>
      </c>
      <c r="I567" s="5" t="str">
        <f>VLOOKUP(VolumebyClient[[#This Row],[Date]],Quarters[],3,TRUE)</f>
        <v>Q2 2021</v>
      </c>
    </row>
    <row r="568" spans="1:9" x14ac:dyDescent="0.25">
      <c r="A568" s="4" t="str">
        <f t="shared" si="34"/>
        <v>CL75274</v>
      </c>
      <c r="B568" s="4">
        <v>44286</v>
      </c>
      <c r="C568" s="7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5" t="str">
        <f>VLOOKUP(VolumebyClient[[#This Row],[Index Match Region ID]],NEWGEONames[[GEOID]:[GEO Name]],2,FALSE)</f>
        <v>APAC</v>
      </c>
      <c r="H568" s="5" t="str">
        <f>"Q"&amp;ROUNDUP(MONTH(VolumebyClient[[#This Row],[Date]])/3,0)&amp;" "&amp;YEAR(VolumebyClient[[#This Row],[Date]])</f>
        <v>Q1 2021</v>
      </c>
      <c r="I568" s="5" t="str">
        <f>VLOOKUP(VolumebyClient[[#This Row],[Date]],Quarters[],3,TRUE)</f>
        <v>Q1 2021</v>
      </c>
    </row>
    <row r="569" spans="1:9" x14ac:dyDescent="0.25">
      <c r="A569" s="4" t="str">
        <f t="shared" si="34"/>
        <v>CL75274</v>
      </c>
      <c r="B569" s="4">
        <v>44255</v>
      </c>
      <c r="C569" s="7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5" t="str">
        <f>VLOOKUP(VolumebyClient[[#This Row],[Index Match Region ID]],NEWGEONames[[GEOID]:[GEO Name]],2,FALSE)</f>
        <v>APAC</v>
      </c>
      <c r="H569" s="5" t="str">
        <f>"Q"&amp;ROUNDUP(MONTH(VolumebyClient[[#This Row],[Date]])/3,0)&amp;" "&amp;YEAR(VolumebyClient[[#This Row],[Date]])</f>
        <v>Q1 2021</v>
      </c>
      <c r="I569" s="5" t="str">
        <f>VLOOKUP(VolumebyClient[[#This Row],[Date]],Quarters[],3,TRUE)</f>
        <v>Q1 2021</v>
      </c>
    </row>
    <row r="570" spans="1:9" x14ac:dyDescent="0.25">
      <c r="A570" s="4" t="str">
        <f t="shared" si="34"/>
        <v>CL75274</v>
      </c>
      <c r="B570" s="4">
        <v>44227</v>
      </c>
      <c r="C570" s="7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5" t="str">
        <f>VLOOKUP(VolumebyClient[[#This Row],[Index Match Region ID]],NEWGEONames[[GEOID]:[GEO Name]],2,FALSE)</f>
        <v>APAC</v>
      </c>
      <c r="H570" s="5" t="str">
        <f>"Q"&amp;ROUNDUP(MONTH(VolumebyClient[[#This Row],[Date]])/3,0)&amp;" "&amp;YEAR(VolumebyClient[[#This Row],[Date]])</f>
        <v>Q1 2021</v>
      </c>
      <c r="I570" s="5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7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5" t="str">
        <f>VLOOKUP(VolumebyClient[[#This Row],[Index Match Region ID]],NEWGEONames[[GEOID]:[GEO Name]],2,FALSE)</f>
        <v>EMEA</v>
      </c>
      <c r="H571" s="5" t="str">
        <f>"Q"&amp;ROUNDUP(MONTH(VolumebyClient[[#This Row],[Date]])/3,0)&amp;" "&amp;YEAR(VolumebyClient[[#This Row],[Date]])</f>
        <v>Q1 2020</v>
      </c>
      <c r="I571" s="5" t="str">
        <f>VLOOKUP(VolumebyClient[[#This Row],[Date]],Quarters[],3,TRUE)</f>
        <v>Q1 2020</v>
      </c>
    </row>
    <row r="572" spans="1:9" x14ac:dyDescent="0.25">
      <c r="A572" s="4" t="str">
        <f t="shared" ref="A572:A588" si="35">A571</f>
        <v>CL75562</v>
      </c>
      <c r="B572" s="4">
        <v>43890</v>
      </c>
      <c r="C572" s="7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5" t="str">
        <f>VLOOKUP(VolumebyClient[[#This Row],[Index Match Region ID]],NEWGEONames[[GEOID]:[GEO Name]],2,FALSE)</f>
        <v>EMEA</v>
      </c>
      <c r="H572" s="5" t="str">
        <f>"Q"&amp;ROUNDUP(MONTH(VolumebyClient[[#This Row],[Date]])/3,0)&amp;" "&amp;YEAR(VolumebyClient[[#This Row],[Date]])</f>
        <v>Q1 2020</v>
      </c>
      <c r="I572" s="5" t="str">
        <f>VLOOKUP(VolumebyClient[[#This Row],[Date]],Quarters[],3,TRUE)</f>
        <v>Q1 2020</v>
      </c>
    </row>
    <row r="573" spans="1:9" x14ac:dyDescent="0.25">
      <c r="A573" s="4" t="str">
        <f t="shared" si="35"/>
        <v>CL75562</v>
      </c>
      <c r="B573" s="4">
        <v>43921</v>
      </c>
      <c r="C573" s="7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5" t="str">
        <f>VLOOKUP(VolumebyClient[[#This Row],[Index Match Region ID]],NEWGEONames[[GEOID]:[GEO Name]],2,FALSE)</f>
        <v>EMEA</v>
      </c>
      <c r="H573" s="5" t="str">
        <f>"Q"&amp;ROUNDUP(MONTH(VolumebyClient[[#This Row],[Date]])/3,0)&amp;" "&amp;YEAR(VolumebyClient[[#This Row],[Date]])</f>
        <v>Q1 2020</v>
      </c>
      <c r="I573" s="5" t="str">
        <f>VLOOKUP(VolumebyClient[[#This Row],[Date]],Quarters[],3,TRUE)</f>
        <v>Q1 2020</v>
      </c>
    </row>
    <row r="574" spans="1:9" x14ac:dyDescent="0.25">
      <c r="A574" s="4" t="str">
        <f t="shared" si="35"/>
        <v>CL75562</v>
      </c>
      <c r="B574" s="4">
        <v>43951</v>
      </c>
      <c r="C574" s="7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5" t="str">
        <f>VLOOKUP(VolumebyClient[[#This Row],[Index Match Region ID]],NEWGEONames[[GEOID]:[GEO Name]],2,FALSE)</f>
        <v>EMEA</v>
      </c>
      <c r="H574" s="5" t="str">
        <f>"Q"&amp;ROUNDUP(MONTH(VolumebyClient[[#This Row],[Date]])/3,0)&amp;" "&amp;YEAR(VolumebyClient[[#This Row],[Date]])</f>
        <v>Q2 2020</v>
      </c>
      <c r="I574" s="5" t="str">
        <f>VLOOKUP(VolumebyClient[[#This Row],[Date]],Quarters[],3,TRUE)</f>
        <v>Q2 2020</v>
      </c>
    </row>
    <row r="575" spans="1:9" x14ac:dyDescent="0.25">
      <c r="A575" s="4" t="str">
        <f t="shared" si="35"/>
        <v>CL75562</v>
      </c>
      <c r="B575" s="4">
        <v>43982</v>
      </c>
      <c r="C575" s="7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5" t="str">
        <f>VLOOKUP(VolumebyClient[[#This Row],[Index Match Region ID]],NEWGEONames[[GEOID]:[GEO Name]],2,FALSE)</f>
        <v>EMEA</v>
      </c>
      <c r="H575" s="5" t="str">
        <f>"Q"&amp;ROUNDUP(MONTH(VolumebyClient[[#This Row],[Date]])/3,0)&amp;" "&amp;YEAR(VolumebyClient[[#This Row],[Date]])</f>
        <v>Q2 2020</v>
      </c>
      <c r="I575" s="5" t="str">
        <f>VLOOKUP(VolumebyClient[[#This Row],[Date]],Quarters[],3,TRUE)</f>
        <v>Q2 2020</v>
      </c>
    </row>
    <row r="576" spans="1:9" x14ac:dyDescent="0.25">
      <c r="A576" s="4" t="str">
        <f t="shared" si="35"/>
        <v>CL75562</v>
      </c>
      <c r="B576" s="4">
        <v>44012</v>
      </c>
      <c r="C576" s="7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5" t="str">
        <f>VLOOKUP(VolumebyClient[[#This Row],[Index Match Region ID]],NEWGEONames[[GEOID]:[GEO Name]],2,FALSE)</f>
        <v>EMEA</v>
      </c>
      <c r="H576" s="5" t="str">
        <f>"Q"&amp;ROUNDUP(MONTH(VolumebyClient[[#This Row],[Date]])/3,0)&amp;" "&amp;YEAR(VolumebyClient[[#This Row],[Date]])</f>
        <v>Q2 2020</v>
      </c>
      <c r="I576" s="5" t="str">
        <f>VLOOKUP(VolumebyClient[[#This Row],[Date]],Quarters[],3,TRUE)</f>
        <v>Q2 2020</v>
      </c>
    </row>
    <row r="577" spans="1:9" x14ac:dyDescent="0.25">
      <c r="A577" s="4" t="str">
        <f t="shared" si="35"/>
        <v>CL75562</v>
      </c>
      <c r="B577" s="4">
        <v>44043</v>
      </c>
      <c r="C577" s="7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5" t="str">
        <f>VLOOKUP(VolumebyClient[[#This Row],[Index Match Region ID]],NEWGEONames[[GEOID]:[GEO Name]],2,FALSE)</f>
        <v>EMEA</v>
      </c>
      <c r="H577" s="5" t="str">
        <f>"Q"&amp;ROUNDUP(MONTH(VolumebyClient[[#This Row],[Date]])/3,0)&amp;" "&amp;YEAR(VolumebyClient[[#This Row],[Date]])</f>
        <v>Q3 2020</v>
      </c>
      <c r="I577" s="5" t="str">
        <f>VLOOKUP(VolumebyClient[[#This Row],[Date]],Quarters[],3,TRUE)</f>
        <v>Q3 2020</v>
      </c>
    </row>
    <row r="578" spans="1:9" x14ac:dyDescent="0.25">
      <c r="A578" s="4" t="str">
        <f t="shared" si="35"/>
        <v>CL75562</v>
      </c>
      <c r="B578" s="4">
        <v>44074</v>
      </c>
      <c r="C578" s="7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5" t="str">
        <f>VLOOKUP(VolumebyClient[[#This Row],[Index Match Region ID]],NEWGEONames[[GEOID]:[GEO Name]],2,FALSE)</f>
        <v>EMEA</v>
      </c>
      <c r="H578" s="5" t="str">
        <f>"Q"&amp;ROUNDUP(MONTH(VolumebyClient[[#This Row],[Date]])/3,0)&amp;" "&amp;YEAR(VolumebyClient[[#This Row],[Date]])</f>
        <v>Q3 2020</v>
      </c>
      <c r="I578" s="5" t="str">
        <f>VLOOKUP(VolumebyClient[[#This Row],[Date]],Quarters[],3,TRUE)</f>
        <v>Q3 2020</v>
      </c>
    </row>
    <row r="579" spans="1:9" x14ac:dyDescent="0.25">
      <c r="A579" s="4" t="str">
        <f t="shared" si="35"/>
        <v>CL75562</v>
      </c>
      <c r="B579" s="4">
        <v>44104</v>
      </c>
      <c r="C579" s="7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5" t="str">
        <f>VLOOKUP(VolumebyClient[[#This Row],[Index Match Region ID]],NEWGEONames[[GEOID]:[GEO Name]],2,FALSE)</f>
        <v>EMEA</v>
      </c>
      <c r="H579" s="5" t="str">
        <f>"Q"&amp;ROUNDUP(MONTH(VolumebyClient[[#This Row],[Date]])/3,0)&amp;" "&amp;YEAR(VolumebyClient[[#This Row],[Date]])</f>
        <v>Q3 2020</v>
      </c>
      <c r="I579" s="5" t="str">
        <f>VLOOKUP(VolumebyClient[[#This Row],[Date]],Quarters[],3,TRUE)</f>
        <v>Q3 2020</v>
      </c>
    </row>
    <row r="580" spans="1:9" x14ac:dyDescent="0.25">
      <c r="A580" s="4" t="str">
        <f t="shared" si="35"/>
        <v>CL75562</v>
      </c>
      <c r="B580" s="4">
        <v>44135</v>
      </c>
      <c r="C580" s="7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5" t="str">
        <f>VLOOKUP(VolumebyClient[[#This Row],[Index Match Region ID]],NEWGEONames[[GEOID]:[GEO Name]],2,FALSE)</f>
        <v>EMEA</v>
      </c>
      <c r="H580" s="5" t="str">
        <f>"Q"&amp;ROUNDUP(MONTH(VolumebyClient[[#This Row],[Date]])/3,0)&amp;" "&amp;YEAR(VolumebyClient[[#This Row],[Date]])</f>
        <v>Q4 2020</v>
      </c>
      <c r="I580" s="5" t="str">
        <f>VLOOKUP(VolumebyClient[[#This Row],[Date]],Quarters[],3,TRUE)</f>
        <v>Q4 2020</v>
      </c>
    </row>
    <row r="581" spans="1:9" x14ac:dyDescent="0.25">
      <c r="A581" s="4" t="str">
        <f t="shared" si="35"/>
        <v>CL75562</v>
      </c>
      <c r="B581" s="4">
        <v>44165</v>
      </c>
      <c r="C581" s="7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5" t="str">
        <f>VLOOKUP(VolumebyClient[[#This Row],[Index Match Region ID]],NEWGEONames[[GEOID]:[GEO Name]],2,FALSE)</f>
        <v>EMEA</v>
      </c>
      <c r="H581" s="5" t="str">
        <f>"Q"&amp;ROUNDUP(MONTH(VolumebyClient[[#This Row],[Date]])/3,0)&amp;" "&amp;YEAR(VolumebyClient[[#This Row],[Date]])</f>
        <v>Q4 2020</v>
      </c>
      <c r="I581" s="5" t="str">
        <f>VLOOKUP(VolumebyClient[[#This Row],[Date]],Quarters[],3,TRUE)</f>
        <v>Q4 2020</v>
      </c>
    </row>
    <row r="582" spans="1:9" x14ac:dyDescent="0.25">
      <c r="A582" s="4" t="str">
        <f t="shared" si="35"/>
        <v>CL75562</v>
      </c>
      <c r="B582" s="4">
        <v>44196</v>
      </c>
      <c r="C582" s="7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5" t="str">
        <f>VLOOKUP(VolumebyClient[[#This Row],[Index Match Region ID]],NEWGEONames[[GEOID]:[GEO Name]],2,FALSE)</f>
        <v>EMEA</v>
      </c>
      <c r="H582" s="5" t="str">
        <f>"Q"&amp;ROUNDUP(MONTH(VolumebyClient[[#This Row],[Date]])/3,0)&amp;" "&amp;YEAR(VolumebyClient[[#This Row],[Date]])</f>
        <v>Q4 2020</v>
      </c>
      <c r="I582" s="5" t="str">
        <f>VLOOKUP(VolumebyClient[[#This Row],[Date]],Quarters[],3,TRUE)</f>
        <v>Q4 2020</v>
      </c>
    </row>
    <row r="583" spans="1:9" x14ac:dyDescent="0.25">
      <c r="A583" s="4" t="str">
        <f t="shared" si="35"/>
        <v>CL75562</v>
      </c>
      <c r="B583" s="4">
        <v>44377</v>
      </c>
      <c r="C583" s="7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5" t="str">
        <f>VLOOKUP(VolumebyClient[[#This Row],[Index Match Region ID]],NEWGEONames[[GEOID]:[GEO Name]],2,FALSE)</f>
        <v>EMEA</v>
      </c>
      <c r="H583" s="5" t="str">
        <f>"Q"&amp;ROUNDUP(MONTH(VolumebyClient[[#This Row],[Date]])/3,0)&amp;" "&amp;YEAR(VolumebyClient[[#This Row],[Date]])</f>
        <v>Q2 2021</v>
      </c>
      <c r="I583" s="5" t="str">
        <f>VLOOKUP(VolumebyClient[[#This Row],[Date]],Quarters[],3,TRUE)</f>
        <v>Q2 2021</v>
      </c>
    </row>
    <row r="584" spans="1:9" x14ac:dyDescent="0.25">
      <c r="A584" s="4" t="str">
        <f t="shared" si="35"/>
        <v>CL75562</v>
      </c>
      <c r="B584" s="4">
        <v>44347</v>
      </c>
      <c r="C584" s="7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5" t="str">
        <f>VLOOKUP(VolumebyClient[[#This Row],[Index Match Region ID]],NEWGEONames[[GEOID]:[GEO Name]],2,FALSE)</f>
        <v>EMEA</v>
      </c>
      <c r="H584" s="5" t="str">
        <f>"Q"&amp;ROUNDUP(MONTH(VolumebyClient[[#This Row],[Date]])/3,0)&amp;" "&amp;YEAR(VolumebyClient[[#This Row],[Date]])</f>
        <v>Q2 2021</v>
      </c>
      <c r="I584" s="5" t="str">
        <f>VLOOKUP(VolumebyClient[[#This Row],[Date]],Quarters[],3,TRUE)</f>
        <v>Q2 2021</v>
      </c>
    </row>
    <row r="585" spans="1:9" x14ac:dyDescent="0.25">
      <c r="A585" s="4" t="str">
        <f t="shared" si="35"/>
        <v>CL75562</v>
      </c>
      <c r="B585" s="4">
        <v>44316</v>
      </c>
      <c r="C585" s="7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5" t="str">
        <f>VLOOKUP(VolumebyClient[[#This Row],[Index Match Region ID]],NEWGEONames[[GEOID]:[GEO Name]],2,FALSE)</f>
        <v>EMEA</v>
      </c>
      <c r="H585" s="5" t="str">
        <f>"Q"&amp;ROUNDUP(MONTH(VolumebyClient[[#This Row],[Date]])/3,0)&amp;" "&amp;YEAR(VolumebyClient[[#This Row],[Date]])</f>
        <v>Q2 2021</v>
      </c>
      <c r="I585" s="5" t="str">
        <f>VLOOKUP(VolumebyClient[[#This Row],[Date]],Quarters[],3,TRUE)</f>
        <v>Q2 2021</v>
      </c>
    </row>
    <row r="586" spans="1:9" x14ac:dyDescent="0.25">
      <c r="A586" s="4" t="str">
        <f t="shared" si="35"/>
        <v>CL75562</v>
      </c>
      <c r="B586" s="4">
        <v>44286</v>
      </c>
      <c r="C586" s="7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5" t="str">
        <f>VLOOKUP(VolumebyClient[[#This Row],[Index Match Region ID]],NEWGEONames[[GEOID]:[GEO Name]],2,FALSE)</f>
        <v>EMEA</v>
      </c>
      <c r="H586" s="5" t="str">
        <f>"Q"&amp;ROUNDUP(MONTH(VolumebyClient[[#This Row],[Date]])/3,0)&amp;" "&amp;YEAR(VolumebyClient[[#This Row],[Date]])</f>
        <v>Q1 2021</v>
      </c>
      <c r="I586" s="5" t="str">
        <f>VLOOKUP(VolumebyClient[[#This Row],[Date]],Quarters[],3,TRUE)</f>
        <v>Q1 2021</v>
      </c>
    </row>
    <row r="587" spans="1:9" x14ac:dyDescent="0.25">
      <c r="A587" s="4" t="str">
        <f t="shared" si="35"/>
        <v>CL75562</v>
      </c>
      <c r="B587" s="4">
        <v>44255</v>
      </c>
      <c r="C587" s="7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5" t="str">
        <f>VLOOKUP(VolumebyClient[[#This Row],[Index Match Region ID]],NEWGEONames[[GEOID]:[GEO Name]],2,FALSE)</f>
        <v>EMEA</v>
      </c>
      <c r="H587" s="5" t="str">
        <f>"Q"&amp;ROUNDUP(MONTH(VolumebyClient[[#This Row],[Date]])/3,0)&amp;" "&amp;YEAR(VolumebyClient[[#This Row],[Date]])</f>
        <v>Q1 2021</v>
      </c>
      <c r="I587" s="5" t="str">
        <f>VLOOKUP(VolumebyClient[[#This Row],[Date]],Quarters[],3,TRUE)</f>
        <v>Q1 2021</v>
      </c>
    </row>
    <row r="588" spans="1:9" x14ac:dyDescent="0.25">
      <c r="A588" s="4" t="str">
        <f t="shared" si="35"/>
        <v>CL75562</v>
      </c>
      <c r="B588" s="4">
        <v>44227</v>
      </c>
      <c r="C588" s="7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5" t="str">
        <f>VLOOKUP(VolumebyClient[[#This Row],[Index Match Region ID]],NEWGEONames[[GEOID]:[GEO Name]],2,FALSE)</f>
        <v>EMEA</v>
      </c>
      <c r="H588" s="5" t="str">
        <f>"Q"&amp;ROUNDUP(MONTH(VolumebyClient[[#This Row],[Date]])/3,0)&amp;" "&amp;YEAR(VolumebyClient[[#This Row],[Date]])</f>
        <v>Q1 2021</v>
      </c>
      <c r="I588" s="5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7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5" t="str">
        <f>VLOOKUP(VolumebyClient[[#This Row],[Index Match Region ID]],NEWGEONames[[GEOID]:[GEO Name]],2,FALSE)</f>
        <v>APAC</v>
      </c>
      <c r="H589" s="5" t="str">
        <f>"Q"&amp;ROUNDUP(MONTH(VolumebyClient[[#This Row],[Date]])/3,0)&amp;" "&amp;YEAR(VolumebyClient[[#This Row],[Date]])</f>
        <v>Q1 2020</v>
      </c>
      <c r="I589" s="5" t="str">
        <f>VLOOKUP(VolumebyClient[[#This Row],[Date]],Quarters[],3,TRUE)</f>
        <v>Q1 2020</v>
      </c>
    </row>
    <row r="590" spans="1:9" x14ac:dyDescent="0.25">
      <c r="A590" s="4" t="str">
        <f t="shared" ref="A590:A606" si="36">A589</f>
        <v>CL79103</v>
      </c>
      <c r="B590" s="4">
        <v>43890</v>
      </c>
      <c r="C590" s="7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5" t="str">
        <f>VLOOKUP(VolumebyClient[[#This Row],[Index Match Region ID]],NEWGEONames[[GEOID]:[GEO Name]],2,FALSE)</f>
        <v>APAC</v>
      </c>
      <c r="H590" s="5" t="str">
        <f>"Q"&amp;ROUNDUP(MONTH(VolumebyClient[[#This Row],[Date]])/3,0)&amp;" "&amp;YEAR(VolumebyClient[[#This Row],[Date]])</f>
        <v>Q1 2020</v>
      </c>
      <c r="I590" s="5" t="str">
        <f>VLOOKUP(VolumebyClient[[#This Row],[Date]],Quarters[],3,TRUE)</f>
        <v>Q1 2020</v>
      </c>
    </row>
    <row r="591" spans="1:9" x14ac:dyDescent="0.25">
      <c r="A591" s="4" t="str">
        <f t="shared" si="36"/>
        <v>CL79103</v>
      </c>
      <c r="B591" s="4">
        <v>43921</v>
      </c>
      <c r="C591" s="7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5" t="str">
        <f>VLOOKUP(VolumebyClient[[#This Row],[Index Match Region ID]],NEWGEONames[[GEOID]:[GEO Name]],2,FALSE)</f>
        <v>APAC</v>
      </c>
      <c r="H591" s="5" t="str">
        <f>"Q"&amp;ROUNDUP(MONTH(VolumebyClient[[#This Row],[Date]])/3,0)&amp;" "&amp;YEAR(VolumebyClient[[#This Row],[Date]])</f>
        <v>Q1 2020</v>
      </c>
      <c r="I591" s="5" t="str">
        <f>VLOOKUP(VolumebyClient[[#This Row],[Date]],Quarters[],3,TRUE)</f>
        <v>Q1 2020</v>
      </c>
    </row>
    <row r="592" spans="1:9" x14ac:dyDescent="0.25">
      <c r="A592" s="4" t="str">
        <f t="shared" si="36"/>
        <v>CL79103</v>
      </c>
      <c r="B592" s="4">
        <v>43951</v>
      </c>
      <c r="C592" s="7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5" t="str">
        <f>VLOOKUP(VolumebyClient[[#This Row],[Index Match Region ID]],NEWGEONames[[GEOID]:[GEO Name]],2,FALSE)</f>
        <v>APAC</v>
      </c>
      <c r="H592" s="5" t="str">
        <f>"Q"&amp;ROUNDUP(MONTH(VolumebyClient[[#This Row],[Date]])/3,0)&amp;" "&amp;YEAR(VolumebyClient[[#This Row],[Date]])</f>
        <v>Q2 2020</v>
      </c>
      <c r="I592" s="5" t="str">
        <f>VLOOKUP(VolumebyClient[[#This Row],[Date]],Quarters[],3,TRUE)</f>
        <v>Q2 2020</v>
      </c>
    </row>
    <row r="593" spans="1:9" x14ac:dyDescent="0.25">
      <c r="A593" s="4" t="str">
        <f t="shared" si="36"/>
        <v>CL79103</v>
      </c>
      <c r="B593" s="4">
        <v>43982</v>
      </c>
      <c r="C593" s="7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5" t="str">
        <f>VLOOKUP(VolumebyClient[[#This Row],[Index Match Region ID]],NEWGEONames[[GEOID]:[GEO Name]],2,FALSE)</f>
        <v>APAC</v>
      </c>
      <c r="H593" s="5" t="str">
        <f>"Q"&amp;ROUNDUP(MONTH(VolumebyClient[[#This Row],[Date]])/3,0)&amp;" "&amp;YEAR(VolumebyClient[[#This Row],[Date]])</f>
        <v>Q2 2020</v>
      </c>
      <c r="I593" s="5" t="str">
        <f>VLOOKUP(VolumebyClient[[#This Row],[Date]],Quarters[],3,TRUE)</f>
        <v>Q2 2020</v>
      </c>
    </row>
    <row r="594" spans="1:9" x14ac:dyDescent="0.25">
      <c r="A594" s="4" t="str">
        <f t="shared" si="36"/>
        <v>CL79103</v>
      </c>
      <c r="B594" s="4">
        <v>44012</v>
      </c>
      <c r="C594" s="7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5" t="str">
        <f>VLOOKUP(VolumebyClient[[#This Row],[Index Match Region ID]],NEWGEONames[[GEOID]:[GEO Name]],2,FALSE)</f>
        <v>APAC</v>
      </c>
      <c r="H594" s="5" t="str">
        <f>"Q"&amp;ROUNDUP(MONTH(VolumebyClient[[#This Row],[Date]])/3,0)&amp;" "&amp;YEAR(VolumebyClient[[#This Row],[Date]])</f>
        <v>Q2 2020</v>
      </c>
      <c r="I594" s="5" t="str">
        <f>VLOOKUP(VolumebyClient[[#This Row],[Date]],Quarters[],3,TRUE)</f>
        <v>Q2 2020</v>
      </c>
    </row>
    <row r="595" spans="1:9" x14ac:dyDescent="0.25">
      <c r="A595" s="4" t="str">
        <f t="shared" si="36"/>
        <v>CL79103</v>
      </c>
      <c r="B595" s="4">
        <v>44043</v>
      </c>
      <c r="C595" s="7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5" t="str">
        <f>VLOOKUP(VolumebyClient[[#This Row],[Index Match Region ID]],NEWGEONames[[GEOID]:[GEO Name]],2,FALSE)</f>
        <v>APAC</v>
      </c>
      <c r="H595" s="5" t="str">
        <f>"Q"&amp;ROUNDUP(MONTH(VolumebyClient[[#This Row],[Date]])/3,0)&amp;" "&amp;YEAR(VolumebyClient[[#This Row],[Date]])</f>
        <v>Q3 2020</v>
      </c>
      <c r="I595" s="5" t="str">
        <f>VLOOKUP(VolumebyClient[[#This Row],[Date]],Quarters[],3,TRUE)</f>
        <v>Q3 2020</v>
      </c>
    </row>
    <row r="596" spans="1:9" x14ac:dyDescent="0.25">
      <c r="A596" s="4" t="str">
        <f t="shared" si="36"/>
        <v>CL79103</v>
      </c>
      <c r="B596" s="4">
        <v>44074</v>
      </c>
      <c r="C596" s="7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5" t="str">
        <f>VLOOKUP(VolumebyClient[[#This Row],[Index Match Region ID]],NEWGEONames[[GEOID]:[GEO Name]],2,FALSE)</f>
        <v>APAC</v>
      </c>
      <c r="H596" s="5" t="str">
        <f>"Q"&amp;ROUNDUP(MONTH(VolumebyClient[[#This Row],[Date]])/3,0)&amp;" "&amp;YEAR(VolumebyClient[[#This Row],[Date]])</f>
        <v>Q3 2020</v>
      </c>
      <c r="I596" s="5" t="str">
        <f>VLOOKUP(VolumebyClient[[#This Row],[Date]],Quarters[],3,TRUE)</f>
        <v>Q3 2020</v>
      </c>
    </row>
    <row r="597" spans="1:9" x14ac:dyDescent="0.25">
      <c r="A597" s="4" t="str">
        <f t="shared" si="36"/>
        <v>CL79103</v>
      </c>
      <c r="B597" s="4">
        <v>44104</v>
      </c>
      <c r="C597" s="7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5" t="str">
        <f>VLOOKUP(VolumebyClient[[#This Row],[Index Match Region ID]],NEWGEONames[[GEOID]:[GEO Name]],2,FALSE)</f>
        <v>APAC</v>
      </c>
      <c r="H597" s="5" t="str">
        <f>"Q"&amp;ROUNDUP(MONTH(VolumebyClient[[#This Row],[Date]])/3,0)&amp;" "&amp;YEAR(VolumebyClient[[#This Row],[Date]])</f>
        <v>Q3 2020</v>
      </c>
      <c r="I597" s="5" t="str">
        <f>VLOOKUP(VolumebyClient[[#This Row],[Date]],Quarters[],3,TRUE)</f>
        <v>Q3 2020</v>
      </c>
    </row>
    <row r="598" spans="1:9" x14ac:dyDescent="0.25">
      <c r="A598" s="4" t="str">
        <f t="shared" si="36"/>
        <v>CL79103</v>
      </c>
      <c r="B598" s="4">
        <v>44135</v>
      </c>
      <c r="C598" s="7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5" t="str">
        <f>VLOOKUP(VolumebyClient[[#This Row],[Index Match Region ID]],NEWGEONames[[GEOID]:[GEO Name]],2,FALSE)</f>
        <v>APAC</v>
      </c>
      <c r="H598" s="5" t="str">
        <f>"Q"&amp;ROUNDUP(MONTH(VolumebyClient[[#This Row],[Date]])/3,0)&amp;" "&amp;YEAR(VolumebyClient[[#This Row],[Date]])</f>
        <v>Q4 2020</v>
      </c>
      <c r="I598" s="5" t="str">
        <f>VLOOKUP(VolumebyClient[[#This Row],[Date]],Quarters[],3,TRUE)</f>
        <v>Q4 2020</v>
      </c>
    </row>
    <row r="599" spans="1:9" x14ac:dyDescent="0.25">
      <c r="A599" s="4" t="str">
        <f t="shared" si="36"/>
        <v>CL79103</v>
      </c>
      <c r="B599" s="4">
        <v>44165</v>
      </c>
      <c r="C599" s="7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5" t="str">
        <f>VLOOKUP(VolumebyClient[[#This Row],[Index Match Region ID]],NEWGEONames[[GEOID]:[GEO Name]],2,FALSE)</f>
        <v>APAC</v>
      </c>
      <c r="H599" s="5" t="str">
        <f>"Q"&amp;ROUNDUP(MONTH(VolumebyClient[[#This Row],[Date]])/3,0)&amp;" "&amp;YEAR(VolumebyClient[[#This Row],[Date]])</f>
        <v>Q4 2020</v>
      </c>
      <c r="I599" s="5" t="str">
        <f>VLOOKUP(VolumebyClient[[#This Row],[Date]],Quarters[],3,TRUE)</f>
        <v>Q4 2020</v>
      </c>
    </row>
    <row r="600" spans="1:9" x14ac:dyDescent="0.25">
      <c r="A600" s="4" t="str">
        <f t="shared" si="36"/>
        <v>CL79103</v>
      </c>
      <c r="B600" s="4">
        <v>44196</v>
      </c>
      <c r="C600" s="7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5" t="str">
        <f>VLOOKUP(VolumebyClient[[#This Row],[Index Match Region ID]],NEWGEONames[[GEOID]:[GEO Name]],2,FALSE)</f>
        <v>APAC</v>
      </c>
      <c r="H600" s="5" t="str">
        <f>"Q"&amp;ROUNDUP(MONTH(VolumebyClient[[#This Row],[Date]])/3,0)&amp;" "&amp;YEAR(VolumebyClient[[#This Row],[Date]])</f>
        <v>Q4 2020</v>
      </c>
      <c r="I600" s="5" t="str">
        <f>VLOOKUP(VolumebyClient[[#This Row],[Date]],Quarters[],3,TRUE)</f>
        <v>Q4 2020</v>
      </c>
    </row>
    <row r="601" spans="1:9" x14ac:dyDescent="0.25">
      <c r="A601" s="4" t="str">
        <f t="shared" si="36"/>
        <v>CL79103</v>
      </c>
      <c r="B601" s="4">
        <v>44377</v>
      </c>
      <c r="C601" s="7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5" t="str">
        <f>VLOOKUP(VolumebyClient[[#This Row],[Index Match Region ID]],NEWGEONames[[GEOID]:[GEO Name]],2,FALSE)</f>
        <v>APAC</v>
      </c>
      <c r="H601" s="5" t="str">
        <f>"Q"&amp;ROUNDUP(MONTH(VolumebyClient[[#This Row],[Date]])/3,0)&amp;" "&amp;YEAR(VolumebyClient[[#This Row],[Date]])</f>
        <v>Q2 2021</v>
      </c>
      <c r="I601" s="5" t="str">
        <f>VLOOKUP(VolumebyClient[[#This Row],[Date]],Quarters[],3,TRUE)</f>
        <v>Q2 2021</v>
      </c>
    </row>
    <row r="602" spans="1:9" x14ac:dyDescent="0.25">
      <c r="A602" s="4" t="str">
        <f t="shared" si="36"/>
        <v>CL79103</v>
      </c>
      <c r="B602" s="4">
        <v>44347</v>
      </c>
      <c r="C602" s="7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5" t="str">
        <f>VLOOKUP(VolumebyClient[[#This Row],[Index Match Region ID]],NEWGEONames[[GEOID]:[GEO Name]],2,FALSE)</f>
        <v>APAC</v>
      </c>
      <c r="H602" s="5" t="str">
        <f>"Q"&amp;ROUNDUP(MONTH(VolumebyClient[[#This Row],[Date]])/3,0)&amp;" "&amp;YEAR(VolumebyClient[[#This Row],[Date]])</f>
        <v>Q2 2021</v>
      </c>
      <c r="I602" s="5" t="str">
        <f>VLOOKUP(VolumebyClient[[#This Row],[Date]],Quarters[],3,TRUE)</f>
        <v>Q2 2021</v>
      </c>
    </row>
    <row r="603" spans="1:9" x14ac:dyDescent="0.25">
      <c r="A603" s="4" t="str">
        <f t="shared" si="36"/>
        <v>CL79103</v>
      </c>
      <c r="B603" s="4">
        <v>44316</v>
      </c>
      <c r="C603" s="7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5" t="str">
        <f>VLOOKUP(VolumebyClient[[#This Row],[Index Match Region ID]],NEWGEONames[[GEOID]:[GEO Name]],2,FALSE)</f>
        <v>APAC</v>
      </c>
      <c r="H603" s="5" t="str">
        <f>"Q"&amp;ROUNDUP(MONTH(VolumebyClient[[#This Row],[Date]])/3,0)&amp;" "&amp;YEAR(VolumebyClient[[#This Row],[Date]])</f>
        <v>Q2 2021</v>
      </c>
      <c r="I603" s="5" t="str">
        <f>VLOOKUP(VolumebyClient[[#This Row],[Date]],Quarters[],3,TRUE)</f>
        <v>Q2 2021</v>
      </c>
    </row>
    <row r="604" spans="1:9" x14ac:dyDescent="0.25">
      <c r="A604" s="4" t="str">
        <f t="shared" si="36"/>
        <v>CL79103</v>
      </c>
      <c r="B604" s="4">
        <v>44286</v>
      </c>
      <c r="C604" s="7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5" t="str">
        <f>VLOOKUP(VolumebyClient[[#This Row],[Index Match Region ID]],NEWGEONames[[GEOID]:[GEO Name]],2,FALSE)</f>
        <v>APAC</v>
      </c>
      <c r="H604" s="5" t="str">
        <f>"Q"&amp;ROUNDUP(MONTH(VolumebyClient[[#This Row],[Date]])/3,0)&amp;" "&amp;YEAR(VolumebyClient[[#This Row],[Date]])</f>
        <v>Q1 2021</v>
      </c>
      <c r="I604" s="5" t="str">
        <f>VLOOKUP(VolumebyClient[[#This Row],[Date]],Quarters[],3,TRUE)</f>
        <v>Q1 2021</v>
      </c>
    </row>
    <row r="605" spans="1:9" x14ac:dyDescent="0.25">
      <c r="A605" s="4" t="str">
        <f t="shared" si="36"/>
        <v>CL79103</v>
      </c>
      <c r="B605" s="4">
        <v>44255</v>
      </c>
      <c r="C605" s="7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5" t="str">
        <f>VLOOKUP(VolumebyClient[[#This Row],[Index Match Region ID]],NEWGEONames[[GEOID]:[GEO Name]],2,FALSE)</f>
        <v>APAC</v>
      </c>
      <c r="H605" s="5" t="str">
        <f>"Q"&amp;ROUNDUP(MONTH(VolumebyClient[[#This Row],[Date]])/3,0)&amp;" "&amp;YEAR(VolumebyClient[[#This Row],[Date]])</f>
        <v>Q1 2021</v>
      </c>
      <c r="I605" s="5" t="str">
        <f>VLOOKUP(VolumebyClient[[#This Row],[Date]],Quarters[],3,TRUE)</f>
        <v>Q1 2021</v>
      </c>
    </row>
    <row r="606" spans="1:9" x14ac:dyDescent="0.25">
      <c r="A606" s="4" t="str">
        <f t="shared" si="36"/>
        <v>CL79103</v>
      </c>
      <c r="B606" s="4">
        <v>44227</v>
      </c>
      <c r="C606" s="7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5" t="str">
        <f>VLOOKUP(VolumebyClient[[#This Row],[Index Match Region ID]],NEWGEONames[[GEOID]:[GEO Name]],2,FALSE)</f>
        <v>APAC</v>
      </c>
      <c r="H606" s="5" t="str">
        <f>"Q"&amp;ROUNDUP(MONTH(VolumebyClient[[#This Row],[Date]])/3,0)&amp;" "&amp;YEAR(VolumebyClient[[#This Row],[Date]])</f>
        <v>Q1 2021</v>
      </c>
      <c r="I606" s="5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7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5" t="str">
        <f>VLOOKUP(VolumebyClient[[#This Row],[Index Match Region ID]],NEWGEONames[[GEOID]:[GEO Name]],2,FALSE)</f>
        <v>NAM</v>
      </c>
      <c r="H607" s="5" t="str">
        <f>"Q"&amp;ROUNDUP(MONTH(VolumebyClient[[#This Row],[Date]])/3,0)&amp;" "&amp;YEAR(VolumebyClient[[#This Row],[Date]])</f>
        <v>Q1 2020</v>
      </c>
      <c r="I607" s="5" t="str">
        <f>VLOOKUP(VolumebyClient[[#This Row],[Date]],Quarters[],3,TRUE)</f>
        <v>Q1 2020</v>
      </c>
    </row>
    <row r="608" spans="1:9" x14ac:dyDescent="0.25">
      <c r="A608" s="4" t="str">
        <f t="shared" ref="A608:A624" si="37">A607</f>
        <v>CL79204</v>
      </c>
      <c r="B608" s="4">
        <v>43890</v>
      </c>
      <c r="C608" s="7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5" t="str">
        <f>VLOOKUP(VolumebyClient[[#This Row],[Index Match Region ID]],NEWGEONames[[GEOID]:[GEO Name]],2,FALSE)</f>
        <v>NAM</v>
      </c>
      <c r="H608" s="5" t="str">
        <f>"Q"&amp;ROUNDUP(MONTH(VolumebyClient[[#This Row],[Date]])/3,0)&amp;" "&amp;YEAR(VolumebyClient[[#This Row],[Date]])</f>
        <v>Q1 2020</v>
      </c>
      <c r="I608" s="5" t="str">
        <f>VLOOKUP(VolumebyClient[[#This Row],[Date]],Quarters[],3,TRUE)</f>
        <v>Q1 2020</v>
      </c>
    </row>
    <row r="609" spans="1:9" x14ac:dyDescent="0.25">
      <c r="A609" s="4" t="str">
        <f t="shared" si="37"/>
        <v>CL79204</v>
      </c>
      <c r="B609" s="4">
        <v>43921</v>
      </c>
      <c r="C609" s="7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5" t="str">
        <f>VLOOKUP(VolumebyClient[[#This Row],[Index Match Region ID]],NEWGEONames[[GEOID]:[GEO Name]],2,FALSE)</f>
        <v>NAM</v>
      </c>
      <c r="H609" s="5" t="str">
        <f>"Q"&amp;ROUNDUP(MONTH(VolumebyClient[[#This Row],[Date]])/3,0)&amp;" "&amp;YEAR(VolumebyClient[[#This Row],[Date]])</f>
        <v>Q1 2020</v>
      </c>
      <c r="I609" s="5" t="str">
        <f>VLOOKUP(VolumebyClient[[#This Row],[Date]],Quarters[],3,TRUE)</f>
        <v>Q1 2020</v>
      </c>
    </row>
    <row r="610" spans="1:9" x14ac:dyDescent="0.25">
      <c r="A610" s="4" t="str">
        <f t="shared" si="37"/>
        <v>CL79204</v>
      </c>
      <c r="B610" s="4">
        <v>43951</v>
      </c>
      <c r="C610" s="7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5" t="str">
        <f>VLOOKUP(VolumebyClient[[#This Row],[Index Match Region ID]],NEWGEONames[[GEOID]:[GEO Name]],2,FALSE)</f>
        <v>NAM</v>
      </c>
      <c r="H610" s="5" t="str">
        <f>"Q"&amp;ROUNDUP(MONTH(VolumebyClient[[#This Row],[Date]])/3,0)&amp;" "&amp;YEAR(VolumebyClient[[#This Row],[Date]])</f>
        <v>Q2 2020</v>
      </c>
      <c r="I610" s="5" t="str">
        <f>VLOOKUP(VolumebyClient[[#This Row],[Date]],Quarters[],3,TRUE)</f>
        <v>Q2 2020</v>
      </c>
    </row>
    <row r="611" spans="1:9" x14ac:dyDescent="0.25">
      <c r="A611" s="4" t="str">
        <f t="shared" si="37"/>
        <v>CL79204</v>
      </c>
      <c r="B611" s="4">
        <v>43982</v>
      </c>
      <c r="C611" s="7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5" t="str">
        <f>VLOOKUP(VolumebyClient[[#This Row],[Index Match Region ID]],NEWGEONames[[GEOID]:[GEO Name]],2,FALSE)</f>
        <v>NAM</v>
      </c>
      <c r="H611" s="5" t="str">
        <f>"Q"&amp;ROUNDUP(MONTH(VolumebyClient[[#This Row],[Date]])/3,0)&amp;" "&amp;YEAR(VolumebyClient[[#This Row],[Date]])</f>
        <v>Q2 2020</v>
      </c>
      <c r="I611" s="5" t="str">
        <f>VLOOKUP(VolumebyClient[[#This Row],[Date]],Quarters[],3,TRUE)</f>
        <v>Q2 2020</v>
      </c>
    </row>
    <row r="612" spans="1:9" x14ac:dyDescent="0.25">
      <c r="A612" s="4" t="str">
        <f t="shared" si="37"/>
        <v>CL79204</v>
      </c>
      <c r="B612" s="4">
        <v>44012</v>
      </c>
      <c r="C612" s="7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5" t="str">
        <f>VLOOKUP(VolumebyClient[[#This Row],[Index Match Region ID]],NEWGEONames[[GEOID]:[GEO Name]],2,FALSE)</f>
        <v>NAM</v>
      </c>
      <c r="H612" s="5" t="str">
        <f>"Q"&amp;ROUNDUP(MONTH(VolumebyClient[[#This Row],[Date]])/3,0)&amp;" "&amp;YEAR(VolumebyClient[[#This Row],[Date]])</f>
        <v>Q2 2020</v>
      </c>
      <c r="I612" s="5" t="str">
        <f>VLOOKUP(VolumebyClient[[#This Row],[Date]],Quarters[],3,TRUE)</f>
        <v>Q2 2020</v>
      </c>
    </row>
    <row r="613" spans="1:9" x14ac:dyDescent="0.25">
      <c r="A613" s="4" t="str">
        <f t="shared" si="37"/>
        <v>CL79204</v>
      </c>
      <c r="B613" s="4">
        <v>44043</v>
      </c>
      <c r="C613" s="7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5" t="str">
        <f>VLOOKUP(VolumebyClient[[#This Row],[Index Match Region ID]],NEWGEONames[[GEOID]:[GEO Name]],2,FALSE)</f>
        <v>NAM</v>
      </c>
      <c r="H613" s="5" t="str">
        <f>"Q"&amp;ROUNDUP(MONTH(VolumebyClient[[#This Row],[Date]])/3,0)&amp;" "&amp;YEAR(VolumebyClient[[#This Row],[Date]])</f>
        <v>Q3 2020</v>
      </c>
      <c r="I613" s="5" t="str">
        <f>VLOOKUP(VolumebyClient[[#This Row],[Date]],Quarters[],3,TRUE)</f>
        <v>Q3 2020</v>
      </c>
    </row>
    <row r="614" spans="1:9" x14ac:dyDescent="0.25">
      <c r="A614" s="4" t="str">
        <f t="shared" si="37"/>
        <v>CL79204</v>
      </c>
      <c r="B614" s="4">
        <v>44074</v>
      </c>
      <c r="C614" s="7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5" t="str">
        <f>VLOOKUP(VolumebyClient[[#This Row],[Index Match Region ID]],NEWGEONames[[GEOID]:[GEO Name]],2,FALSE)</f>
        <v>NAM</v>
      </c>
      <c r="H614" s="5" t="str">
        <f>"Q"&amp;ROUNDUP(MONTH(VolumebyClient[[#This Row],[Date]])/3,0)&amp;" "&amp;YEAR(VolumebyClient[[#This Row],[Date]])</f>
        <v>Q3 2020</v>
      </c>
      <c r="I614" s="5" t="str">
        <f>VLOOKUP(VolumebyClient[[#This Row],[Date]],Quarters[],3,TRUE)</f>
        <v>Q3 2020</v>
      </c>
    </row>
    <row r="615" spans="1:9" x14ac:dyDescent="0.25">
      <c r="A615" s="4" t="str">
        <f t="shared" si="37"/>
        <v>CL79204</v>
      </c>
      <c r="B615" s="4">
        <v>44104</v>
      </c>
      <c r="C615" s="7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5" t="str">
        <f>VLOOKUP(VolumebyClient[[#This Row],[Index Match Region ID]],NEWGEONames[[GEOID]:[GEO Name]],2,FALSE)</f>
        <v>NAM</v>
      </c>
      <c r="H615" s="5" t="str">
        <f>"Q"&amp;ROUNDUP(MONTH(VolumebyClient[[#This Row],[Date]])/3,0)&amp;" "&amp;YEAR(VolumebyClient[[#This Row],[Date]])</f>
        <v>Q3 2020</v>
      </c>
      <c r="I615" s="5" t="str">
        <f>VLOOKUP(VolumebyClient[[#This Row],[Date]],Quarters[],3,TRUE)</f>
        <v>Q3 2020</v>
      </c>
    </row>
    <row r="616" spans="1:9" x14ac:dyDescent="0.25">
      <c r="A616" s="4" t="str">
        <f t="shared" si="37"/>
        <v>CL79204</v>
      </c>
      <c r="B616" s="4">
        <v>44135</v>
      </c>
      <c r="C616" s="7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5" t="str">
        <f>VLOOKUP(VolumebyClient[[#This Row],[Index Match Region ID]],NEWGEONames[[GEOID]:[GEO Name]],2,FALSE)</f>
        <v>NAM</v>
      </c>
      <c r="H616" s="5" t="str">
        <f>"Q"&amp;ROUNDUP(MONTH(VolumebyClient[[#This Row],[Date]])/3,0)&amp;" "&amp;YEAR(VolumebyClient[[#This Row],[Date]])</f>
        <v>Q4 2020</v>
      </c>
      <c r="I616" s="5" t="str">
        <f>VLOOKUP(VolumebyClient[[#This Row],[Date]],Quarters[],3,TRUE)</f>
        <v>Q4 2020</v>
      </c>
    </row>
    <row r="617" spans="1:9" x14ac:dyDescent="0.25">
      <c r="A617" s="4" t="str">
        <f t="shared" si="37"/>
        <v>CL79204</v>
      </c>
      <c r="B617" s="4">
        <v>44165</v>
      </c>
      <c r="C617" s="7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5" t="str">
        <f>VLOOKUP(VolumebyClient[[#This Row],[Index Match Region ID]],NEWGEONames[[GEOID]:[GEO Name]],2,FALSE)</f>
        <v>NAM</v>
      </c>
      <c r="H617" s="5" t="str">
        <f>"Q"&amp;ROUNDUP(MONTH(VolumebyClient[[#This Row],[Date]])/3,0)&amp;" "&amp;YEAR(VolumebyClient[[#This Row],[Date]])</f>
        <v>Q4 2020</v>
      </c>
      <c r="I617" s="5" t="str">
        <f>VLOOKUP(VolumebyClient[[#This Row],[Date]],Quarters[],3,TRUE)</f>
        <v>Q4 2020</v>
      </c>
    </row>
    <row r="618" spans="1:9" x14ac:dyDescent="0.25">
      <c r="A618" s="4" t="str">
        <f t="shared" si="37"/>
        <v>CL79204</v>
      </c>
      <c r="B618" s="4">
        <v>44196</v>
      </c>
      <c r="C618" s="7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5" t="str">
        <f>VLOOKUP(VolumebyClient[[#This Row],[Index Match Region ID]],NEWGEONames[[GEOID]:[GEO Name]],2,FALSE)</f>
        <v>NAM</v>
      </c>
      <c r="H618" s="5" t="str">
        <f>"Q"&amp;ROUNDUP(MONTH(VolumebyClient[[#This Row],[Date]])/3,0)&amp;" "&amp;YEAR(VolumebyClient[[#This Row],[Date]])</f>
        <v>Q4 2020</v>
      </c>
      <c r="I618" s="5" t="str">
        <f>VLOOKUP(VolumebyClient[[#This Row],[Date]],Quarters[],3,TRUE)</f>
        <v>Q4 2020</v>
      </c>
    </row>
    <row r="619" spans="1:9" x14ac:dyDescent="0.25">
      <c r="A619" s="4" t="str">
        <f t="shared" si="37"/>
        <v>CL79204</v>
      </c>
      <c r="B619" s="4">
        <v>44377</v>
      </c>
      <c r="C619" s="7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5" t="str">
        <f>VLOOKUP(VolumebyClient[[#This Row],[Index Match Region ID]],NEWGEONames[[GEOID]:[GEO Name]],2,FALSE)</f>
        <v>NAM</v>
      </c>
      <c r="H619" s="5" t="str">
        <f>"Q"&amp;ROUNDUP(MONTH(VolumebyClient[[#This Row],[Date]])/3,0)&amp;" "&amp;YEAR(VolumebyClient[[#This Row],[Date]])</f>
        <v>Q2 2021</v>
      </c>
      <c r="I619" s="5" t="str">
        <f>VLOOKUP(VolumebyClient[[#This Row],[Date]],Quarters[],3,TRUE)</f>
        <v>Q2 2021</v>
      </c>
    </row>
    <row r="620" spans="1:9" x14ac:dyDescent="0.25">
      <c r="A620" s="4" t="str">
        <f t="shared" si="37"/>
        <v>CL79204</v>
      </c>
      <c r="B620" s="4">
        <v>44347</v>
      </c>
      <c r="C620" s="7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5" t="str">
        <f>VLOOKUP(VolumebyClient[[#This Row],[Index Match Region ID]],NEWGEONames[[GEOID]:[GEO Name]],2,FALSE)</f>
        <v>NAM</v>
      </c>
      <c r="H620" s="5" t="str">
        <f>"Q"&amp;ROUNDUP(MONTH(VolumebyClient[[#This Row],[Date]])/3,0)&amp;" "&amp;YEAR(VolumebyClient[[#This Row],[Date]])</f>
        <v>Q2 2021</v>
      </c>
      <c r="I620" s="5" t="str">
        <f>VLOOKUP(VolumebyClient[[#This Row],[Date]],Quarters[],3,TRUE)</f>
        <v>Q2 2021</v>
      </c>
    </row>
    <row r="621" spans="1:9" x14ac:dyDescent="0.25">
      <c r="A621" s="4" t="str">
        <f t="shared" si="37"/>
        <v>CL79204</v>
      </c>
      <c r="B621" s="4">
        <v>44316</v>
      </c>
      <c r="C621" s="7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5" t="str">
        <f>VLOOKUP(VolumebyClient[[#This Row],[Index Match Region ID]],NEWGEONames[[GEOID]:[GEO Name]],2,FALSE)</f>
        <v>NAM</v>
      </c>
      <c r="H621" s="5" t="str">
        <f>"Q"&amp;ROUNDUP(MONTH(VolumebyClient[[#This Row],[Date]])/3,0)&amp;" "&amp;YEAR(VolumebyClient[[#This Row],[Date]])</f>
        <v>Q2 2021</v>
      </c>
      <c r="I621" s="5" t="str">
        <f>VLOOKUP(VolumebyClient[[#This Row],[Date]],Quarters[],3,TRUE)</f>
        <v>Q2 2021</v>
      </c>
    </row>
    <row r="622" spans="1:9" x14ac:dyDescent="0.25">
      <c r="A622" s="4" t="str">
        <f t="shared" si="37"/>
        <v>CL79204</v>
      </c>
      <c r="B622" s="4">
        <v>44286</v>
      </c>
      <c r="C622" s="7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5" t="str">
        <f>VLOOKUP(VolumebyClient[[#This Row],[Index Match Region ID]],NEWGEONames[[GEOID]:[GEO Name]],2,FALSE)</f>
        <v>NAM</v>
      </c>
      <c r="H622" s="5" t="str">
        <f>"Q"&amp;ROUNDUP(MONTH(VolumebyClient[[#This Row],[Date]])/3,0)&amp;" "&amp;YEAR(VolumebyClient[[#This Row],[Date]])</f>
        <v>Q1 2021</v>
      </c>
      <c r="I622" s="5" t="str">
        <f>VLOOKUP(VolumebyClient[[#This Row],[Date]],Quarters[],3,TRUE)</f>
        <v>Q1 2021</v>
      </c>
    </row>
    <row r="623" spans="1:9" x14ac:dyDescent="0.25">
      <c r="A623" s="4" t="str">
        <f t="shared" si="37"/>
        <v>CL79204</v>
      </c>
      <c r="B623" s="4">
        <v>44255</v>
      </c>
      <c r="C623" s="7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5" t="str">
        <f>VLOOKUP(VolumebyClient[[#This Row],[Index Match Region ID]],NEWGEONames[[GEOID]:[GEO Name]],2,FALSE)</f>
        <v>NAM</v>
      </c>
      <c r="H623" s="5" t="str">
        <f>"Q"&amp;ROUNDUP(MONTH(VolumebyClient[[#This Row],[Date]])/3,0)&amp;" "&amp;YEAR(VolumebyClient[[#This Row],[Date]])</f>
        <v>Q1 2021</v>
      </c>
      <c r="I623" s="5" t="str">
        <f>VLOOKUP(VolumebyClient[[#This Row],[Date]],Quarters[],3,TRUE)</f>
        <v>Q1 2021</v>
      </c>
    </row>
    <row r="624" spans="1:9" x14ac:dyDescent="0.25">
      <c r="A624" s="4" t="str">
        <f t="shared" si="37"/>
        <v>CL79204</v>
      </c>
      <c r="B624" s="4">
        <v>44227</v>
      </c>
      <c r="C624" s="7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5" t="str">
        <f>VLOOKUP(VolumebyClient[[#This Row],[Index Match Region ID]],NEWGEONames[[GEOID]:[GEO Name]],2,FALSE)</f>
        <v>NAM</v>
      </c>
      <c r="H624" s="5" t="str">
        <f>"Q"&amp;ROUNDUP(MONTH(VolumebyClient[[#This Row],[Date]])/3,0)&amp;" "&amp;YEAR(VolumebyClient[[#This Row],[Date]])</f>
        <v>Q1 2021</v>
      </c>
      <c r="I624" s="5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7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5" t="str">
        <f>VLOOKUP(VolumebyClient[[#This Row],[Index Match Region ID]],NEWGEONames[[GEOID]:[GEO Name]],2,FALSE)</f>
        <v>LATAM</v>
      </c>
      <c r="H625" s="5" t="str">
        <f>"Q"&amp;ROUNDUP(MONTH(VolumebyClient[[#This Row],[Date]])/3,0)&amp;" "&amp;YEAR(VolumebyClient[[#This Row],[Date]])</f>
        <v>Q1 2020</v>
      </c>
      <c r="I625" s="5" t="str">
        <f>VLOOKUP(VolumebyClient[[#This Row],[Date]],Quarters[],3,TRUE)</f>
        <v>Q1 2020</v>
      </c>
    </row>
    <row r="626" spans="1:9" x14ac:dyDescent="0.25">
      <c r="A626" s="4" t="str">
        <f t="shared" ref="A626:A642" si="38">A625</f>
        <v>CL81431</v>
      </c>
      <c r="B626" s="4">
        <v>43890</v>
      </c>
      <c r="C626" s="7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5" t="str">
        <f>VLOOKUP(VolumebyClient[[#This Row],[Index Match Region ID]],NEWGEONames[[GEOID]:[GEO Name]],2,FALSE)</f>
        <v>LATAM</v>
      </c>
      <c r="H626" s="5" t="str">
        <f>"Q"&amp;ROUNDUP(MONTH(VolumebyClient[[#This Row],[Date]])/3,0)&amp;" "&amp;YEAR(VolumebyClient[[#This Row],[Date]])</f>
        <v>Q1 2020</v>
      </c>
      <c r="I626" s="5" t="str">
        <f>VLOOKUP(VolumebyClient[[#This Row],[Date]],Quarters[],3,TRUE)</f>
        <v>Q1 2020</v>
      </c>
    </row>
    <row r="627" spans="1:9" x14ac:dyDescent="0.25">
      <c r="A627" s="4" t="str">
        <f t="shared" si="38"/>
        <v>CL81431</v>
      </c>
      <c r="B627" s="4">
        <v>43921</v>
      </c>
      <c r="C627" s="7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5" t="str">
        <f>VLOOKUP(VolumebyClient[[#This Row],[Index Match Region ID]],NEWGEONames[[GEOID]:[GEO Name]],2,FALSE)</f>
        <v>LATAM</v>
      </c>
      <c r="H627" s="5" t="str">
        <f>"Q"&amp;ROUNDUP(MONTH(VolumebyClient[[#This Row],[Date]])/3,0)&amp;" "&amp;YEAR(VolumebyClient[[#This Row],[Date]])</f>
        <v>Q1 2020</v>
      </c>
      <c r="I627" s="5" t="str">
        <f>VLOOKUP(VolumebyClient[[#This Row],[Date]],Quarters[],3,TRUE)</f>
        <v>Q1 2020</v>
      </c>
    </row>
    <row r="628" spans="1:9" x14ac:dyDescent="0.25">
      <c r="A628" s="4" t="str">
        <f t="shared" si="38"/>
        <v>CL81431</v>
      </c>
      <c r="B628" s="4">
        <v>43951</v>
      </c>
      <c r="C628" s="7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5" t="str">
        <f>VLOOKUP(VolumebyClient[[#This Row],[Index Match Region ID]],NEWGEONames[[GEOID]:[GEO Name]],2,FALSE)</f>
        <v>LATAM</v>
      </c>
      <c r="H628" s="5" t="str">
        <f>"Q"&amp;ROUNDUP(MONTH(VolumebyClient[[#This Row],[Date]])/3,0)&amp;" "&amp;YEAR(VolumebyClient[[#This Row],[Date]])</f>
        <v>Q2 2020</v>
      </c>
      <c r="I628" s="5" t="str">
        <f>VLOOKUP(VolumebyClient[[#This Row],[Date]],Quarters[],3,TRUE)</f>
        <v>Q2 2020</v>
      </c>
    </row>
    <row r="629" spans="1:9" x14ac:dyDescent="0.25">
      <c r="A629" s="4" t="str">
        <f t="shared" si="38"/>
        <v>CL81431</v>
      </c>
      <c r="B629" s="4">
        <v>43982</v>
      </c>
      <c r="C629" s="7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5" t="str">
        <f>VLOOKUP(VolumebyClient[[#This Row],[Index Match Region ID]],NEWGEONames[[GEOID]:[GEO Name]],2,FALSE)</f>
        <v>LATAM</v>
      </c>
      <c r="H629" s="5" t="str">
        <f>"Q"&amp;ROUNDUP(MONTH(VolumebyClient[[#This Row],[Date]])/3,0)&amp;" "&amp;YEAR(VolumebyClient[[#This Row],[Date]])</f>
        <v>Q2 2020</v>
      </c>
      <c r="I629" s="5" t="str">
        <f>VLOOKUP(VolumebyClient[[#This Row],[Date]],Quarters[],3,TRUE)</f>
        <v>Q2 2020</v>
      </c>
    </row>
    <row r="630" spans="1:9" x14ac:dyDescent="0.25">
      <c r="A630" s="4" t="str">
        <f t="shared" si="38"/>
        <v>CL81431</v>
      </c>
      <c r="B630" s="4">
        <v>44012</v>
      </c>
      <c r="C630" s="7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5" t="str">
        <f>VLOOKUP(VolumebyClient[[#This Row],[Index Match Region ID]],NEWGEONames[[GEOID]:[GEO Name]],2,FALSE)</f>
        <v>LATAM</v>
      </c>
      <c r="H630" s="5" t="str">
        <f>"Q"&amp;ROUNDUP(MONTH(VolumebyClient[[#This Row],[Date]])/3,0)&amp;" "&amp;YEAR(VolumebyClient[[#This Row],[Date]])</f>
        <v>Q2 2020</v>
      </c>
      <c r="I630" s="5" t="str">
        <f>VLOOKUP(VolumebyClient[[#This Row],[Date]],Quarters[],3,TRUE)</f>
        <v>Q2 2020</v>
      </c>
    </row>
    <row r="631" spans="1:9" x14ac:dyDescent="0.25">
      <c r="A631" s="4" t="str">
        <f t="shared" si="38"/>
        <v>CL81431</v>
      </c>
      <c r="B631" s="4">
        <v>44043</v>
      </c>
      <c r="C631" s="7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5" t="str">
        <f>VLOOKUP(VolumebyClient[[#This Row],[Index Match Region ID]],NEWGEONames[[GEOID]:[GEO Name]],2,FALSE)</f>
        <v>LATAM</v>
      </c>
      <c r="H631" s="5" t="str">
        <f>"Q"&amp;ROUNDUP(MONTH(VolumebyClient[[#This Row],[Date]])/3,0)&amp;" "&amp;YEAR(VolumebyClient[[#This Row],[Date]])</f>
        <v>Q3 2020</v>
      </c>
      <c r="I631" s="5" t="str">
        <f>VLOOKUP(VolumebyClient[[#This Row],[Date]],Quarters[],3,TRUE)</f>
        <v>Q3 2020</v>
      </c>
    </row>
    <row r="632" spans="1:9" x14ac:dyDescent="0.25">
      <c r="A632" s="4" t="str">
        <f t="shared" si="38"/>
        <v>CL81431</v>
      </c>
      <c r="B632" s="4">
        <v>44074</v>
      </c>
      <c r="C632" s="7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5" t="str">
        <f>VLOOKUP(VolumebyClient[[#This Row],[Index Match Region ID]],NEWGEONames[[GEOID]:[GEO Name]],2,FALSE)</f>
        <v>LATAM</v>
      </c>
      <c r="H632" s="5" t="str">
        <f>"Q"&amp;ROUNDUP(MONTH(VolumebyClient[[#This Row],[Date]])/3,0)&amp;" "&amp;YEAR(VolumebyClient[[#This Row],[Date]])</f>
        <v>Q3 2020</v>
      </c>
      <c r="I632" s="5" t="str">
        <f>VLOOKUP(VolumebyClient[[#This Row],[Date]],Quarters[],3,TRUE)</f>
        <v>Q3 2020</v>
      </c>
    </row>
    <row r="633" spans="1:9" x14ac:dyDescent="0.25">
      <c r="A633" s="4" t="str">
        <f t="shared" si="38"/>
        <v>CL81431</v>
      </c>
      <c r="B633" s="4">
        <v>44104</v>
      </c>
      <c r="C633" s="7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5" t="str">
        <f>VLOOKUP(VolumebyClient[[#This Row],[Index Match Region ID]],NEWGEONames[[GEOID]:[GEO Name]],2,FALSE)</f>
        <v>LATAM</v>
      </c>
      <c r="H633" s="5" t="str">
        <f>"Q"&amp;ROUNDUP(MONTH(VolumebyClient[[#This Row],[Date]])/3,0)&amp;" "&amp;YEAR(VolumebyClient[[#This Row],[Date]])</f>
        <v>Q3 2020</v>
      </c>
      <c r="I633" s="5" t="str">
        <f>VLOOKUP(VolumebyClient[[#This Row],[Date]],Quarters[],3,TRUE)</f>
        <v>Q3 2020</v>
      </c>
    </row>
    <row r="634" spans="1:9" x14ac:dyDescent="0.25">
      <c r="A634" s="4" t="str">
        <f t="shared" si="38"/>
        <v>CL81431</v>
      </c>
      <c r="B634" s="4">
        <v>44135</v>
      </c>
      <c r="C634" s="7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5" t="str">
        <f>VLOOKUP(VolumebyClient[[#This Row],[Index Match Region ID]],NEWGEONames[[GEOID]:[GEO Name]],2,FALSE)</f>
        <v>LATAM</v>
      </c>
      <c r="H634" s="5" t="str">
        <f>"Q"&amp;ROUNDUP(MONTH(VolumebyClient[[#This Row],[Date]])/3,0)&amp;" "&amp;YEAR(VolumebyClient[[#This Row],[Date]])</f>
        <v>Q4 2020</v>
      </c>
      <c r="I634" s="5" t="str">
        <f>VLOOKUP(VolumebyClient[[#This Row],[Date]],Quarters[],3,TRUE)</f>
        <v>Q4 2020</v>
      </c>
    </row>
    <row r="635" spans="1:9" x14ac:dyDescent="0.25">
      <c r="A635" s="4" t="str">
        <f t="shared" si="38"/>
        <v>CL81431</v>
      </c>
      <c r="B635" s="4">
        <v>44165</v>
      </c>
      <c r="C635" s="7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5" t="str">
        <f>VLOOKUP(VolumebyClient[[#This Row],[Index Match Region ID]],NEWGEONames[[GEOID]:[GEO Name]],2,FALSE)</f>
        <v>LATAM</v>
      </c>
      <c r="H635" s="5" t="str">
        <f>"Q"&amp;ROUNDUP(MONTH(VolumebyClient[[#This Row],[Date]])/3,0)&amp;" "&amp;YEAR(VolumebyClient[[#This Row],[Date]])</f>
        <v>Q4 2020</v>
      </c>
      <c r="I635" s="5" t="str">
        <f>VLOOKUP(VolumebyClient[[#This Row],[Date]],Quarters[],3,TRUE)</f>
        <v>Q4 2020</v>
      </c>
    </row>
    <row r="636" spans="1:9" x14ac:dyDescent="0.25">
      <c r="A636" s="4" t="str">
        <f t="shared" si="38"/>
        <v>CL81431</v>
      </c>
      <c r="B636" s="4">
        <v>44196</v>
      </c>
      <c r="C636" s="7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5" t="str">
        <f>VLOOKUP(VolumebyClient[[#This Row],[Index Match Region ID]],NEWGEONames[[GEOID]:[GEO Name]],2,FALSE)</f>
        <v>LATAM</v>
      </c>
      <c r="H636" s="5" t="str">
        <f>"Q"&amp;ROUNDUP(MONTH(VolumebyClient[[#This Row],[Date]])/3,0)&amp;" "&amp;YEAR(VolumebyClient[[#This Row],[Date]])</f>
        <v>Q4 2020</v>
      </c>
      <c r="I636" s="5" t="str">
        <f>VLOOKUP(VolumebyClient[[#This Row],[Date]],Quarters[],3,TRUE)</f>
        <v>Q4 2020</v>
      </c>
    </row>
    <row r="637" spans="1:9" x14ac:dyDescent="0.25">
      <c r="A637" s="4" t="str">
        <f t="shared" si="38"/>
        <v>CL81431</v>
      </c>
      <c r="B637" s="4">
        <v>44377</v>
      </c>
      <c r="C637" s="7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5" t="str">
        <f>VLOOKUP(VolumebyClient[[#This Row],[Index Match Region ID]],NEWGEONames[[GEOID]:[GEO Name]],2,FALSE)</f>
        <v>LATAM</v>
      </c>
      <c r="H637" s="5" t="str">
        <f>"Q"&amp;ROUNDUP(MONTH(VolumebyClient[[#This Row],[Date]])/3,0)&amp;" "&amp;YEAR(VolumebyClient[[#This Row],[Date]])</f>
        <v>Q2 2021</v>
      </c>
      <c r="I637" s="5" t="str">
        <f>VLOOKUP(VolumebyClient[[#This Row],[Date]],Quarters[],3,TRUE)</f>
        <v>Q2 2021</v>
      </c>
    </row>
    <row r="638" spans="1:9" x14ac:dyDescent="0.25">
      <c r="A638" s="4" t="str">
        <f t="shared" si="38"/>
        <v>CL81431</v>
      </c>
      <c r="B638" s="4">
        <v>44347</v>
      </c>
      <c r="C638" s="7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5" t="str">
        <f>VLOOKUP(VolumebyClient[[#This Row],[Index Match Region ID]],NEWGEONames[[GEOID]:[GEO Name]],2,FALSE)</f>
        <v>LATAM</v>
      </c>
      <c r="H638" s="5" t="str">
        <f>"Q"&amp;ROUNDUP(MONTH(VolumebyClient[[#This Row],[Date]])/3,0)&amp;" "&amp;YEAR(VolumebyClient[[#This Row],[Date]])</f>
        <v>Q2 2021</v>
      </c>
      <c r="I638" s="5" t="str">
        <f>VLOOKUP(VolumebyClient[[#This Row],[Date]],Quarters[],3,TRUE)</f>
        <v>Q2 2021</v>
      </c>
    </row>
    <row r="639" spans="1:9" x14ac:dyDescent="0.25">
      <c r="A639" s="4" t="str">
        <f t="shared" si="38"/>
        <v>CL81431</v>
      </c>
      <c r="B639" s="4">
        <v>44316</v>
      </c>
      <c r="C639" s="7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5" t="str">
        <f>VLOOKUP(VolumebyClient[[#This Row],[Index Match Region ID]],NEWGEONames[[GEOID]:[GEO Name]],2,FALSE)</f>
        <v>LATAM</v>
      </c>
      <c r="H639" s="5" t="str">
        <f>"Q"&amp;ROUNDUP(MONTH(VolumebyClient[[#This Row],[Date]])/3,0)&amp;" "&amp;YEAR(VolumebyClient[[#This Row],[Date]])</f>
        <v>Q2 2021</v>
      </c>
      <c r="I639" s="5" t="str">
        <f>VLOOKUP(VolumebyClient[[#This Row],[Date]],Quarters[],3,TRUE)</f>
        <v>Q2 2021</v>
      </c>
    </row>
    <row r="640" spans="1:9" x14ac:dyDescent="0.25">
      <c r="A640" s="4" t="str">
        <f t="shared" si="38"/>
        <v>CL81431</v>
      </c>
      <c r="B640" s="4">
        <v>44286</v>
      </c>
      <c r="C640" s="7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5" t="str">
        <f>VLOOKUP(VolumebyClient[[#This Row],[Index Match Region ID]],NEWGEONames[[GEOID]:[GEO Name]],2,FALSE)</f>
        <v>LATAM</v>
      </c>
      <c r="H640" s="5" t="str">
        <f>"Q"&amp;ROUNDUP(MONTH(VolumebyClient[[#This Row],[Date]])/3,0)&amp;" "&amp;YEAR(VolumebyClient[[#This Row],[Date]])</f>
        <v>Q1 2021</v>
      </c>
      <c r="I640" s="5" t="str">
        <f>VLOOKUP(VolumebyClient[[#This Row],[Date]],Quarters[],3,TRUE)</f>
        <v>Q1 2021</v>
      </c>
    </row>
    <row r="641" spans="1:9" x14ac:dyDescent="0.25">
      <c r="A641" s="4" t="str">
        <f t="shared" si="38"/>
        <v>CL81431</v>
      </c>
      <c r="B641" s="4">
        <v>44255</v>
      </c>
      <c r="C641" s="7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5" t="str">
        <f>VLOOKUP(VolumebyClient[[#This Row],[Index Match Region ID]],NEWGEONames[[GEOID]:[GEO Name]],2,FALSE)</f>
        <v>LATAM</v>
      </c>
      <c r="H641" s="5" t="str">
        <f>"Q"&amp;ROUNDUP(MONTH(VolumebyClient[[#This Row],[Date]])/3,0)&amp;" "&amp;YEAR(VolumebyClient[[#This Row],[Date]])</f>
        <v>Q1 2021</v>
      </c>
      <c r="I641" s="5" t="str">
        <f>VLOOKUP(VolumebyClient[[#This Row],[Date]],Quarters[],3,TRUE)</f>
        <v>Q1 2021</v>
      </c>
    </row>
    <row r="642" spans="1:9" x14ac:dyDescent="0.25">
      <c r="A642" s="4" t="str">
        <f t="shared" si="38"/>
        <v>CL81431</v>
      </c>
      <c r="B642" s="4">
        <v>44227</v>
      </c>
      <c r="C642" s="7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5" t="str">
        <f>VLOOKUP(VolumebyClient[[#This Row],[Index Match Region ID]],NEWGEONames[[GEOID]:[GEO Name]],2,FALSE)</f>
        <v>LATAM</v>
      </c>
      <c r="H642" s="5" t="str">
        <f>"Q"&amp;ROUNDUP(MONTH(VolumebyClient[[#This Row],[Date]])/3,0)&amp;" "&amp;YEAR(VolumebyClient[[#This Row],[Date]])</f>
        <v>Q1 2021</v>
      </c>
      <c r="I642" s="5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7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5" t="str">
        <f>VLOOKUP(VolumebyClient[[#This Row],[Index Match Region ID]],NEWGEONames[[GEOID]:[GEO Name]],2,FALSE)</f>
        <v>APAC</v>
      </c>
      <c r="H643" s="5" t="str">
        <f>"Q"&amp;ROUNDUP(MONTH(VolumebyClient[[#This Row],[Date]])/3,0)&amp;" "&amp;YEAR(VolumebyClient[[#This Row],[Date]])</f>
        <v>Q1 2020</v>
      </c>
      <c r="I643" s="5" t="str">
        <f>VLOOKUP(VolumebyClient[[#This Row],[Date]],Quarters[],3,TRUE)</f>
        <v>Q1 2020</v>
      </c>
    </row>
    <row r="644" spans="1:9" x14ac:dyDescent="0.25">
      <c r="A644" s="4" t="str">
        <f t="shared" ref="A644:A660" si="39">A643</f>
        <v>CL82440</v>
      </c>
      <c r="B644" s="4">
        <v>43890</v>
      </c>
      <c r="C644" s="7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5" t="str">
        <f>VLOOKUP(VolumebyClient[[#This Row],[Index Match Region ID]],NEWGEONames[[GEOID]:[GEO Name]],2,FALSE)</f>
        <v>APAC</v>
      </c>
      <c r="H644" s="5" t="str">
        <f>"Q"&amp;ROUNDUP(MONTH(VolumebyClient[[#This Row],[Date]])/3,0)&amp;" "&amp;YEAR(VolumebyClient[[#This Row],[Date]])</f>
        <v>Q1 2020</v>
      </c>
      <c r="I644" s="5" t="str">
        <f>VLOOKUP(VolumebyClient[[#This Row],[Date]],Quarters[],3,TRUE)</f>
        <v>Q1 2020</v>
      </c>
    </row>
    <row r="645" spans="1:9" x14ac:dyDescent="0.25">
      <c r="A645" s="4" t="str">
        <f t="shared" si="39"/>
        <v>CL82440</v>
      </c>
      <c r="B645" s="4">
        <v>43921</v>
      </c>
      <c r="C645" s="7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5" t="str">
        <f>VLOOKUP(VolumebyClient[[#This Row],[Index Match Region ID]],NEWGEONames[[GEOID]:[GEO Name]],2,FALSE)</f>
        <v>APAC</v>
      </c>
      <c r="H645" s="5" t="str">
        <f>"Q"&amp;ROUNDUP(MONTH(VolumebyClient[[#This Row],[Date]])/3,0)&amp;" "&amp;YEAR(VolumebyClient[[#This Row],[Date]])</f>
        <v>Q1 2020</v>
      </c>
      <c r="I645" s="5" t="str">
        <f>VLOOKUP(VolumebyClient[[#This Row],[Date]],Quarters[],3,TRUE)</f>
        <v>Q1 2020</v>
      </c>
    </row>
    <row r="646" spans="1:9" x14ac:dyDescent="0.25">
      <c r="A646" s="4" t="str">
        <f t="shared" si="39"/>
        <v>CL82440</v>
      </c>
      <c r="B646" s="4">
        <v>43951</v>
      </c>
      <c r="C646" s="7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5" t="str">
        <f>VLOOKUP(VolumebyClient[[#This Row],[Index Match Region ID]],NEWGEONames[[GEOID]:[GEO Name]],2,FALSE)</f>
        <v>APAC</v>
      </c>
      <c r="H646" s="5" t="str">
        <f>"Q"&amp;ROUNDUP(MONTH(VolumebyClient[[#This Row],[Date]])/3,0)&amp;" "&amp;YEAR(VolumebyClient[[#This Row],[Date]])</f>
        <v>Q2 2020</v>
      </c>
      <c r="I646" s="5" t="str">
        <f>VLOOKUP(VolumebyClient[[#This Row],[Date]],Quarters[],3,TRUE)</f>
        <v>Q2 2020</v>
      </c>
    </row>
    <row r="647" spans="1:9" x14ac:dyDescent="0.25">
      <c r="A647" s="4" t="str">
        <f t="shared" si="39"/>
        <v>CL82440</v>
      </c>
      <c r="B647" s="4">
        <v>43982</v>
      </c>
      <c r="C647" s="7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5" t="str">
        <f>VLOOKUP(VolumebyClient[[#This Row],[Index Match Region ID]],NEWGEONames[[GEOID]:[GEO Name]],2,FALSE)</f>
        <v>APAC</v>
      </c>
      <c r="H647" s="5" t="str">
        <f>"Q"&amp;ROUNDUP(MONTH(VolumebyClient[[#This Row],[Date]])/3,0)&amp;" "&amp;YEAR(VolumebyClient[[#This Row],[Date]])</f>
        <v>Q2 2020</v>
      </c>
      <c r="I647" s="5" t="str">
        <f>VLOOKUP(VolumebyClient[[#This Row],[Date]],Quarters[],3,TRUE)</f>
        <v>Q2 2020</v>
      </c>
    </row>
    <row r="648" spans="1:9" x14ac:dyDescent="0.25">
      <c r="A648" s="4" t="str">
        <f t="shared" si="39"/>
        <v>CL82440</v>
      </c>
      <c r="B648" s="4">
        <v>44012</v>
      </c>
      <c r="C648" s="7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5" t="str">
        <f>VLOOKUP(VolumebyClient[[#This Row],[Index Match Region ID]],NEWGEONames[[GEOID]:[GEO Name]],2,FALSE)</f>
        <v>APAC</v>
      </c>
      <c r="H648" s="5" t="str">
        <f>"Q"&amp;ROUNDUP(MONTH(VolumebyClient[[#This Row],[Date]])/3,0)&amp;" "&amp;YEAR(VolumebyClient[[#This Row],[Date]])</f>
        <v>Q2 2020</v>
      </c>
      <c r="I648" s="5" t="str">
        <f>VLOOKUP(VolumebyClient[[#This Row],[Date]],Quarters[],3,TRUE)</f>
        <v>Q2 2020</v>
      </c>
    </row>
    <row r="649" spans="1:9" x14ac:dyDescent="0.25">
      <c r="A649" s="4" t="str">
        <f t="shared" si="39"/>
        <v>CL82440</v>
      </c>
      <c r="B649" s="4">
        <v>44043</v>
      </c>
      <c r="C649" s="7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5" t="str">
        <f>VLOOKUP(VolumebyClient[[#This Row],[Index Match Region ID]],NEWGEONames[[GEOID]:[GEO Name]],2,FALSE)</f>
        <v>APAC</v>
      </c>
      <c r="H649" s="5" t="str">
        <f>"Q"&amp;ROUNDUP(MONTH(VolumebyClient[[#This Row],[Date]])/3,0)&amp;" "&amp;YEAR(VolumebyClient[[#This Row],[Date]])</f>
        <v>Q3 2020</v>
      </c>
      <c r="I649" s="5" t="str">
        <f>VLOOKUP(VolumebyClient[[#This Row],[Date]],Quarters[],3,TRUE)</f>
        <v>Q3 2020</v>
      </c>
    </row>
    <row r="650" spans="1:9" x14ac:dyDescent="0.25">
      <c r="A650" s="4" t="str">
        <f t="shared" si="39"/>
        <v>CL82440</v>
      </c>
      <c r="B650" s="4">
        <v>44074</v>
      </c>
      <c r="C650" s="7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5" t="str">
        <f>VLOOKUP(VolumebyClient[[#This Row],[Index Match Region ID]],NEWGEONames[[GEOID]:[GEO Name]],2,FALSE)</f>
        <v>APAC</v>
      </c>
      <c r="H650" s="5" t="str">
        <f>"Q"&amp;ROUNDUP(MONTH(VolumebyClient[[#This Row],[Date]])/3,0)&amp;" "&amp;YEAR(VolumebyClient[[#This Row],[Date]])</f>
        <v>Q3 2020</v>
      </c>
      <c r="I650" s="5" t="str">
        <f>VLOOKUP(VolumebyClient[[#This Row],[Date]],Quarters[],3,TRUE)</f>
        <v>Q3 2020</v>
      </c>
    </row>
    <row r="651" spans="1:9" x14ac:dyDescent="0.25">
      <c r="A651" s="4" t="str">
        <f t="shared" si="39"/>
        <v>CL82440</v>
      </c>
      <c r="B651" s="4">
        <v>44104</v>
      </c>
      <c r="C651" s="7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5" t="str">
        <f>VLOOKUP(VolumebyClient[[#This Row],[Index Match Region ID]],NEWGEONames[[GEOID]:[GEO Name]],2,FALSE)</f>
        <v>APAC</v>
      </c>
      <c r="H651" s="5" t="str">
        <f>"Q"&amp;ROUNDUP(MONTH(VolumebyClient[[#This Row],[Date]])/3,0)&amp;" "&amp;YEAR(VolumebyClient[[#This Row],[Date]])</f>
        <v>Q3 2020</v>
      </c>
      <c r="I651" s="5" t="str">
        <f>VLOOKUP(VolumebyClient[[#This Row],[Date]],Quarters[],3,TRUE)</f>
        <v>Q3 2020</v>
      </c>
    </row>
    <row r="652" spans="1:9" x14ac:dyDescent="0.25">
      <c r="A652" s="4" t="str">
        <f t="shared" si="39"/>
        <v>CL82440</v>
      </c>
      <c r="B652" s="4">
        <v>44135</v>
      </c>
      <c r="C652" s="7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5" t="str">
        <f>VLOOKUP(VolumebyClient[[#This Row],[Index Match Region ID]],NEWGEONames[[GEOID]:[GEO Name]],2,FALSE)</f>
        <v>APAC</v>
      </c>
      <c r="H652" s="5" t="str">
        <f>"Q"&amp;ROUNDUP(MONTH(VolumebyClient[[#This Row],[Date]])/3,0)&amp;" "&amp;YEAR(VolumebyClient[[#This Row],[Date]])</f>
        <v>Q4 2020</v>
      </c>
      <c r="I652" s="5" t="str">
        <f>VLOOKUP(VolumebyClient[[#This Row],[Date]],Quarters[],3,TRUE)</f>
        <v>Q4 2020</v>
      </c>
    </row>
    <row r="653" spans="1:9" x14ac:dyDescent="0.25">
      <c r="A653" s="4" t="str">
        <f t="shared" si="39"/>
        <v>CL82440</v>
      </c>
      <c r="B653" s="4">
        <v>44165</v>
      </c>
      <c r="C653" s="7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5" t="str">
        <f>VLOOKUP(VolumebyClient[[#This Row],[Index Match Region ID]],NEWGEONames[[GEOID]:[GEO Name]],2,FALSE)</f>
        <v>APAC</v>
      </c>
      <c r="H653" s="5" t="str">
        <f>"Q"&amp;ROUNDUP(MONTH(VolumebyClient[[#This Row],[Date]])/3,0)&amp;" "&amp;YEAR(VolumebyClient[[#This Row],[Date]])</f>
        <v>Q4 2020</v>
      </c>
      <c r="I653" s="5" t="str">
        <f>VLOOKUP(VolumebyClient[[#This Row],[Date]],Quarters[],3,TRUE)</f>
        <v>Q4 2020</v>
      </c>
    </row>
    <row r="654" spans="1:9" x14ac:dyDescent="0.25">
      <c r="A654" s="4" t="str">
        <f t="shared" si="39"/>
        <v>CL82440</v>
      </c>
      <c r="B654" s="4">
        <v>44196</v>
      </c>
      <c r="C654" s="7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5" t="str">
        <f>VLOOKUP(VolumebyClient[[#This Row],[Index Match Region ID]],NEWGEONames[[GEOID]:[GEO Name]],2,FALSE)</f>
        <v>APAC</v>
      </c>
      <c r="H654" s="5" t="str">
        <f>"Q"&amp;ROUNDUP(MONTH(VolumebyClient[[#This Row],[Date]])/3,0)&amp;" "&amp;YEAR(VolumebyClient[[#This Row],[Date]])</f>
        <v>Q4 2020</v>
      </c>
      <c r="I654" s="5" t="str">
        <f>VLOOKUP(VolumebyClient[[#This Row],[Date]],Quarters[],3,TRUE)</f>
        <v>Q4 2020</v>
      </c>
    </row>
    <row r="655" spans="1:9" x14ac:dyDescent="0.25">
      <c r="A655" s="4" t="str">
        <f t="shared" si="39"/>
        <v>CL82440</v>
      </c>
      <c r="B655" s="4">
        <v>44377</v>
      </c>
      <c r="C655" s="7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5" t="str">
        <f>VLOOKUP(VolumebyClient[[#This Row],[Index Match Region ID]],NEWGEONames[[GEOID]:[GEO Name]],2,FALSE)</f>
        <v>APAC</v>
      </c>
      <c r="H655" s="5" t="str">
        <f>"Q"&amp;ROUNDUP(MONTH(VolumebyClient[[#This Row],[Date]])/3,0)&amp;" "&amp;YEAR(VolumebyClient[[#This Row],[Date]])</f>
        <v>Q2 2021</v>
      </c>
      <c r="I655" s="5" t="str">
        <f>VLOOKUP(VolumebyClient[[#This Row],[Date]],Quarters[],3,TRUE)</f>
        <v>Q2 2021</v>
      </c>
    </row>
    <row r="656" spans="1:9" x14ac:dyDescent="0.25">
      <c r="A656" s="4" t="str">
        <f t="shared" si="39"/>
        <v>CL82440</v>
      </c>
      <c r="B656" s="4">
        <v>44347</v>
      </c>
      <c r="C656" s="7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5" t="str">
        <f>VLOOKUP(VolumebyClient[[#This Row],[Index Match Region ID]],NEWGEONames[[GEOID]:[GEO Name]],2,FALSE)</f>
        <v>APAC</v>
      </c>
      <c r="H656" s="5" t="str">
        <f>"Q"&amp;ROUNDUP(MONTH(VolumebyClient[[#This Row],[Date]])/3,0)&amp;" "&amp;YEAR(VolumebyClient[[#This Row],[Date]])</f>
        <v>Q2 2021</v>
      </c>
      <c r="I656" s="5" t="str">
        <f>VLOOKUP(VolumebyClient[[#This Row],[Date]],Quarters[],3,TRUE)</f>
        <v>Q2 2021</v>
      </c>
    </row>
    <row r="657" spans="1:9" x14ac:dyDescent="0.25">
      <c r="A657" s="4" t="str">
        <f t="shared" si="39"/>
        <v>CL82440</v>
      </c>
      <c r="B657" s="4">
        <v>44316</v>
      </c>
      <c r="C657" s="7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5" t="str">
        <f>VLOOKUP(VolumebyClient[[#This Row],[Index Match Region ID]],NEWGEONames[[GEOID]:[GEO Name]],2,FALSE)</f>
        <v>APAC</v>
      </c>
      <c r="H657" s="5" t="str">
        <f>"Q"&amp;ROUNDUP(MONTH(VolumebyClient[[#This Row],[Date]])/3,0)&amp;" "&amp;YEAR(VolumebyClient[[#This Row],[Date]])</f>
        <v>Q2 2021</v>
      </c>
      <c r="I657" s="5" t="str">
        <f>VLOOKUP(VolumebyClient[[#This Row],[Date]],Quarters[],3,TRUE)</f>
        <v>Q2 2021</v>
      </c>
    </row>
    <row r="658" spans="1:9" x14ac:dyDescent="0.25">
      <c r="A658" s="4" t="str">
        <f t="shared" si="39"/>
        <v>CL82440</v>
      </c>
      <c r="B658" s="4">
        <v>44286</v>
      </c>
      <c r="C658" s="7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5" t="str">
        <f>VLOOKUP(VolumebyClient[[#This Row],[Index Match Region ID]],NEWGEONames[[GEOID]:[GEO Name]],2,FALSE)</f>
        <v>APAC</v>
      </c>
      <c r="H658" s="5" t="str">
        <f>"Q"&amp;ROUNDUP(MONTH(VolumebyClient[[#This Row],[Date]])/3,0)&amp;" "&amp;YEAR(VolumebyClient[[#This Row],[Date]])</f>
        <v>Q1 2021</v>
      </c>
      <c r="I658" s="5" t="str">
        <f>VLOOKUP(VolumebyClient[[#This Row],[Date]],Quarters[],3,TRUE)</f>
        <v>Q1 2021</v>
      </c>
    </row>
    <row r="659" spans="1:9" x14ac:dyDescent="0.25">
      <c r="A659" s="4" t="str">
        <f t="shared" si="39"/>
        <v>CL82440</v>
      </c>
      <c r="B659" s="4">
        <v>44255</v>
      </c>
      <c r="C659" s="7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5" t="str">
        <f>VLOOKUP(VolumebyClient[[#This Row],[Index Match Region ID]],NEWGEONames[[GEOID]:[GEO Name]],2,FALSE)</f>
        <v>APAC</v>
      </c>
      <c r="H659" s="5" t="str">
        <f>"Q"&amp;ROUNDUP(MONTH(VolumebyClient[[#This Row],[Date]])/3,0)&amp;" "&amp;YEAR(VolumebyClient[[#This Row],[Date]])</f>
        <v>Q1 2021</v>
      </c>
      <c r="I659" s="5" t="str">
        <f>VLOOKUP(VolumebyClient[[#This Row],[Date]],Quarters[],3,TRUE)</f>
        <v>Q1 2021</v>
      </c>
    </row>
    <row r="660" spans="1:9" x14ac:dyDescent="0.25">
      <c r="A660" s="4" t="str">
        <f t="shared" si="39"/>
        <v>CL82440</v>
      </c>
      <c r="B660" s="4">
        <v>44227</v>
      </c>
      <c r="C660" s="7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5" t="str">
        <f>VLOOKUP(VolumebyClient[[#This Row],[Index Match Region ID]],NEWGEONames[[GEOID]:[GEO Name]],2,FALSE)</f>
        <v>APAC</v>
      </c>
      <c r="H660" s="5" t="str">
        <f>"Q"&amp;ROUNDUP(MONTH(VolumebyClient[[#This Row],[Date]])/3,0)&amp;" "&amp;YEAR(VolumebyClient[[#This Row],[Date]])</f>
        <v>Q1 2021</v>
      </c>
      <c r="I660" s="5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7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5" t="str">
        <f>VLOOKUP(VolumebyClient[[#This Row],[Index Match Region ID]],NEWGEONames[[GEOID]:[GEO Name]],2,FALSE)</f>
        <v>NAM</v>
      </c>
      <c r="H661" s="5" t="str">
        <f>"Q"&amp;ROUNDUP(MONTH(VolumebyClient[[#This Row],[Date]])/3,0)&amp;" "&amp;YEAR(VolumebyClient[[#This Row],[Date]])</f>
        <v>Q1 2020</v>
      </c>
      <c r="I661" s="5" t="str">
        <f>VLOOKUP(VolumebyClient[[#This Row],[Date]],Quarters[],3,TRUE)</f>
        <v>Q1 2020</v>
      </c>
    </row>
    <row r="662" spans="1:9" x14ac:dyDescent="0.25">
      <c r="A662" s="4" t="str">
        <f t="shared" ref="A662:A678" si="40">A661</f>
        <v>CL83029</v>
      </c>
      <c r="B662" s="4">
        <v>43890</v>
      </c>
      <c r="C662" s="7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5" t="str">
        <f>VLOOKUP(VolumebyClient[[#This Row],[Index Match Region ID]],NEWGEONames[[GEOID]:[GEO Name]],2,FALSE)</f>
        <v>NAM</v>
      </c>
      <c r="H662" s="5" t="str">
        <f>"Q"&amp;ROUNDUP(MONTH(VolumebyClient[[#This Row],[Date]])/3,0)&amp;" "&amp;YEAR(VolumebyClient[[#This Row],[Date]])</f>
        <v>Q1 2020</v>
      </c>
      <c r="I662" s="5" t="str">
        <f>VLOOKUP(VolumebyClient[[#This Row],[Date]],Quarters[],3,TRUE)</f>
        <v>Q1 2020</v>
      </c>
    </row>
    <row r="663" spans="1:9" x14ac:dyDescent="0.25">
      <c r="A663" s="4" t="str">
        <f t="shared" si="40"/>
        <v>CL83029</v>
      </c>
      <c r="B663" s="4">
        <v>43921</v>
      </c>
      <c r="C663" s="7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5" t="str">
        <f>VLOOKUP(VolumebyClient[[#This Row],[Index Match Region ID]],NEWGEONames[[GEOID]:[GEO Name]],2,FALSE)</f>
        <v>NAM</v>
      </c>
      <c r="H663" s="5" t="str">
        <f>"Q"&amp;ROUNDUP(MONTH(VolumebyClient[[#This Row],[Date]])/3,0)&amp;" "&amp;YEAR(VolumebyClient[[#This Row],[Date]])</f>
        <v>Q1 2020</v>
      </c>
      <c r="I663" s="5" t="str">
        <f>VLOOKUP(VolumebyClient[[#This Row],[Date]],Quarters[],3,TRUE)</f>
        <v>Q1 2020</v>
      </c>
    </row>
    <row r="664" spans="1:9" x14ac:dyDescent="0.25">
      <c r="A664" s="4" t="str">
        <f t="shared" si="40"/>
        <v>CL83029</v>
      </c>
      <c r="B664" s="4">
        <v>43951</v>
      </c>
      <c r="C664" s="7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5" t="str">
        <f>VLOOKUP(VolumebyClient[[#This Row],[Index Match Region ID]],NEWGEONames[[GEOID]:[GEO Name]],2,FALSE)</f>
        <v>NAM</v>
      </c>
      <c r="H664" s="5" t="str">
        <f>"Q"&amp;ROUNDUP(MONTH(VolumebyClient[[#This Row],[Date]])/3,0)&amp;" "&amp;YEAR(VolumebyClient[[#This Row],[Date]])</f>
        <v>Q2 2020</v>
      </c>
      <c r="I664" s="5" t="str">
        <f>VLOOKUP(VolumebyClient[[#This Row],[Date]],Quarters[],3,TRUE)</f>
        <v>Q2 2020</v>
      </c>
    </row>
    <row r="665" spans="1:9" x14ac:dyDescent="0.25">
      <c r="A665" s="4" t="str">
        <f t="shared" si="40"/>
        <v>CL83029</v>
      </c>
      <c r="B665" s="4">
        <v>43982</v>
      </c>
      <c r="C665" s="7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5" t="str">
        <f>VLOOKUP(VolumebyClient[[#This Row],[Index Match Region ID]],NEWGEONames[[GEOID]:[GEO Name]],2,FALSE)</f>
        <v>NAM</v>
      </c>
      <c r="H665" s="5" t="str">
        <f>"Q"&amp;ROUNDUP(MONTH(VolumebyClient[[#This Row],[Date]])/3,0)&amp;" "&amp;YEAR(VolumebyClient[[#This Row],[Date]])</f>
        <v>Q2 2020</v>
      </c>
      <c r="I665" s="5" t="str">
        <f>VLOOKUP(VolumebyClient[[#This Row],[Date]],Quarters[],3,TRUE)</f>
        <v>Q2 2020</v>
      </c>
    </row>
    <row r="666" spans="1:9" x14ac:dyDescent="0.25">
      <c r="A666" s="4" t="str">
        <f t="shared" si="40"/>
        <v>CL83029</v>
      </c>
      <c r="B666" s="4">
        <v>44012</v>
      </c>
      <c r="C666" s="7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5" t="str">
        <f>VLOOKUP(VolumebyClient[[#This Row],[Index Match Region ID]],NEWGEONames[[GEOID]:[GEO Name]],2,FALSE)</f>
        <v>NAM</v>
      </c>
      <c r="H666" s="5" t="str">
        <f>"Q"&amp;ROUNDUP(MONTH(VolumebyClient[[#This Row],[Date]])/3,0)&amp;" "&amp;YEAR(VolumebyClient[[#This Row],[Date]])</f>
        <v>Q2 2020</v>
      </c>
      <c r="I666" s="5" t="str">
        <f>VLOOKUP(VolumebyClient[[#This Row],[Date]],Quarters[],3,TRUE)</f>
        <v>Q2 2020</v>
      </c>
    </row>
    <row r="667" spans="1:9" x14ac:dyDescent="0.25">
      <c r="A667" s="4" t="str">
        <f t="shared" si="40"/>
        <v>CL83029</v>
      </c>
      <c r="B667" s="4">
        <v>44043</v>
      </c>
      <c r="C667" s="7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5" t="str">
        <f>VLOOKUP(VolumebyClient[[#This Row],[Index Match Region ID]],NEWGEONames[[GEOID]:[GEO Name]],2,FALSE)</f>
        <v>NAM</v>
      </c>
      <c r="H667" s="5" t="str">
        <f>"Q"&amp;ROUNDUP(MONTH(VolumebyClient[[#This Row],[Date]])/3,0)&amp;" "&amp;YEAR(VolumebyClient[[#This Row],[Date]])</f>
        <v>Q3 2020</v>
      </c>
      <c r="I667" s="5" t="str">
        <f>VLOOKUP(VolumebyClient[[#This Row],[Date]],Quarters[],3,TRUE)</f>
        <v>Q3 2020</v>
      </c>
    </row>
    <row r="668" spans="1:9" x14ac:dyDescent="0.25">
      <c r="A668" s="4" t="str">
        <f t="shared" si="40"/>
        <v>CL83029</v>
      </c>
      <c r="B668" s="4">
        <v>44074</v>
      </c>
      <c r="C668" s="7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5" t="str">
        <f>VLOOKUP(VolumebyClient[[#This Row],[Index Match Region ID]],NEWGEONames[[GEOID]:[GEO Name]],2,FALSE)</f>
        <v>NAM</v>
      </c>
      <c r="H668" s="5" t="str">
        <f>"Q"&amp;ROUNDUP(MONTH(VolumebyClient[[#This Row],[Date]])/3,0)&amp;" "&amp;YEAR(VolumebyClient[[#This Row],[Date]])</f>
        <v>Q3 2020</v>
      </c>
      <c r="I668" s="5" t="str">
        <f>VLOOKUP(VolumebyClient[[#This Row],[Date]],Quarters[],3,TRUE)</f>
        <v>Q3 2020</v>
      </c>
    </row>
    <row r="669" spans="1:9" x14ac:dyDescent="0.25">
      <c r="A669" s="4" t="str">
        <f t="shared" si="40"/>
        <v>CL83029</v>
      </c>
      <c r="B669" s="4">
        <v>44104</v>
      </c>
      <c r="C669" s="7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5" t="str">
        <f>VLOOKUP(VolumebyClient[[#This Row],[Index Match Region ID]],NEWGEONames[[GEOID]:[GEO Name]],2,FALSE)</f>
        <v>NAM</v>
      </c>
      <c r="H669" s="5" t="str">
        <f>"Q"&amp;ROUNDUP(MONTH(VolumebyClient[[#This Row],[Date]])/3,0)&amp;" "&amp;YEAR(VolumebyClient[[#This Row],[Date]])</f>
        <v>Q3 2020</v>
      </c>
      <c r="I669" s="5" t="str">
        <f>VLOOKUP(VolumebyClient[[#This Row],[Date]],Quarters[],3,TRUE)</f>
        <v>Q3 2020</v>
      </c>
    </row>
    <row r="670" spans="1:9" x14ac:dyDescent="0.25">
      <c r="A670" s="4" t="str">
        <f t="shared" si="40"/>
        <v>CL83029</v>
      </c>
      <c r="B670" s="4">
        <v>44135</v>
      </c>
      <c r="C670" s="7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5" t="str">
        <f>VLOOKUP(VolumebyClient[[#This Row],[Index Match Region ID]],NEWGEONames[[GEOID]:[GEO Name]],2,FALSE)</f>
        <v>NAM</v>
      </c>
      <c r="H670" s="5" t="str">
        <f>"Q"&amp;ROUNDUP(MONTH(VolumebyClient[[#This Row],[Date]])/3,0)&amp;" "&amp;YEAR(VolumebyClient[[#This Row],[Date]])</f>
        <v>Q4 2020</v>
      </c>
      <c r="I670" s="5" t="str">
        <f>VLOOKUP(VolumebyClient[[#This Row],[Date]],Quarters[],3,TRUE)</f>
        <v>Q4 2020</v>
      </c>
    </row>
    <row r="671" spans="1:9" x14ac:dyDescent="0.25">
      <c r="A671" s="4" t="str">
        <f t="shared" si="40"/>
        <v>CL83029</v>
      </c>
      <c r="B671" s="4">
        <v>44165</v>
      </c>
      <c r="C671" s="7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5" t="str">
        <f>VLOOKUP(VolumebyClient[[#This Row],[Index Match Region ID]],NEWGEONames[[GEOID]:[GEO Name]],2,FALSE)</f>
        <v>NAM</v>
      </c>
      <c r="H671" s="5" t="str">
        <f>"Q"&amp;ROUNDUP(MONTH(VolumebyClient[[#This Row],[Date]])/3,0)&amp;" "&amp;YEAR(VolumebyClient[[#This Row],[Date]])</f>
        <v>Q4 2020</v>
      </c>
      <c r="I671" s="5" t="str">
        <f>VLOOKUP(VolumebyClient[[#This Row],[Date]],Quarters[],3,TRUE)</f>
        <v>Q4 2020</v>
      </c>
    </row>
    <row r="672" spans="1:9" x14ac:dyDescent="0.25">
      <c r="A672" s="4" t="str">
        <f t="shared" si="40"/>
        <v>CL83029</v>
      </c>
      <c r="B672" s="4">
        <v>44196</v>
      </c>
      <c r="C672" s="7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5" t="str">
        <f>VLOOKUP(VolumebyClient[[#This Row],[Index Match Region ID]],NEWGEONames[[GEOID]:[GEO Name]],2,FALSE)</f>
        <v>NAM</v>
      </c>
      <c r="H672" s="5" t="str">
        <f>"Q"&amp;ROUNDUP(MONTH(VolumebyClient[[#This Row],[Date]])/3,0)&amp;" "&amp;YEAR(VolumebyClient[[#This Row],[Date]])</f>
        <v>Q4 2020</v>
      </c>
      <c r="I672" s="5" t="str">
        <f>VLOOKUP(VolumebyClient[[#This Row],[Date]],Quarters[],3,TRUE)</f>
        <v>Q4 2020</v>
      </c>
    </row>
    <row r="673" spans="1:9" x14ac:dyDescent="0.25">
      <c r="A673" s="4" t="str">
        <f t="shared" si="40"/>
        <v>CL83029</v>
      </c>
      <c r="B673" s="4">
        <v>44377</v>
      </c>
      <c r="C673" s="7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5" t="str">
        <f>VLOOKUP(VolumebyClient[[#This Row],[Index Match Region ID]],NEWGEONames[[GEOID]:[GEO Name]],2,FALSE)</f>
        <v>NAM</v>
      </c>
      <c r="H673" s="5" t="str">
        <f>"Q"&amp;ROUNDUP(MONTH(VolumebyClient[[#This Row],[Date]])/3,0)&amp;" "&amp;YEAR(VolumebyClient[[#This Row],[Date]])</f>
        <v>Q2 2021</v>
      </c>
      <c r="I673" s="5" t="str">
        <f>VLOOKUP(VolumebyClient[[#This Row],[Date]],Quarters[],3,TRUE)</f>
        <v>Q2 2021</v>
      </c>
    </row>
    <row r="674" spans="1:9" x14ac:dyDescent="0.25">
      <c r="A674" s="4" t="str">
        <f t="shared" si="40"/>
        <v>CL83029</v>
      </c>
      <c r="B674" s="4">
        <v>44347</v>
      </c>
      <c r="C674" s="7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5" t="str">
        <f>VLOOKUP(VolumebyClient[[#This Row],[Index Match Region ID]],NEWGEONames[[GEOID]:[GEO Name]],2,FALSE)</f>
        <v>NAM</v>
      </c>
      <c r="H674" s="5" t="str">
        <f>"Q"&amp;ROUNDUP(MONTH(VolumebyClient[[#This Row],[Date]])/3,0)&amp;" "&amp;YEAR(VolumebyClient[[#This Row],[Date]])</f>
        <v>Q2 2021</v>
      </c>
      <c r="I674" s="5" t="str">
        <f>VLOOKUP(VolumebyClient[[#This Row],[Date]],Quarters[],3,TRUE)</f>
        <v>Q2 2021</v>
      </c>
    </row>
    <row r="675" spans="1:9" x14ac:dyDescent="0.25">
      <c r="A675" s="4" t="str">
        <f t="shared" si="40"/>
        <v>CL83029</v>
      </c>
      <c r="B675" s="4">
        <v>44316</v>
      </c>
      <c r="C675" s="7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5" t="str">
        <f>VLOOKUP(VolumebyClient[[#This Row],[Index Match Region ID]],NEWGEONames[[GEOID]:[GEO Name]],2,FALSE)</f>
        <v>NAM</v>
      </c>
      <c r="H675" s="5" t="str">
        <f>"Q"&amp;ROUNDUP(MONTH(VolumebyClient[[#This Row],[Date]])/3,0)&amp;" "&amp;YEAR(VolumebyClient[[#This Row],[Date]])</f>
        <v>Q2 2021</v>
      </c>
      <c r="I675" s="5" t="str">
        <f>VLOOKUP(VolumebyClient[[#This Row],[Date]],Quarters[],3,TRUE)</f>
        <v>Q2 2021</v>
      </c>
    </row>
    <row r="676" spans="1:9" x14ac:dyDescent="0.25">
      <c r="A676" s="4" t="str">
        <f t="shared" si="40"/>
        <v>CL83029</v>
      </c>
      <c r="B676" s="4">
        <v>44286</v>
      </c>
      <c r="C676" s="7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5" t="str">
        <f>VLOOKUP(VolumebyClient[[#This Row],[Index Match Region ID]],NEWGEONames[[GEOID]:[GEO Name]],2,FALSE)</f>
        <v>NAM</v>
      </c>
      <c r="H676" s="5" t="str">
        <f>"Q"&amp;ROUNDUP(MONTH(VolumebyClient[[#This Row],[Date]])/3,0)&amp;" "&amp;YEAR(VolumebyClient[[#This Row],[Date]])</f>
        <v>Q1 2021</v>
      </c>
      <c r="I676" s="5" t="str">
        <f>VLOOKUP(VolumebyClient[[#This Row],[Date]],Quarters[],3,TRUE)</f>
        <v>Q1 2021</v>
      </c>
    </row>
    <row r="677" spans="1:9" x14ac:dyDescent="0.25">
      <c r="A677" s="4" t="str">
        <f t="shared" si="40"/>
        <v>CL83029</v>
      </c>
      <c r="B677" s="4">
        <v>44255</v>
      </c>
      <c r="C677" s="7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5" t="str">
        <f>VLOOKUP(VolumebyClient[[#This Row],[Index Match Region ID]],NEWGEONames[[GEOID]:[GEO Name]],2,FALSE)</f>
        <v>NAM</v>
      </c>
      <c r="H677" s="5" t="str">
        <f>"Q"&amp;ROUNDUP(MONTH(VolumebyClient[[#This Row],[Date]])/3,0)&amp;" "&amp;YEAR(VolumebyClient[[#This Row],[Date]])</f>
        <v>Q1 2021</v>
      </c>
      <c r="I677" s="5" t="str">
        <f>VLOOKUP(VolumebyClient[[#This Row],[Date]],Quarters[],3,TRUE)</f>
        <v>Q1 2021</v>
      </c>
    </row>
    <row r="678" spans="1:9" x14ac:dyDescent="0.25">
      <c r="A678" s="4" t="str">
        <f t="shared" si="40"/>
        <v>CL83029</v>
      </c>
      <c r="B678" s="4">
        <v>44227</v>
      </c>
      <c r="C678" s="7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5" t="str">
        <f>VLOOKUP(VolumebyClient[[#This Row],[Index Match Region ID]],NEWGEONames[[GEOID]:[GEO Name]],2,FALSE)</f>
        <v>NAM</v>
      </c>
      <c r="H678" s="5" t="str">
        <f>"Q"&amp;ROUNDUP(MONTH(VolumebyClient[[#This Row],[Date]])/3,0)&amp;" "&amp;YEAR(VolumebyClient[[#This Row],[Date]])</f>
        <v>Q1 2021</v>
      </c>
      <c r="I678" s="5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7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5" t="str">
        <f>VLOOKUP(VolumebyClient[[#This Row],[Index Match Region ID]],NEWGEONames[[GEOID]:[GEO Name]],2,FALSE)</f>
        <v>APAC</v>
      </c>
      <c r="H679" s="5" t="str">
        <f>"Q"&amp;ROUNDUP(MONTH(VolumebyClient[[#This Row],[Date]])/3,0)&amp;" "&amp;YEAR(VolumebyClient[[#This Row],[Date]])</f>
        <v>Q1 2020</v>
      </c>
      <c r="I679" s="5" t="str">
        <f>VLOOKUP(VolumebyClient[[#This Row],[Date]],Quarters[],3,TRUE)</f>
        <v>Q1 2020</v>
      </c>
    </row>
    <row r="680" spans="1:9" x14ac:dyDescent="0.25">
      <c r="A680" s="4" t="str">
        <f t="shared" ref="A680:A696" si="41">A679</f>
        <v>CL83083</v>
      </c>
      <c r="B680" s="4">
        <v>43890</v>
      </c>
      <c r="C680" s="7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5" t="str">
        <f>VLOOKUP(VolumebyClient[[#This Row],[Index Match Region ID]],NEWGEONames[[GEOID]:[GEO Name]],2,FALSE)</f>
        <v>APAC</v>
      </c>
      <c r="H680" s="5" t="str">
        <f>"Q"&amp;ROUNDUP(MONTH(VolumebyClient[[#This Row],[Date]])/3,0)&amp;" "&amp;YEAR(VolumebyClient[[#This Row],[Date]])</f>
        <v>Q1 2020</v>
      </c>
      <c r="I680" s="5" t="str">
        <f>VLOOKUP(VolumebyClient[[#This Row],[Date]],Quarters[],3,TRUE)</f>
        <v>Q1 2020</v>
      </c>
    </row>
    <row r="681" spans="1:9" x14ac:dyDescent="0.25">
      <c r="A681" s="4" t="str">
        <f t="shared" si="41"/>
        <v>CL83083</v>
      </c>
      <c r="B681" s="4">
        <v>43921</v>
      </c>
      <c r="C681" s="7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5" t="str">
        <f>VLOOKUP(VolumebyClient[[#This Row],[Index Match Region ID]],NEWGEONames[[GEOID]:[GEO Name]],2,FALSE)</f>
        <v>APAC</v>
      </c>
      <c r="H681" s="5" t="str">
        <f>"Q"&amp;ROUNDUP(MONTH(VolumebyClient[[#This Row],[Date]])/3,0)&amp;" "&amp;YEAR(VolumebyClient[[#This Row],[Date]])</f>
        <v>Q1 2020</v>
      </c>
      <c r="I681" s="5" t="str">
        <f>VLOOKUP(VolumebyClient[[#This Row],[Date]],Quarters[],3,TRUE)</f>
        <v>Q1 2020</v>
      </c>
    </row>
    <row r="682" spans="1:9" x14ac:dyDescent="0.25">
      <c r="A682" s="4" t="str">
        <f t="shared" si="41"/>
        <v>CL83083</v>
      </c>
      <c r="B682" s="4">
        <v>43951</v>
      </c>
      <c r="C682" s="7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5" t="str">
        <f>VLOOKUP(VolumebyClient[[#This Row],[Index Match Region ID]],NEWGEONames[[GEOID]:[GEO Name]],2,FALSE)</f>
        <v>APAC</v>
      </c>
      <c r="H682" s="5" t="str">
        <f>"Q"&amp;ROUNDUP(MONTH(VolumebyClient[[#This Row],[Date]])/3,0)&amp;" "&amp;YEAR(VolumebyClient[[#This Row],[Date]])</f>
        <v>Q2 2020</v>
      </c>
      <c r="I682" s="5" t="str">
        <f>VLOOKUP(VolumebyClient[[#This Row],[Date]],Quarters[],3,TRUE)</f>
        <v>Q2 2020</v>
      </c>
    </row>
    <row r="683" spans="1:9" x14ac:dyDescent="0.25">
      <c r="A683" s="4" t="str">
        <f t="shared" si="41"/>
        <v>CL83083</v>
      </c>
      <c r="B683" s="4">
        <v>43982</v>
      </c>
      <c r="C683" s="7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5" t="str">
        <f>VLOOKUP(VolumebyClient[[#This Row],[Index Match Region ID]],NEWGEONames[[GEOID]:[GEO Name]],2,FALSE)</f>
        <v>APAC</v>
      </c>
      <c r="H683" s="5" t="str">
        <f>"Q"&amp;ROUNDUP(MONTH(VolumebyClient[[#This Row],[Date]])/3,0)&amp;" "&amp;YEAR(VolumebyClient[[#This Row],[Date]])</f>
        <v>Q2 2020</v>
      </c>
      <c r="I683" s="5" t="str">
        <f>VLOOKUP(VolumebyClient[[#This Row],[Date]],Quarters[],3,TRUE)</f>
        <v>Q2 2020</v>
      </c>
    </row>
    <row r="684" spans="1:9" x14ac:dyDescent="0.25">
      <c r="A684" s="4" t="str">
        <f t="shared" si="41"/>
        <v>CL83083</v>
      </c>
      <c r="B684" s="4">
        <v>44012</v>
      </c>
      <c r="C684" s="7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5" t="str">
        <f>VLOOKUP(VolumebyClient[[#This Row],[Index Match Region ID]],NEWGEONames[[GEOID]:[GEO Name]],2,FALSE)</f>
        <v>APAC</v>
      </c>
      <c r="H684" s="5" t="str">
        <f>"Q"&amp;ROUNDUP(MONTH(VolumebyClient[[#This Row],[Date]])/3,0)&amp;" "&amp;YEAR(VolumebyClient[[#This Row],[Date]])</f>
        <v>Q2 2020</v>
      </c>
      <c r="I684" s="5" t="str">
        <f>VLOOKUP(VolumebyClient[[#This Row],[Date]],Quarters[],3,TRUE)</f>
        <v>Q2 2020</v>
      </c>
    </row>
    <row r="685" spans="1:9" x14ac:dyDescent="0.25">
      <c r="A685" s="4" t="str">
        <f t="shared" si="41"/>
        <v>CL83083</v>
      </c>
      <c r="B685" s="4">
        <v>44043</v>
      </c>
      <c r="C685" s="7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5" t="str">
        <f>VLOOKUP(VolumebyClient[[#This Row],[Index Match Region ID]],NEWGEONames[[GEOID]:[GEO Name]],2,FALSE)</f>
        <v>APAC</v>
      </c>
      <c r="H685" s="5" t="str">
        <f>"Q"&amp;ROUNDUP(MONTH(VolumebyClient[[#This Row],[Date]])/3,0)&amp;" "&amp;YEAR(VolumebyClient[[#This Row],[Date]])</f>
        <v>Q3 2020</v>
      </c>
      <c r="I685" s="5" t="str">
        <f>VLOOKUP(VolumebyClient[[#This Row],[Date]],Quarters[],3,TRUE)</f>
        <v>Q3 2020</v>
      </c>
    </row>
    <row r="686" spans="1:9" x14ac:dyDescent="0.25">
      <c r="A686" s="4" t="str">
        <f t="shared" si="41"/>
        <v>CL83083</v>
      </c>
      <c r="B686" s="4">
        <v>44074</v>
      </c>
      <c r="C686" s="7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5" t="str">
        <f>VLOOKUP(VolumebyClient[[#This Row],[Index Match Region ID]],NEWGEONames[[GEOID]:[GEO Name]],2,FALSE)</f>
        <v>APAC</v>
      </c>
      <c r="H686" s="5" t="str">
        <f>"Q"&amp;ROUNDUP(MONTH(VolumebyClient[[#This Row],[Date]])/3,0)&amp;" "&amp;YEAR(VolumebyClient[[#This Row],[Date]])</f>
        <v>Q3 2020</v>
      </c>
      <c r="I686" s="5" t="str">
        <f>VLOOKUP(VolumebyClient[[#This Row],[Date]],Quarters[],3,TRUE)</f>
        <v>Q3 2020</v>
      </c>
    </row>
    <row r="687" spans="1:9" x14ac:dyDescent="0.25">
      <c r="A687" s="4" t="str">
        <f t="shared" si="41"/>
        <v>CL83083</v>
      </c>
      <c r="B687" s="4">
        <v>44104</v>
      </c>
      <c r="C687" s="7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5" t="str">
        <f>VLOOKUP(VolumebyClient[[#This Row],[Index Match Region ID]],NEWGEONames[[GEOID]:[GEO Name]],2,FALSE)</f>
        <v>APAC</v>
      </c>
      <c r="H687" s="5" t="str">
        <f>"Q"&amp;ROUNDUP(MONTH(VolumebyClient[[#This Row],[Date]])/3,0)&amp;" "&amp;YEAR(VolumebyClient[[#This Row],[Date]])</f>
        <v>Q3 2020</v>
      </c>
      <c r="I687" s="5" t="str">
        <f>VLOOKUP(VolumebyClient[[#This Row],[Date]],Quarters[],3,TRUE)</f>
        <v>Q3 2020</v>
      </c>
    </row>
    <row r="688" spans="1:9" x14ac:dyDescent="0.25">
      <c r="A688" s="4" t="str">
        <f t="shared" si="41"/>
        <v>CL83083</v>
      </c>
      <c r="B688" s="4">
        <v>44135</v>
      </c>
      <c r="C688" s="7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5" t="str">
        <f>VLOOKUP(VolumebyClient[[#This Row],[Index Match Region ID]],NEWGEONames[[GEOID]:[GEO Name]],2,FALSE)</f>
        <v>APAC</v>
      </c>
      <c r="H688" s="5" t="str">
        <f>"Q"&amp;ROUNDUP(MONTH(VolumebyClient[[#This Row],[Date]])/3,0)&amp;" "&amp;YEAR(VolumebyClient[[#This Row],[Date]])</f>
        <v>Q4 2020</v>
      </c>
      <c r="I688" s="5" t="str">
        <f>VLOOKUP(VolumebyClient[[#This Row],[Date]],Quarters[],3,TRUE)</f>
        <v>Q4 2020</v>
      </c>
    </row>
    <row r="689" spans="1:9" x14ac:dyDescent="0.25">
      <c r="A689" s="4" t="str">
        <f t="shared" si="41"/>
        <v>CL83083</v>
      </c>
      <c r="B689" s="4">
        <v>44165</v>
      </c>
      <c r="C689" s="7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5" t="str">
        <f>VLOOKUP(VolumebyClient[[#This Row],[Index Match Region ID]],NEWGEONames[[GEOID]:[GEO Name]],2,FALSE)</f>
        <v>APAC</v>
      </c>
      <c r="H689" s="5" t="str">
        <f>"Q"&amp;ROUNDUP(MONTH(VolumebyClient[[#This Row],[Date]])/3,0)&amp;" "&amp;YEAR(VolumebyClient[[#This Row],[Date]])</f>
        <v>Q4 2020</v>
      </c>
      <c r="I689" s="5" t="str">
        <f>VLOOKUP(VolumebyClient[[#This Row],[Date]],Quarters[],3,TRUE)</f>
        <v>Q4 2020</v>
      </c>
    </row>
    <row r="690" spans="1:9" x14ac:dyDescent="0.25">
      <c r="A690" s="4" t="str">
        <f t="shared" si="41"/>
        <v>CL83083</v>
      </c>
      <c r="B690" s="4">
        <v>44196</v>
      </c>
      <c r="C690" s="7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5" t="str">
        <f>VLOOKUP(VolumebyClient[[#This Row],[Index Match Region ID]],NEWGEONames[[GEOID]:[GEO Name]],2,FALSE)</f>
        <v>APAC</v>
      </c>
      <c r="H690" s="5" t="str">
        <f>"Q"&amp;ROUNDUP(MONTH(VolumebyClient[[#This Row],[Date]])/3,0)&amp;" "&amp;YEAR(VolumebyClient[[#This Row],[Date]])</f>
        <v>Q4 2020</v>
      </c>
      <c r="I690" s="5" t="str">
        <f>VLOOKUP(VolumebyClient[[#This Row],[Date]],Quarters[],3,TRUE)</f>
        <v>Q4 2020</v>
      </c>
    </row>
    <row r="691" spans="1:9" x14ac:dyDescent="0.25">
      <c r="A691" s="4" t="str">
        <f t="shared" si="41"/>
        <v>CL83083</v>
      </c>
      <c r="B691" s="4">
        <v>44377</v>
      </c>
      <c r="C691" s="7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5" t="str">
        <f>VLOOKUP(VolumebyClient[[#This Row],[Index Match Region ID]],NEWGEONames[[GEOID]:[GEO Name]],2,FALSE)</f>
        <v>APAC</v>
      </c>
      <c r="H691" s="5" t="str">
        <f>"Q"&amp;ROUNDUP(MONTH(VolumebyClient[[#This Row],[Date]])/3,0)&amp;" "&amp;YEAR(VolumebyClient[[#This Row],[Date]])</f>
        <v>Q2 2021</v>
      </c>
      <c r="I691" s="5" t="str">
        <f>VLOOKUP(VolumebyClient[[#This Row],[Date]],Quarters[],3,TRUE)</f>
        <v>Q2 2021</v>
      </c>
    </row>
    <row r="692" spans="1:9" x14ac:dyDescent="0.25">
      <c r="A692" s="4" t="str">
        <f t="shared" si="41"/>
        <v>CL83083</v>
      </c>
      <c r="B692" s="4">
        <v>44347</v>
      </c>
      <c r="C692" s="7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5" t="str">
        <f>VLOOKUP(VolumebyClient[[#This Row],[Index Match Region ID]],NEWGEONames[[GEOID]:[GEO Name]],2,FALSE)</f>
        <v>APAC</v>
      </c>
      <c r="H692" s="5" t="str">
        <f>"Q"&amp;ROUNDUP(MONTH(VolumebyClient[[#This Row],[Date]])/3,0)&amp;" "&amp;YEAR(VolumebyClient[[#This Row],[Date]])</f>
        <v>Q2 2021</v>
      </c>
      <c r="I692" s="5" t="str">
        <f>VLOOKUP(VolumebyClient[[#This Row],[Date]],Quarters[],3,TRUE)</f>
        <v>Q2 2021</v>
      </c>
    </row>
    <row r="693" spans="1:9" x14ac:dyDescent="0.25">
      <c r="A693" s="4" t="str">
        <f t="shared" si="41"/>
        <v>CL83083</v>
      </c>
      <c r="B693" s="4">
        <v>44316</v>
      </c>
      <c r="C693" s="7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5" t="str">
        <f>VLOOKUP(VolumebyClient[[#This Row],[Index Match Region ID]],NEWGEONames[[GEOID]:[GEO Name]],2,FALSE)</f>
        <v>APAC</v>
      </c>
      <c r="H693" s="5" t="str">
        <f>"Q"&amp;ROUNDUP(MONTH(VolumebyClient[[#This Row],[Date]])/3,0)&amp;" "&amp;YEAR(VolumebyClient[[#This Row],[Date]])</f>
        <v>Q2 2021</v>
      </c>
      <c r="I693" s="5" t="str">
        <f>VLOOKUP(VolumebyClient[[#This Row],[Date]],Quarters[],3,TRUE)</f>
        <v>Q2 2021</v>
      </c>
    </row>
    <row r="694" spans="1:9" x14ac:dyDescent="0.25">
      <c r="A694" s="4" t="str">
        <f t="shared" si="41"/>
        <v>CL83083</v>
      </c>
      <c r="B694" s="4">
        <v>44286</v>
      </c>
      <c r="C694" s="7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5" t="str">
        <f>VLOOKUP(VolumebyClient[[#This Row],[Index Match Region ID]],NEWGEONames[[GEOID]:[GEO Name]],2,FALSE)</f>
        <v>APAC</v>
      </c>
      <c r="H694" s="5" t="str">
        <f>"Q"&amp;ROUNDUP(MONTH(VolumebyClient[[#This Row],[Date]])/3,0)&amp;" "&amp;YEAR(VolumebyClient[[#This Row],[Date]])</f>
        <v>Q1 2021</v>
      </c>
      <c r="I694" s="5" t="str">
        <f>VLOOKUP(VolumebyClient[[#This Row],[Date]],Quarters[],3,TRUE)</f>
        <v>Q1 2021</v>
      </c>
    </row>
    <row r="695" spans="1:9" x14ac:dyDescent="0.25">
      <c r="A695" s="4" t="str">
        <f t="shared" si="41"/>
        <v>CL83083</v>
      </c>
      <c r="B695" s="4">
        <v>44255</v>
      </c>
      <c r="C695" s="7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5" t="str">
        <f>VLOOKUP(VolumebyClient[[#This Row],[Index Match Region ID]],NEWGEONames[[GEOID]:[GEO Name]],2,FALSE)</f>
        <v>APAC</v>
      </c>
      <c r="H695" s="5" t="str">
        <f>"Q"&amp;ROUNDUP(MONTH(VolumebyClient[[#This Row],[Date]])/3,0)&amp;" "&amp;YEAR(VolumebyClient[[#This Row],[Date]])</f>
        <v>Q1 2021</v>
      </c>
      <c r="I695" s="5" t="str">
        <f>VLOOKUP(VolumebyClient[[#This Row],[Date]],Quarters[],3,TRUE)</f>
        <v>Q1 2021</v>
      </c>
    </row>
    <row r="696" spans="1:9" x14ac:dyDescent="0.25">
      <c r="A696" s="4" t="str">
        <f t="shared" si="41"/>
        <v>CL83083</v>
      </c>
      <c r="B696" s="4">
        <v>44227</v>
      </c>
      <c r="C696" s="7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5" t="str">
        <f>VLOOKUP(VolumebyClient[[#This Row],[Index Match Region ID]],NEWGEONames[[GEOID]:[GEO Name]],2,FALSE)</f>
        <v>APAC</v>
      </c>
      <c r="H696" s="5" t="str">
        <f>"Q"&amp;ROUNDUP(MONTH(VolumebyClient[[#This Row],[Date]])/3,0)&amp;" "&amp;YEAR(VolumebyClient[[#This Row],[Date]])</f>
        <v>Q1 2021</v>
      </c>
      <c r="I696" s="5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7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5" t="str">
        <f>VLOOKUP(VolumebyClient[[#This Row],[Index Match Region ID]],NEWGEONames[[GEOID]:[GEO Name]],2,FALSE)</f>
        <v>LATAM</v>
      </c>
      <c r="H697" s="5" t="str">
        <f>"Q"&amp;ROUNDUP(MONTH(VolumebyClient[[#This Row],[Date]])/3,0)&amp;" "&amp;YEAR(VolumebyClient[[#This Row],[Date]])</f>
        <v>Q1 2020</v>
      </c>
      <c r="I697" s="5" t="str">
        <f>VLOOKUP(VolumebyClient[[#This Row],[Date]],Quarters[],3,TRUE)</f>
        <v>Q1 2020</v>
      </c>
    </row>
    <row r="698" spans="1:9" x14ac:dyDescent="0.25">
      <c r="A698" s="4" t="str">
        <f t="shared" ref="A698:A714" si="42">A697</f>
        <v>CL85641</v>
      </c>
      <c r="B698" s="4">
        <v>43890</v>
      </c>
      <c r="C698" s="7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5" t="str">
        <f>VLOOKUP(VolumebyClient[[#This Row],[Index Match Region ID]],NEWGEONames[[GEOID]:[GEO Name]],2,FALSE)</f>
        <v>LATAM</v>
      </c>
      <c r="H698" s="5" t="str">
        <f>"Q"&amp;ROUNDUP(MONTH(VolumebyClient[[#This Row],[Date]])/3,0)&amp;" "&amp;YEAR(VolumebyClient[[#This Row],[Date]])</f>
        <v>Q1 2020</v>
      </c>
      <c r="I698" s="5" t="str">
        <f>VLOOKUP(VolumebyClient[[#This Row],[Date]],Quarters[],3,TRUE)</f>
        <v>Q1 2020</v>
      </c>
    </row>
    <row r="699" spans="1:9" x14ac:dyDescent="0.25">
      <c r="A699" s="4" t="str">
        <f t="shared" si="42"/>
        <v>CL85641</v>
      </c>
      <c r="B699" s="4">
        <v>43921</v>
      </c>
      <c r="C699" s="7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5" t="str">
        <f>VLOOKUP(VolumebyClient[[#This Row],[Index Match Region ID]],NEWGEONames[[GEOID]:[GEO Name]],2,FALSE)</f>
        <v>LATAM</v>
      </c>
      <c r="H699" s="5" t="str">
        <f>"Q"&amp;ROUNDUP(MONTH(VolumebyClient[[#This Row],[Date]])/3,0)&amp;" "&amp;YEAR(VolumebyClient[[#This Row],[Date]])</f>
        <v>Q1 2020</v>
      </c>
      <c r="I699" s="5" t="str">
        <f>VLOOKUP(VolumebyClient[[#This Row],[Date]],Quarters[],3,TRUE)</f>
        <v>Q1 2020</v>
      </c>
    </row>
    <row r="700" spans="1:9" x14ac:dyDescent="0.25">
      <c r="A700" s="4" t="str">
        <f t="shared" si="42"/>
        <v>CL85641</v>
      </c>
      <c r="B700" s="4">
        <v>43951</v>
      </c>
      <c r="C700" s="7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5" t="str">
        <f>VLOOKUP(VolumebyClient[[#This Row],[Index Match Region ID]],NEWGEONames[[GEOID]:[GEO Name]],2,FALSE)</f>
        <v>LATAM</v>
      </c>
      <c r="H700" s="5" t="str">
        <f>"Q"&amp;ROUNDUP(MONTH(VolumebyClient[[#This Row],[Date]])/3,0)&amp;" "&amp;YEAR(VolumebyClient[[#This Row],[Date]])</f>
        <v>Q2 2020</v>
      </c>
      <c r="I700" s="5" t="str">
        <f>VLOOKUP(VolumebyClient[[#This Row],[Date]],Quarters[],3,TRUE)</f>
        <v>Q2 2020</v>
      </c>
    </row>
    <row r="701" spans="1:9" x14ac:dyDescent="0.25">
      <c r="A701" s="4" t="str">
        <f t="shared" si="42"/>
        <v>CL85641</v>
      </c>
      <c r="B701" s="4">
        <v>43982</v>
      </c>
      <c r="C701" s="7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5" t="str">
        <f>VLOOKUP(VolumebyClient[[#This Row],[Index Match Region ID]],NEWGEONames[[GEOID]:[GEO Name]],2,FALSE)</f>
        <v>LATAM</v>
      </c>
      <c r="H701" s="5" t="str">
        <f>"Q"&amp;ROUNDUP(MONTH(VolumebyClient[[#This Row],[Date]])/3,0)&amp;" "&amp;YEAR(VolumebyClient[[#This Row],[Date]])</f>
        <v>Q2 2020</v>
      </c>
      <c r="I701" s="5" t="str">
        <f>VLOOKUP(VolumebyClient[[#This Row],[Date]],Quarters[],3,TRUE)</f>
        <v>Q2 2020</v>
      </c>
    </row>
    <row r="702" spans="1:9" x14ac:dyDescent="0.25">
      <c r="A702" s="4" t="str">
        <f t="shared" si="42"/>
        <v>CL85641</v>
      </c>
      <c r="B702" s="4">
        <v>44012</v>
      </c>
      <c r="C702" s="7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5" t="str">
        <f>VLOOKUP(VolumebyClient[[#This Row],[Index Match Region ID]],NEWGEONames[[GEOID]:[GEO Name]],2,FALSE)</f>
        <v>LATAM</v>
      </c>
      <c r="H702" s="5" t="str">
        <f>"Q"&amp;ROUNDUP(MONTH(VolumebyClient[[#This Row],[Date]])/3,0)&amp;" "&amp;YEAR(VolumebyClient[[#This Row],[Date]])</f>
        <v>Q2 2020</v>
      </c>
      <c r="I702" s="5" t="str">
        <f>VLOOKUP(VolumebyClient[[#This Row],[Date]],Quarters[],3,TRUE)</f>
        <v>Q2 2020</v>
      </c>
    </row>
    <row r="703" spans="1:9" x14ac:dyDescent="0.25">
      <c r="A703" s="4" t="str">
        <f t="shared" si="42"/>
        <v>CL85641</v>
      </c>
      <c r="B703" s="4">
        <v>44043</v>
      </c>
      <c r="C703" s="7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5" t="str">
        <f>VLOOKUP(VolumebyClient[[#This Row],[Index Match Region ID]],NEWGEONames[[GEOID]:[GEO Name]],2,FALSE)</f>
        <v>LATAM</v>
      </c>
      <c r="H703" s="5" t="str">
        <f>"Q"&amp;ROUNDUP(MONTH(VolumebyClient[[#This Row],[Date]])/3,0)&amp;" "&amp;YEAR(VolumebyClient[[#This Row],[Date]])</f>
        <v>Q3 2020</v>
      </c>
      <c r="I703" s="5" t="str">
        <f>VLOOKUP(VolumebyClient[[#This Row],[Date]],Quarters[],3,TRUE)</f>
        <v>Q3 2020</v>
      </c>
    </row>
    <row r="704" spans="1:9" x14ac:dyDescent="0.25">
      <c r="A704" s="4" t="str">
        <f t="shared" si="42"/>
        <v>CL85641</v>
      </c>
      <c r="B704" s="4">
        <v>44074</v>
      </c>
      <c r="C704" s="7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5" t="str">
        <f>VLOOKUP(VolumebyClient[[#This Row],[Index Match Region ID]],NEWGEONames[[GEOID]:[GEO Name]],2,FALSE)</f>
        <v>LATAM</v>
      </c>
      <c r="H704" s="5" t="str">
        <f>"Q"&amp;ROUNDUP(MONTH(VolumebyClient[[#This Row],[Date]])/3,0)&amp;" "&amp;YEAR(VolumebyClient[[#This Row],[Date]])</f>
        <v>Q3 2020</v>
      </c>
      <c r="I704" s="5" t="str">
        <f>VLOOKUP(VolumebyClient[[#This Row],[Date]],Quarters[],3,TRUE)</f>
        <v>Q3 2020</v>
      </c>
    </row>
    <row r="705" spans="1:9" x14ac:dyDescent="0.25">
      <c r="A705" s="4" t="str">
        <f t="shared" si="42"/>
        <v>CL85641</v>
      </c>
      <c r="B705" s="4">
        <v>44104</v>
      </c>
      <c r="C705" s="7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5" t="str">
        <f>VLOOKUP(VolumebyClient[[#This Row],[Index Match Region ID]],NEWGEONames[[GEOID]:[GEO Name]],2,FALSE)</f>
        <v>LATAM</v>
      </c>
      <c r="H705" s="5" t="str">
        <f>"Q"&amp;ROUNDUP(MONTH(VolumebyClient[[#This Row],[Date]])/3,0)&amp;" "&amp;YEAR(VolumebyClient[[#This Row],[Date]])</f>
        <v>Q3 2020</v>
      </c>
      <c r="I705" s="5" t="str">
        <f>VLOOKUP(VolumebyClient[[#This Row],[Date]],Quarters[],3,TRUE)</f>
        <v>Q3 2020</v>
      </c>
    </row>
    <row r="706" spans="1:9" x14ac:dyDescent="0.25">
      <c r="A706" s="4" t="str">
        <f t="shared" si="42"/>
        <v>CL85641</v>
      </c>
      <c r="B706" s="4">
        <v>44135</v>
      </c>
      <c r="C706" s="7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5" t="str">
        <f>VLOOKUP(VolumebyClient[[#This Row],[Index Match Region ID]],NEWGEONames[[GEOID]:[GEO Name]],2,FALSE)</f>
        <v>LATAM</v>
      </c>
      <c r="H706" s="5" t="str">
        <f>"Q"&amp;ROUNDUP(MONTH(VolumebyClient[[#This Row],[Date]])/3,0)&amp;" "&amp;YEAR(VolumebyClient[[#This Row],[Date]])</f>
        <v>Q4 2020</v>
      </c>
      <c r="I706" s="5" t="str">
        <f>VLOOKUP(VolumebyClient[[#This Row],[Date]],Quarters[],3,TRUE)</f>
        <v>Q4 2020</v>
      </c>
    </row>
    <row r="707" spans="1:9" x14ac:dyDescent="0.25">
      <c r="A707" s="4" t="str">
        <f t="shared" si="42"/>
        <v>CL85641</v>
      </c>
      <c r="B707" s="4">
        <v>44165</v>
      </c>
      <c r="C707" s="7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5" t="str">
        <f>VLOOKUP(VolumebyClient[[#This Row],[Index Match Region ID]],NEWGEONames[[GEOID]:[GEO Name]],2,FALSE)</f>
        <v>LATAM</v>
      </c>
      <c r="H707" s="5" t="str">
        <f>"Q"&amp;ROUNDUP(MONTH(VolumebyClient[[#This Row],[Date]])/3,0)&amp;" "&amp;YEAR(VolumebyClient[[#This Row],[Date]])</f>
        <v>Q4 2020</v>
      </c>
      <c r="I707" s="5" t="str">
        <f>VLOOKUP(VolumebyClient[[#This Row],[Date]],Quarters[],3,TRUE)</f>
        <v>Q4 2020</v>
      </c>
    </row>
    <row r="708" spans="1:9" x14ac:dyDescent="0.25">
      <c r="A708" s="4" t="str">
        <f t="shared" si="42"/>
        <v>CL85641</v>
      </c>
      <c r="B708" s="4">
        <v>44196</v>
      </c>
      <c r="C708" s="7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5" t="str">
        <f>VLOOKUP(VolumebyClient[[#This Row],[Index Match Region ID]],NEWGEONames[[GEOID]:[GEO Name]],2,FALSE)</f>
        <v>LATAM</v>
      </c>
      <c r="H708" s="5" t="str">
        <f>"Q"&amp;ROUNDUP(MONTH(VolumebyClient[[#This Row],[Date]])/3,0)&amp;" "&amp;YEAR(VolumebyClient[[#This Row],[Date]])</f>
        <v>Q4 2020</v>
      </c>
      <c r="I708" s="5" t="str">
        <f>VLOOKUP(VolumebyClient[[#This Row],[Date]],Quarters[],3,TRUE)</f>
        <v>Q4 2020</v>
      </c>
    </row>
    <row r="709" spans="1:9" x14ac:dyDescent="0.25">
      <c r="A709" s="4" t="str">
        <f t="shared" si="42"/>
        <v>CL85641</v>
      </c>
      <c r="B709" s="4">
        <v>44377</v>
      </c>
      <c r="C709" s="7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5" t="str">
        <f>VLOOKUP(VolumebyClient[[#This Row],[Index Match Region ID]],NEWGEONames[[GEOID]:[GEO Name]],2,FALSE)</f>
        <v>LATAM</v>
      </c>
      <c r="H709" s="5" t="str">
        <f>"Q"&amp;ROUNDUP(MONTH(VolumebyClient[[#This Row],[Date]])/3,0)&amp;" "&amp;YEAR(VolumebyClient[[#This Row],[Date]])</f>
        <v>Q2 2021</v>
      </c>
      <c r="I709" s="5" t="str">
        <f>VLOOKUP(VolumebyClient[[#This Row],[Date]],Quarters[],3,TRUE)</f>
        <v>Q2 2021</v>
      </c>
    </row>
    <row r="710" spans="1:9" x14ac:dyDescent="0.25">
      <c r="A710" s="4" t="str">
        <f t="shared" si="42"/>
        <v>CL85641</v>
      </c>
      <c r="B710" s="4">
        <v>44347</v>
      </c>
      <c r="C710" s="7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5" t="str">
        <f>VLOOKUP(VolumebyClient[[#This Row],[Index Match Region ID]],NEWGEONames[[GEOID]:[GEO Name]],2,FALSE)</f>
        <v>LATAM</v>
      </c>
      <c r="H710" s="5" t="str">
        <f>"Q"&amp;ROUNDUP(MONTH(VolumebyClient[[#This Row],[Date]])/3,0)&amp;" "&amp;YEAR(VolumebyClient[[#This Row],[Date]])</f>
        <v>Q2 2021</v>
      </c>
      <c r="I710" s="5" t="str">
        <f>VLOOKUP(VolumebyClient[[#This Row],[Date]],Quarters[],3,TRUE)</f>
        <v>Q2 2021</v>
      </c>
    </row>
    <row r="711" spans="1:9" x14ac:dyDescent="0.25">
      <c r="A711" s="4" t="str">
        <f t="shared" si="42"/>
        <v>CL85641</v>
      </c>
      <c r="B711" s="4">
        <v>44316</v>
      </c>
      <c r="C711" s="7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5" t="str">
        <f>VLOOKUP(VolumebyClient[[#This Row],[Index Match Region ID]],NEWGEONames[[GEOID]:[GEO Name]],2,FALSE)</f>
        <v>LATAM</v>
      </c>
      <c r="H711" s="5" t="str">
        <f>"Q"&amp;ROUNDUP(MONTH(VolumebyClient[[#This Row],[Date]])/3,0)&amp;" "&amp;YEAR(VolumebyClient[[#This Row],[Date]])</f>
        <v>Q2 2021</v>
      </c>
      <c r="I711" s="5" t="str">
        <f>VLOOKUP(VolumebyClient[[#This Row],[Date]],Quarters[],3,TRUE)</f>
        <v>Q2 2021</v>
      </c>
    </row>
    <row r="712" spans="1:9" x14ac:dyDescent="0.25">
      <c r="A712" s="4" t="str">
        <f t="shared" si="42"/>
        <v>CL85641</v>
      </c>
      <c r="B712" s="4">
        <v>44286</v>
      </c>
      <c r="C712" s="7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5" t="str">
        <f>VLOOKUP(VolumebyClient[[#This Row],[Index Match Region ID]],NEWGEONames[[GEOID]:[GEO Name]],2,FALSE)</f>
        <v>LATAM</v>
      </c>
      <c r="H712" s="5" t="str">
        <f>"Q"&amp;ROUNDUP(MONTH(VolumebyClient[[#This Row],[Date]])/3,0)&amp;" "&amp;YEAR(VolumebyClient[[#This Row],[Date]])</f>
        <v>Q1 2021</v>
      </c>
      <c r="I712" s="5" t="str">
        <f>VLOOKUP(VolumebyClient[[#This Row],[Date]],Quarters[],3,TRUE)</f>
        <v>Q1 2021</v>
      </c>
    </row>
    <row r="713" spans="1:9" x14ac:dyDescent="0.25">
      <c r="A713" s="4" t="str">
        <f t="shared" si="42"/>
        <v>CL85641</v>
      </c>
      <c r="B713" s="4">
        <v>44255</v>
      </c>
      <c r="C713" s="7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5" t="str">
        <f>VLOOKUP(VolumebyClient[[#This Row],[Index Match Region ID]],NEWGEONames[[GEOID]:[GEO Name]],2,FALSE)</f>
        <v>LATAM</v>
      </c>
      <c r="H713" s="5" t="str">
        <f>"Q"&amp;ROUNDUP(MONTH(VolumebyClient[[#This Row],[Date]])/3,0)&amp;" "&amp;YEAR(VolumebyClient[[#This Row],[Date]])</f>
        <v>Q1 2021</v>
      </c>
      <c r="I713" s="5" t="str">
        <f>VLOOKUP(VolumebyClient[[#This Row],[Date]],Quarters[],3,TRUE)</f>
        <v>Q1 2021</v>
      </c>
    </row>
    <row r="714" spans="1:9" x14ac:dyDescent="0.25">
      <c r="A714" s="4" t="str">
        <f t="shared" si="42"/>
        <v>CL85641</v>
      </c>
      <c r="B714" s="4">
        <v>44227</v>
      </c>
      <c r="C714" s="7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5" t="str">
        <f>VLOOKUP(VolumebyClient[[#This Row],[Index Match Region ID]],NEWGEONames[[GEOID]:[GEO Name]],2,FALSE)</f>
        <v>LATAM</v>
      </c>
      <c r="H714" s="5" t="str">
        <f>"Q"&amp;ROUNDUP(MONTH(VolumebyClient[[#This Row],[Date]])/3,0)&amp;" "&amp;YEAR(VolumebyClient[[#This Row],[Date]])</f>
        <v>Q1 2021</v>
      </c>
      <c r="I714" s="5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7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5" t="str">
        <f>VLOOKUP(VolumebyClient[[#This Row],[Index Match Region ID]],NEWGEONames[[GEOID]:[GEO Name]],2,FALSE)</f>
        <v>EMEA</v>
      </c>
      <c r="H715" s="5" t="str">
        <f>"Q"&amp;ROUNDUP(MONTH(VolumebyClient[[#This Row],[Date]])/3,0)&amp;" "&amp;YEAR(VolumebyClient[[#This Row],[Date]])</f>
        <v>Q1 2020</v>
      </c>
      <c r="I715" s="5" t="str">
        <f>VLOOKUP(VolumebyClient[[#This Row],[Date]],Quarters[],3,TRUE)</f>
        <v>Q1 2020</v>
      </c>
    </row>
    <row r="716" spans="1:9" x14ac:dyDescent="0.25">
      <c r="A716" s="4" t="str">
        <f t="shared" ref="A716:A732" si="43">A715</f>
        <v>CL87149</v>
      </c>
      <c r="B716" s="4">
        <v>43890</v>
      </c>
      <c r="C716" s="7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5" t="str">
        <f>VLOOKUP(VolumebyClient[[#This Row],[Index Match Region ID]],NEWGEONames[[GEOID]:[GEO Name]],2,FALSE)</f>
        <v>EMEA</v>
      </c>
      <c r="H716" s="5" t="str">
        <f>"Q"&amp;ROUNDUP(MONTH(VolumebyClient[[#This Row],[Date]])/3,0)&amp;" "&amp;YEAR(VolumebyClient[[#This Row],[Date]])</f>
        <v>Q1 2020</v>
      </c>
      <c r="I716" s="5" t="str">
        <f>VLOOKUP(VolumebyClient[[#This Row],[Date]],Quarters[],3,TRUE)</f>
        <v>Q1 2020</v>
      </c>
    </row>
    <row r="717" spans="1:9" x14ac:dyDescent="0.25">
      <c r="A717" s="4" t="str">
        <f t="shared" si="43"/>
        <v>CL87149</v>
      </c>
      <c r="B717" s="4">
        <v>43921</v>
      </c>
      <c r="C717" s="7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5" t="str">
        <f>VLOOKUP(VolumebyClient[[#This Row],[Index Match Region ID]],NEWGEONames[[GEOID]:[GEO Name]],2,FALSE)</f>
        <v>EMEA</v>
      </c>
      <c r="H717" s="5" t="str">
        <f>"Q"&amp;ROUNDUP(MONTH(VolumebyClient[[#This Row],[Date]])/3,0)&amp;" "&amp;YEAR(VolumebyClient[[#This Row],[Date]])</f>
        <v>Q1 2020</v>
      </c>
      <c r="I717" s="5" t="str">
        <f>VLOOKUP(VolumebyClient[[#This Row],[Date]],Quarters[],3,TRUE)</f>
        <v>Q1 2020</v>
      </c>
    </row>
    <row r="718" spans="1:9" x14ac:dyDescent="0.25">
      <c r="A718" s="4" t="str">
        <f t="shared" si="43"/>
        <v>CL87149</v>
      </c>
      <c r="B718" s="4">
        <v>43951</v>
      </c>
      <c r="C718" s="7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5" t="str">
        <f>VLOOKUP(VolumebyClient[[#This Row],[Index Match Region ID]],NEWGEONames[[GEOID]:[GEO Name]],2,FALSE)</f>
        <v>EMEA</v>
      </c>
      <c r="H718" s="5" t="str">
        <f>"Q"&amp;ROUNDUP(MONTH(VolumebyClient[[#This Row],[Date]])/3,0)&amp;" "&amp;YEAR(VolumebyClient[[#This Row],[Date]])</f>
        <v>Q2 2020</v>
      </c>
      <c r="I718" s="5" t="str">
        <f>VLOOKUP(VolumebyClient[[#This Row],[Date]],Quarters[],3,TRUE)</f>
        <v>Q2 2020</v>
      </c>
    </row>
    <row r="719" spans="1:9" x14ac:dyDescent="0.25">
      <c r="A719" s="4" t="str">
        <f t="shared" si="43"/>
        <v>CL87149</v>
      </c>
      <c r="B719" s="4">
        <v>43982</v>
      </c>
      <c r="C719" s="7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5" t="str">
        <f>VLOOKUP(VolumebyClient[[#This Row],[Index Match Region ID]],NEWGEONames[[GEOID]:[GEO Name]],2,FALSE)</f>
        <v>EMEA</v>
      </c>
      <c r="H719" s="5" t="str">
        <f>"Q"&amp;ROUNDUP(MONTH(VolumebyClient[[#This Row],[Date]])/3,0)&amp;" "&amp;YEAR(VolumebyClient[[#This Row],[Date]])</f>
        <v>Q2 2020</v>
      </c>
      <c r="I719" s="5" t="str">
        <f>VLOOKUP(VolumebyClient[[#This Row],[Date]],Quarters[],3,TRUE)</f>
        <v>Q2 2020</v>
      </c>
    </row>
    <row r="720" spans="1:9" x14ac:dyDescent="0.25">
      <c r="A720" s="4" t="str">
        <f t="shared" si="43"/>
        <v>CL87149</v>
      </c>
      <c r="B720" s="4">
        <v>44012</v>
      </c>
      <c r="C720" s="7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5" t="str">
        <f>VLOOKUP(VolumebyClient[[#This Row],[Index Match Region ID]],NEWGEONames[[GEOID]:[GEO Name]],2,FALSE)</f>
        <v>EMEA</v>
      </c>
      <c r="H720" s="5" t="str">
        <f>"Q"&amp;ROUNDUP(MONTH(VolumebyClient[[#This Row],[Date]])/3,0)&amp;" "&amp;YEAR(VolumebyClient[[#This Row],[Date]])</f>
        <v>Q2 2020</v>
      </c>
      <c r="I720" s="5" t="str">
        <f>VLOOKUP(VolumebyClient[[#This Row],[Date]],Quarters[],3,TRUE)</f>
        <v>Q2 2020</v>
      </c>
    </row>
    <row r="721" spans="1:9" x14ac:dyDescent="0.25">
      <c r="A721" s="4" t="str">
        <f t="shared" si="43"/>
        <v>CL87149</v>
      </c>
      <c r="B721" s="4">
        <v>44043</v>
      </c>
      <c r="C721" s="7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5" t="str">
        <f>VLOOKUP(VolumebyClient[[#This Row],[Index Match Region ID]],NEWGEONames[[GEOID]:[GEO Name]],2,FALSE)</f>
        <v>EMEA</v>
      </c>
      <c r="H721" s="5" t="str">
        <f>"Q"&amp;ROUNDUP(MONTH(VolumebyClient[[#This Row],[Date]])/3,0)&amp;" "&amp;YEAR(VolumebyClient[[#This Row],[Date]])</f>
        <v>Q3 2020</v>
      </c>
      <c r="I721" s="5" t="str">
        <f>VLOOKUP(VolumebyClient[[#This Row],[Date]],Quarters[],3,TRUE)</f>
        <v>Q3 2020</v>
      </c>
    </row>
    <row r="722" spans="1:9" x14ac:dyDescent="0.25">
      <c r="A722" s="4" t="str">
        <f t="shared" si="43"/>
        <v>CL87149</v>
      </c>
      <c r="B722" s="4">
        <v>44074</v>
      </c>
      <c r="C722" s="7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5" t="str">
        <f>VLOOKUP(VolumebyClient[[#This Row],[Index Match Region ID]],NEWGEONames[[GEOID]:[GEO Name]],2,FALSE)</f>
        <v>EMEA</v>
      </c>
      <c r="H722" s="5" t="str">
        <f>"Q"&amp;ROUNDUP(MONTH(VolumebyClient[[#This Row],[Date]])/3,0)&amp;" "&amp;YEAR(VolumebyClient[[#This Row],[Date]])</f>
        <v>Q3 2020</v>
      </c>
      <c r="I722" s="5" t="str">
        <f>VLOOKUP(VolumebyClient[[#This Row],[Date]],Quarters[],3,TRUE)</f>
        <v>Q3 2020</v>
      </c>
    </row>
    <row r="723" spans="1:9" x14ac:dyDescent="0.25">
      <c r="A723" s="4" t="str">
        <f t="shared" si="43"/>
        <v>CL87149</v>
      </c>
      <c r="B723" s="4">
        <v>44104</v>
      </c>
      <c r="C723" s="7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5" t="str">
        <f>VLOOKUP(VolumebyClient[[#This Row],[Index Match Region ID]],NEWGEONames[[GEOID]:[GEO Name]],2,FALSE)</f>
        <v>EMEA</v>
      </c>
      <c r="H723" s="5" t="str">
        <f>"Q"&amp;ROUNDUP(MONTH(VolumebyClient[[#This Row],[Date]])/3,0)&amp;" "&amp;YEAR(VolumebyClient[[#This Row],[Date]])</f>
        <v>Q3 2020</v>
      </c>
      <c r="I723" s="5" t="str">
        <f>VLOOKUP(VolumebyClient[[#This Row],[Date]],Quarters[],3,TRUE)</f>
        <v>Q3 2020</v>
      </c>
    </row>
    <row r="724" spans="1:9" x14ac:dyDescent="0.25">
      <c r="A724" s="4" t="str">
        <f t="shared" si="43"/>
        <v>CL87149</v>
      </c>
      <c r="B724" s="4">
        <v>44135</v>
      </c>
      <c r="C724" s="7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5" t="str">
        <f>VLOOKUP(VolumebyClient[[#This Row],[Index Match Region ID]],NEWGEONames[[GEOID]:[GEO Name]],2,FALSE)</f>
        <v>EMEA</v>
      </c>
      <c r="H724" s="5" t="str">
        <f>"Q"&amp;ROUNDUP(MONTH(VolumebyClient[[#This Row],[Date]])/3,0)&amp;" "&amp;YEAR(VolumebyClient[[#This Row],[Date]])</f>
        <v>Q4 2020</v>
      </c>
      <c r="I724" s="5" t="str">
        <f>VLOOKUP(VolumebyClient[[#This Row],[Date]],Quarters[],3,TRUE)</f>
        <v>Q4 2020</v>
      </c>
    </row>
    <row r="725" spans="1:9" x14ac:dyDescent="0.25">
      <c r="A725" s="4" t="str">
        <f t="shared" si="43"/>
        <v>CL87149</v>
      </c>
      <c r="B725" s="4">
        <v>44165</v>
      </c>
      <c r="C725" s="7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5" t="str">
        <f>VLOOKUP(VolumebyClient[[#This Row],[Index Match Region ID]],NEWGEONames[[GEOID]:[GEO Name]],2,FALSE)</f>
        <v>EMEA</v>
      </c>
      <c r="H725" s="5" t="str">
        <f>"Q"&amp;ROUNDUP(MONTH(VolumebyClient[[#This Row],[Date]])/3,0)&amp;" "&amp;YEAR(VolumebyClient[[#This Row],[Date]])</f>
        <v>Q4 2020</v>
      </c>
      <c r="I725" s="5" t="str">
        <f>VLOOKUP(VolumebyClient[[#This Row],[Date]],Quarters[],3,TRUE)</f>
        <v>Q4 2020</v>
      </c>
    </row>
    <row r="726" spans="1:9" x14ac:dyDescent="0.25">
      <c r="A726" s="4" t="str">
        <f t="shared" si="43"/>
        <v>CL87149</v>
      </c>
      <c r="B726" s="4">
        <v>44196</v>
      </c>
      <c r="C726" s="7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5" t="str">
        <f>VLOOKUP(VolumebyClient[[#This Row],[Index Match Region ID]],NEWGEONames[[GEOID]:[GEO Name]],2,FALSE)</f>
        <v>EMEA</v>
      </c>
      <c r="H726" s="5" t="str">
        <f>"Q"&amp;ROUNDUP(MONTH(VolumebyClient[[#This Row],[Date]])/3,0)&amp;" "&amp;YEAR(VolumebyClient[[#This Row],[Date]])</f>
        <v>Q4 2020</v>
      </c>
      <c r="I726" s="5" t="str">
        <f>VLOOKUP(VolumebyClient[[#This Row],[Date]],Quarters[],3,TRUE)</f>
        <v>Q4 2020</v>
      </c>
    </row>
    <row r="727" spans="1:9" x14ac:dyDescent="0.25">
      <c r="A727" s="4" t="str">
        <f t="shared" si="43"/>
        <v>CL87149</v>
      </c>
      <c r="B727" s="4">
        <v>44377</v>
      </c>
      <c r="C727" s="7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5" t="str">
        <f>VLOOKUP(VolumebyClient[[#This Row],[Index Match Region ID]],NEWGEONames[[GEOID]:[GEO Name]],2,FALSE)</f>
        <v>EMEA</v>
      </c>
      <c r="H727" s="5" t="str">
        <f>"Q"&amp;ROUNDUP(MONTH(VolumebyClient[[#This Row],[Date]])/3,0)&amp;" "&amp;YEAR(VolumebyClient[[#This Row],[Date]])</f>
        <v>Q2 2021</v>
      </c>
      <c r="I727" s="5" t="str">
        <f>VLOOKUP(VolumebyClient[[#This Row],[Date]],Quarters[],3,TRUE)</f>
        <v>Q2 2021</v>
      </c>
    </row>
    <row r="728" spans="1:9" x14ac:dyDescent="0.25">
      <c r="A728" s="4" t="str">
        <f t="shared" si="43"/>
        <v>CL87149</v>
      </c>
      <c r="B728" s="4">
        <v>44347</v>
      </c>
      <c r="C728" s="7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5" t="str">
        <f>VLOOKUP(VolumebyClient[[#This Row],[Index Match Region ID]],NEWGEONames[[GEOID]:[GEO Name]],2,FALSE)</f>
        <v>EMEA</v>
      </c>
      <c r="H728" s="5" t="str">
        <f>"Q"&amp;ROUNDUP(MONTH(VolumebyClient[[#This Row],[Date]])/3,0)&amp;" "&amp;YEAR(VolumebyClient[[#This Row],[Date]])</f>
        <v>Q2 2021</v>
      </c>
      <c r="I728" s="5" t="str">
        <f>VLOOKUP(VolumebyClient[[#This Row],[Date]],Quarters[],3,TRUE)</f>
        <v>Q2 2021</v>
      </c>
    </row>
    <row r="729" spans="1:9" x14ac:dyDescent="0.25">
      <c r="A729" s="4" t="str">
        <f t="shared" si="43"/>
        <v>CL87149</v>
      </c>
      <c r="B729" s="4">
        <v>44316</v>
      </c>
      <c r="C729" s="7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5" t="str">
        <f>VLOOKUP(VolumebyClient[[#This Row],[Index Match Region ID]],NEWGEONames[[GEOID]:[GEO Name]],2,FALSE)</f>
        <v>EMEA</v>
      </c>
      <c r="H729" s="5" t="str">
        <f>"Q"&amp;ROUNDUP(MONTH(VolumebyClient[[#This Row],[Date]])/3,0)&amp;" "&amp;YEAR(VolumebyClient[[#This Row],[Date]])</f>
        <v>Q2 2021</v>
      </c>
      <c r="I729" s="5" t="str">
        <f>VLOOKUP(VolumebyClient[[#This Row],[Date]],Quarters[],3,TRUE)</f>
        <v>Q2 2021</v>
      </c>
    </row>
    <row r="730" spans="1:9" x14ac:dyDescent="0.25">
      <c r="A730" s="4" t="str">
        <f t="shared" si="43"/>
        <v>CL87149</v>
      </c>
      <c r="B730" s="4">
        <v>44286</v>
      </c>
      <c r="C730" s="7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5" t="str">
        <f>VLOOKUP(VolumebyClient[[#This Row],[Index Match Region ID]],NEWGEONames[[GEOID]:[GEO Name]],2,FALSE)</f>
        <v>EMEA</v>
      </c>
      <c r="H730" s="5" t="str">
        <f>"Q"&amp;ROUNDUP(MONTH(VolumebyClient[[#This Row],[Date]])/3,0)&amp;" "&amp;YEAR(VolumebyClient[[#This Row],[Date]])</f>
        <v>Q1 2021</v>
      </c>
      <c r="I730" s="5" t="str">
        <f>VLOOKUP(VolumebyClient[[#This Row],[Date]],Quarters[],3,TRUE)</f>
        <v>Q1 2021</v>
      </c>
    </row>
    <row r="731" spans="1:9" x14ac:dyDescent="0.25">
      <c r="A731" s="4" t="str">
        <f t="shared" si="43"/>
        <v>CL87149</v>
      </c>
      <c r="B731" s="4">
        <v>44255</v>
      </c>
      <c r="C731" s="7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5" t="str">
        <f>VLOOKUP(VolumebyClient[[#This Row],[Index Match Region ID]],NEWGEONames[[GEOID]:[GEO Name]],2,FALSE)</f>
        <v>EMEA</v>
      </c>
      <c r="H731" s="5" t="str">
        <f>"Q"&amp;ROUNDUP(MONTH(VolumebyClient[[#This Row],[Date]])/3,0)&amp;" "&amp;YEAR(VolumebyClient[[#This Row],[Date]])</f>
        <v>Q1 2021</v>
      </c>
      <c r="I731" s="5" t="str">
        <f>VLOOKUP(VolumebyClient[[#This Row],[Date]],Quarters[],3,TRUE)</f>
        <v>Q1 2021</v>
      </c>
    </row>
    <row r="732" spans="1:9" x14ac:dyDescent="0.25">
      <c r="A732" s="4" t="str">
        <f t="shared" si="43"/>
        <v>CL87149</v>
      </c>
      <c r="B732" s="4">
        <v>44227</v>
      </c>
      <c r="C732" s="7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5" t="str">
        <f>VLOOKUP(VolumebyClient[[#This Row],[Index Match Region ID]],NEWGEONames[[GEOID]:[GEO Name]],2,FALSE)</f>
        <v>EMEA</v>
      </c>
      <c r="H732" s="5" t="str">
        <f>"Q"&amp;ROUNDUP(MONTH(VolumebyClient[[#This Row],[Date]])/3,0)&amp;" "&amp;YEAR(VolumebyClient[[#This Row],[Date]])</f>
        <v>Q1 2021</v>
      </c>
      <c r="I732" s="5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7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5" t="str">
        <f>VLOOKUP(VolumebyClient[[#This Row],[Index Match Region ID]],NEWGEONames[[GEOID]:[GEO Name]],2,FALSE)</f>
        <v>EMEA</v>
      </c>
      <c r="H733" s="5" t="str">
        <f>"Q"&amp;ROUNDUP(MONTH(VolumebyClient[[#This Row],[Date]])/3,0)&amp;" "&amp;YEAR(VolumebyClient[[#This Row],[Date]])</f>
        <v>Q1 2020</v>
      </c>
      <c r="I733" s="5" t="str">
        <f>VLOOKUP(VolumebyClient[[#This Row],[Date]],Quarters[],3,TRUE)</f>
        <v>Q1 2020</v>
      </c>
    </row>
    <row r="734" spans="1:9" x14ac:dyDescent="0.25">
      <c r="A734" s="4" t="str">
        <f t="shared" ref="A734:A750" si="44">A733</f>
        <v>CL87299</v>
      </c>
      <c r="B734" s="4">
        <v>43890</v>
      </c>
      <c r="C734" s="7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5" t="str">
        <f>VLOOKUP(VolumebyClient[[#This Row],[Index Match Region ID]],NEWGEONames[[GEOID]:[GEO Name]],2,FALSE)</f>
        <v>EMEA</v>
      </c>
      <c r="H734" s="5" t="str">
        <f>"Q"&amp;ROUNDUP(MONTH(VolumebyClient[[#This Row],[Date]])/3,0)&amp;" "&amp;YEAR(VolumebyClient[[#This Row],[Date]])</f>
        <v>Q1 2020</v>
      </c>
      <c r="I734" s="5" t="str">
        <f>VLOOKUP(VolumebyClient[[#This Row],[Date]],Quarters[],3,TRUE)</f>
        <v>Q1 2020</v>
      </c>
    </row>
    <row r="735" spans="1:9" x14ac:dyDescent="0.25">
      <c r="A735" s="4" t="str">
        <f t="shared" si="44"/>
        <v>CL87299</v>
      </c>
      <c r="B735" s="4">
        <v>43921</v>
      </c>
      <c r="C735" s="7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5" t="str">
        <f>VLOOKUP(VolumebyClient[[#This Row],[Index Match Region ID]],NEWGEONames[[GEOID]:[GEO Name]],2,FALSE)</f>
        <v>EMEA</v>
      </c>
      <c r="H735" s="5" t="str">
        <f>"Q"&amp;ROUNDUP(MONTH(VolumebyClient[[#This Row],[Date]])/3,0)&amp;" "&amp;YEAR(VolumebyClient[[#This Row],[Date]])</f>
        <v>Q1 2020</v>
      </c>
      <c r="I735" s="5" t="str">
        <f>VLOOKUP(VolumebyClient[[#This Row],[Date]],Quarters[],3,TRUE)</f>
        <v>Q1 2020</v>
      </c>
    </row>
    <row r="736" spans="1:9" x14ac:dyDescent="0.25">
      <c r="A736" s="4" t="str">
        <f t="shared" si="44"/>
        <v>CL87299</v>
      </c>
      <c r="B736" s="4">
        <v>43951</v>
      </c>
      <c r="C736" s="7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5" t="str">
        <f>VLOOKUP(VolumebyClient[[#This Row],[Index Match Region ID]],NEWGEONames[[GEOID]:[GEO Name]],2,FALSE)</f>
        <v>EMEA</v>
      </c>
      <c r="H736" s="5" t="str">
        <f>"Q"&amp;ROUNDUP(MONTH(VolumebyClient[[#This Row],[Date]])/3,0)&amp;" "&amp;YEAR(VolumebyClient[[#This Row],[Date]])</f>
        <v>Q2 2020</v>
      </c>
      <c r="I736" s="5" t="str">
        <f>VLOOKUP(VolumebyClient[[#This Row],[Date]],Quarters[],3,TRUE)</f>
        <v>Q2 2020</v>
      </c>
    </row>
    <row r="737" spans="1:9" x14ac:dyDescent="0.25">
      <c r="A737" s="4" t="str">
        <f t="shared" si="44"/>
        <v>CL87299</v>
      </c>
      <c r="B737" s="4">
        <v>43982</v>
      </c>
      <c r="C737" s="7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5" t="str">
        <f>VLOOKUP(VolumebyClient[[#This Row],[Index Match Region ID]],NEWGEONames[[GEOID]:[GEO Name]],2,FALSE)</f>
        <v>EMEA</v>
      </c>
      <c r="H737" s="5" t="str">
        <f>"Q"&amp;ROUNDUP(MONTH(VolumebyClient[[#This Row],[Date]])/3,0)&amp;" "&amp;YEAR(VolumebyClient[[#This Row],[Date]])</f>
        <v>Q2 2020</v>
      </c>
      <c r="I737" s="5" t="str">
        <f>VLOOKUP(VolumebyClient[[#This Row],[Date]],Quarters[],3,TRUE)</f>
        <v>Q2 2020</v>
      </c>
    </row>
    <row r="738" spans="1:9" x14ac:dyDescent="0.25">
      <c r="A738" s="4" t="str">
        <f t="shared" si="44"/>
        <v>CL87299</v>
      </c>
      <c r="B738" s="4">
        <v>44012</v>
      </c>
      <c r="C738" s="7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5" t="str">
        <f>VLOOKUP(VolumebyClient[[#This Row],[Index Match Region ID]],NEWGEONames[[GEOID]:[GEO Name]],2,FALSE)</f>
        <v>EMEA</v>
      </c>
      <c r="H738" s="5" t="str">
        <f>"Q"&amp;ROUNDUP(MONTH(VolumebyClient[[#This Row],[Date]])/3,0)&amp;" "&amp;YEAR(VolumebyClient[[#This Row],[Date]])</f>
        <v>Q2 2020</v>
      </c>
      <c r="I738" s="5" t="str">
        <f>VLOOKUP(VolumebyClient[[#This Row],[Date]],Quarters[],3,TRUE)</f>
        <v>Q2 2020</v>
      </c>
    </row>
    <row r="739" spans="1:9" x14ac:dyDescent="0.25">
      <c r="A739" s="4" t="str">
        <f t="shared" si="44"/>
        <v>CL87299</v>
      </c>
      <c r="B739" s="4">
        <v>44043</v>
      </c>
      <c r="C739" s="7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5" t="str">
        <f>VLOOKUP(VolumebyClient[[#This Row],[Index Match Region ID]],NEWGEONames[[GEOID]:[GEO Name]],2,FALSE)</f>
        <v>EMEA</v>
      </c>
      <c r="H739" s="5" t="str">
        <f>"Q"&amp;ROUNDUP(MONTH(VolumebyClient[[#This Row],[Date]])/3,0)&amp;" "&amp;YEAR(VolumebyClient[[#This Row],[Date]])</f>
        <v>Q3 2020</v>
      </c>
      <c r="I739" s="5" t="str">
        <f>VLOOKUP(VolumebyClient[[#This Row],[Date]],Quarters[],3,TRUE)</f>
        <v>Q3 2020</v>
      </c>
    </row>
    <row r="740" spans="1:9" x14ac:dyDescent="0.25">
      <c r="A740" s="4" t="str">
        <f t="shared" si="44"/>
        <v>CL87299</v>
      </c>
      <c r="B740" s="4">
        <v>44074</v>
      </c>
      <c r="C740" s="7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5" t="str">
        <f>VLOOKUP(VolumebyClient[[#This Row],[Index Match Region ID]],NEWGEONames[[GEOID]:[GEO Name]],2,FALSE)</f>
        <v>EMEA</v>
      </c>
      <c r="H740" s="5" t="str">
        <f>"Q"&amp;ROUNDUP(MONTH(VolumebyClient[[#This Row],[Date]])/3,0)&amp;" "&amp;YEAR(VolumebyClient[[#This Row],[Date]])</f>
        <v>Q3 2020</v>
      </c>
      <c r="I740" s="5" t="str">
        <f>VLOOKUP(VolumebyClient[[#This Row],[Date]],Quarters[],3,TRUE)</f>
        <v>Q3 2020</v>
      </c>
    </row>
    <row r="741" spans="1:9" x14ac:dyDescent="0.25">
      <c r="A741" s="4" t="str">
        <f t="shared" si="44"/>
        <v>CL87299</v>
      </c>
      <c r="B741" s="4">
        <v>44104</v>
      </c>
      <c r="C741" s="7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5" t="str">
        <f>VLOOKUP(VolumebyClient[[#This Row],[Index Match Region ID]],NEWGEONames[[GEOID]:[GEO Name]],2,FALSE)</f>
        <v>EMEA</v>
      </c>
      <c r="H741" s="5" t="str">
        <f>"Q"&amp;ROUNDUP(MONTH(VolumebyClient[[#This Row],[Date]])/3,0)&amp;" "&amp;YEAR(VolumebyClient[[#This Row],[Date]])</f>
        <v>Q3 2020</v>
      </c>
      <c r="I741" s="5" t="str">
        <f>VLOOKUP(VolumebyClient[[#This Row],[Date]],Quarters[],3,TRUE)</f>
        <v>Q3 2020</v>
      </c>
    </row>
    <row r="742" spans="1:9" x14ac:dyDescent="0.25">
      <c r="A742" s="4" t="str">
        <f t="shared" si="44"/>
        <v>CL87299</v>
      </c>
      <c r="B742" s="4">
        <v>44135</v>
      </c>
      <c r="C742" s="7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5" t="str">
        <f>VLOOKUP(VolumebyClient[[#This Row],[Index Match Region ID]],NEWGEONames[[GEOID]:[GEO Name]],2,FALSE)</f>
        <v>EMEA</v>
      </c>
      <c r="H742" s="5" t="str">
        <f>"Q"&amp;ROUNDUP(MONTH(VolumebyClient[[#This Row],[Date]])/3,0)&amp;" "&amp;YEAR(VolumebyClient[[#This Row],[Date]])</f>
        <v>Q4 2020</v>
      </c>
      <c r="I742" s="5" t="str">
        <f>VLOOKUP(VolumebyClient[[#This Row],[Date]],Quarters[],3,TRUE)</f>
        <v>Q4 2020</v>
      </c>
    </row>
    <row r="743" spans="1:9" x14ac:dyDescent="0.25">
      <c r="A743" s="4" t="str">
        <f t="shared" si="44"/>
        <v>CL87299</v>
      </c>
      <c r="B743" s="4">
        <v>44165</v>
      </c>
      <c r="C743" s="7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5" t="str">
        <f>VLOOKUP(VolumebyClient[[#This Row],[Index Match Region ID]],NEWGEONames[[GEOID]:[GEO Name]],2,FALSE)</f>
        <v>EMEA</v>
      </c>
      <c r="H743" s="5" t="str">
        <f>"Q"&amp;ROUNDUP(MONTH(VolumebyClient[[#This Row],[Date]])/3,0)&amp;" "&amp;YEAR(VolumebyClient[[#This Row],[Date]])</f>
        <v>Q4 2020</v>
      </c>
      <c r="I743" s="5" t="str">
        <f>VLOOKUP(VolumebyClient[[#This Row],[Date]],Quarters[],3,TRUE)</f>
        <v>Q4 2020</v>
      </c>
    </row>
    <row r="744" spans="1:9" x14ac:dyDescent="0.25">
      <c r="A744" s="4" t="str">
        <f t="shared" si="44"/>
        <v>CL87299</v>
      </c>
      <c r="B744" s="4">
        <v>44196</v>
      </c>
      <c r="C744" s="7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5" t="str">
        <f>VLOOKUP(VolumebyClient[[#This Row],[Index Match Region ID]],NEWGEONames[[GEOID]:[GEO Name]],2,FALSE)</f>
        <v>EMEA</v>
      </c>
      <c r="H744" s="5" t="str">
        <f>"Q"&amp;ROUNDUP(MONTH(VolumebyClient[[#This Row],[Date]])/3,0)&amp;" "&amp;YEAR(VolumebyClient[[#This Row],[Date]])</f>
        <v>Q4 2020</v>
      </c>
      <c r="I744" s="5" t="str">
        <f>VLOOKUP(VolumebyClient[[#This Row],[Date]],Quarters[],3,TRUE)</f>
        <v>Q4 2020</v>
      </c>
    </row>
    <row r="745" spans="1:9" x14ac:dyDescent="0.25">
      <c r="A745" s="4" t="str">
        <f t="shared" si="44"/>
        <v>CL87299</v>
      </c>
      <c r="B745" s="4">
        <v>44377</v>
      </c>
      <c r="C745" s="7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5" t="str">
        <f>VLOOKUP(VolumebyClient[[#This Row],[Index Match Region ID]],NEWGEONames[[GEOID]:[GEO Name]],2,FALSE)</f>
        <v>EMEA</v>
      </c>
      <c r="H745" s="5" t="str">
        <f>"Q"&amp;ROUNDUP(MONTH(VolumebyClient[[#This Row],[Date]])/3,0)&amp;" "&amp;YEAR(VolumebyClient[[#This Row],[Date]])</f>
        <v>Q2 2021</v>
      </c>
      <c r="I745" s="5" t="str">
        <f>VLOOKUP(VolumebyClient[[#This Row],[Date]],Quarters[],3,TRUE)</f>
        <v>Q2 2021</v>
      </c>
    </row>
    <row r="746" spans="1:9" x14ac:dyDescent="0.25">
      <c r="A746" s="4" t="str">
        <f t="shared" si="44"/>
        <v>CL87299</v>
      </c>
      <c r="B746" s="4">
        <v>44347</v>
      </c>
      <c r="C746" s="7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5" t="str">
        <f>VLOOKUP(VolumebyClient[[#This Row],[Index Match Region ID]],NEWGEONames[[GEOID]:[GEO Name]],2,FALSE)</f>
        <v>EMEA</v>
      </c>
      <c r="H746" s="5" t="str">
        <f>"Q"&amp;ROUNDUP(MONTH(VolumebyClient[[#This Row],[Date]])/3,0)&amp;" "&amp;YEAR(VolumebyClient[[#This Row],[Date]])</f>
        <v>Q2 2021</v>
      </c>
      <c r="I746" s="5" t="str">
        <f>VLOOKUP(VolumebyClient[[#This Row],[Date]],Quarters[],3,TRUE)</f>
        <v>Q2 2021</v>
      </c>
    </row>
    <row r="747" spans="1:9" x14ac:dyDescent="0.25">
      <c r="A747" s="4" t="str">
        <f t="shared" si="44"/>
        <v>CL87299</v>
      </c>
      <c r="B747" s="4">
        <v>44316</v>
      </c>
      <c r="C747" s="7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5" t="str">
        <f>VLOOKUP(VolumebyClient[[#This Row],[Index Match Region ID]],NEWGEONames[[GEOID]:[GEO Name]],2,FALSE)</f>
        <v>EMEA</v>
      </c>
      <c r="H747" s="5" t="str">
        <f>"Q"&amp;ROUNDUP(MONTH(VolumebyClient[[#This Row],[Date]])/3,0)&amp;" "&amp;YEAR(VolumebyClient[[#This Row],[Date]])</f>
        <v>Q2 2021</v>
      </c>
      <c r="I747" s="5" t="str">
        <f>VLOOKUP(VolumebyClient[[#This Row],[Date]],Quarters[],3,TRUE)</f>
        <v>Q2 2021</v>
      </c>
    </row>
    <row r="748" spans="1:9" x14ac:dyDescent="0.25">
      <c r="A748" s="4" t="str">
        <f t="shared" si="44"/>
        <v>CL87299</v>
      </c>
      <c r="B748" s="4">
        <v>44286</v>
      </c>
      <c r="C748" s="7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5" t="str">
        <f>VLOOKUP(VolumebyClient[[#This Row],[Index Match Region ID]],NEWGEONames[[GEOID]:[GEO Name]],2,FALSE)</f>
        <v>EMEA</v>
      </c>
      <c r="H748" s="5" t="str">
        <f>"Q"&amp;ROUNDUP(MONTH(VolumebyClient[[#This Row],[Date]])/3,0)&amp;" "&amp;YEAR(VolumebyClient[[#This Row],[Date]])</f>
        <v>Q1 2021</v>
      </c>
      <c r="I748" s="5" t="str">
        <f>VLOOKUP(VolumebyClient[[#This Row],[Date]],Quarters[],3,TRUE)</f>
        <v>Q1 2021</v>
      </c>
    </row>
    <row r="749" spans="1:9" x14ac:dyDescent="0.25">
      <c r="A749" s="4" t="str">
        <f t="shared" si="44"/>
        <v>CL87299</v>
      </c>
      <c r="B749" s="4">
        <v>44255</v>
      </c>
      <c r="C749" s="7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5" t="str">
        <f>VLOOKUP(VolumebyClient[[#This Row],[Index Match Region ID]],NEWGEONames[[GEOID]:[GEO Name]],2,FALSE)</f>
        <v>EMEA</v>
      </c>
      <c r="H749" s="5" t="str">
        <f>"Q"&amp;ROUNDUP(MONTH(VolumebyClient[[#This Row],[Date]])/3,0)&amp;" "&amp;YEAR(VolumebyClient[[#This Row],[Date]])</f>
        <v>Q1 2021</v>
      </c>
      <c r="I749" s="5" t="str">
        <f>VLOOKUP(VolumebyClient[[#This Row],[Date]],Quarters[],3,TRUE)</f>
        <v>Q1 2021</v>
      </c>
    </row>
    <row r="750" spans="1:9" x14ac:dyDescent="0.25">
      <c r="A750" s="4" t="str">
        <f t="shared" si="44"/>
        <v>CL87299</v>
      </c>
      <c r="B750" s="4">
        <v>44227</v>
      </c>
      <c r="C750" s="7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5" t="str">
        <f>VLOOKUP(VolumebyClient[[#This Row],[Index Match Region ID]],NEWGEONames[[GEOID]:[GEO Name]],2,FALSE)</f>
        <v>EMEA</v>
      </c>
      <c r="H750" s="5" t="str">
        <f>"Q"&amp;ROUNDUP(MONTH(VolumebyClient[[#This Row],[Date]])/3,0)&amp;" "&amp;YEAR(VolumebyClient[[#This Row],[Date]])</f>
        <v>Q1 2021</v>
      </c>
      <c r="I750" s="5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7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5" t="str">
        <f>VLOOKUP(VolumebyClient[[#This Row],[Index Match Region ID]],NEWGEONames[[GEOID]:[GEO Name]],2,FALSE)</f>
        <v>EMEA</v>
      </c>
      <c r="H751" s="5" t="str">
        <f>"Q"&amp;ROUNDUP(MONTH(VolumebyClient[[#This Row],[Date]])/3,0)&amp;" "&amp;YEAR(VolumebyClient[[#This Row],[Date]])</f>
        <v>Q1 2020</v>
      </c>
      <c r="I751" s="5" t="str">
        <f>VLOOKUP(VolumebyClient[[#This Row],[Date]],Quarters[],3,TRUE)</f>
        <v>Q1 2020</v>
      </c>
    </row>
    <row r="752" spans="1:9" x14ac:dyDescent="0.25">
      <c r="A752" s="4" t="str">
        <f t="shared" ref="A752:A768" si="45">A751</f>
        <v>CL90358</v>
      </c>
      <c r="B752" s="4">
        <v>43890</v>
      </c>
      <c r="C752" s="7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5" t="str">
        <f>VLOOKUP(VolumebyClient[[#This Row],[Index Match Region ID]],NEWGEONames[[GEOID]:[GEO Name]],2,FALSE)</f>
        <v>EMEA</v>
      </c>
      <c r="H752" s="5" t="str">
        <f>"Q"&amp;ROUNDUP(MONTH(VolumebyClient[[#This Row],[Date]])/3,0)&amp;" "&amp;YEAR(VolumebyClient[[#This Row],[Date]])</f>
        <v>Q1 2020</v>
      </c>
      <c r="I752" s="5" t="str">
        <f>VLOOKUP(VolumebyClient[[#This Row],[Date]],Quarters[],3,TRUE)</f>
        <v>Q1 2020</v>
      </c>
    </row>
    <row r="753" spans="1:9" x14ac:dyDescent="0.25">
      <c r="A753" s="4" t="str">
        <f t="shared" si="45"/>
        <v>CL90358</v>
      </c>
      <c r="B753" s="4">
        <v>43921</v>
      </c>
      <c r="C753" s="7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5" t="str">
        <f>VLOOKUP(VolumebyClient[[#This Row],[Index Match Region ID]],NEWGEONames[[GEOID]:[GEO Name]],2,FALSE)</f>
        <v>EMEA</v>
      </c>
      <c r="H753" s="5" t="str">
        <f>"Q"&amp;ROUNDUP(MONTH(VolumebyClient[[#This Row],[Date]])/3,0)&amp;" "&amp;YEAR(VolumebyClient[[#This Row],[Date]])</f>
        <v>Q1 2020</v>
      </c>
      <c r="I753" s="5" t="str">
        <f>VLOOKUP(VolumebyClient[[#This Row],[Date]],Quarters[],3,TRUE)</f>
        <v>Q1 2020</v>
      </c>
    </row>
    <row r="754" spans="1:9" x14ac:dyDescent="0.25">
      <c r="A754" s="4" t="str">
        <f t="shared" si="45"/>
        <v>CL90358</v>
      </c>
      <c r="B754" s="4">
        <v>43951</v>
      </c>
      <c r="C754" s="7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5" t="str">
        <f>VLOOKUP(VolumebyClient[[#This Row],[Index Match Region ID]],NEWGEONames[[GEOID]:[GEO Name]],2,FALSE)</f>
        <v>EMEA</v>
      </c>
      <c r="H754" s="5" t="str">
        <f>"Q"&amp;ROUNDUP(MONTH(VolumebyClient[[#This Row],[Date]])/3,0)&amp;" "&amp;YEAR(VolumebyClient[[#This Row],[Date]])</f>
        <v>Q2 2020</v>
      </c>
      <c r="I754" s="5" t="str">
        <f>VLOOKUP(VolumebyClient[[#This Row],[Date]],Quarters[],3,TRUE)</f>
        <v>Q2 2020</v>
      </c>
    </row>
    <row r="755" spans="1:9" x14ac:dyDescent="0.25">
      <c r="A755" s="4" t="str">
        <f t="shared" si="45"/>
        <v>CL90358</v>
      </c>
      <c r="B755" s="4">
        <v>43982</v>
      </c>
      <c r="C755" s="7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5" t="str">
        <f>VLOOKUP(VolumebyClient[[#This Row],[Index Match Region ID]],NEWGEONames[[GEOID]:[GEO Name]],2,FALSE)</f>
        <v>EMEA</v>
      </c>
      <c r="H755" s="5" t="str">
        <f>"Q"&amp;ROUNDUP(MONTH(VolumebyClient[[#This Row],[Date]])/3,0)&amp;" "&amp;YEAR(VolumebyClient[[#This Row],[Date]])</f>
        <v>Q2 2020</v>
      </c>
      <c r="I755" s="5" t="str">
        <f>VLOOKUP(VolumebyClient[[#This Row],[Date]],Quarters[],3,TRUE)</f>
        <v>Q2 2020</v>
      </c>
    </row>
    <row r="756" spans="1:9" x14ac:dyDescent="0.25">
      <c r="A756" s="4" t="str">
        <f t="shared" si="45"/>
        <v>CL90358</v>
      </c>
      <c r="B756" s="4">
        <v>44012</v>
      </c>
      <c r="C756" s="7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5" t="str">
        <f>VLOOKUP(VolumebyClient[[#This Row],[Index Match Region ID]],NEWGEONames[[GEOID]:[GEO Name]],2,FALSE)</f>
        <v>EMEA</v>
      </c>
      <c r="H756" s="5" t="str">
        <f>"Q"&amp;ROUNDUP(MONTH(VolumebyClient[[#This Row],[Date]])/3,0)&amp;" "&amp;YEAR(VolumebyClient[[#This Row],[Date]])</f>
        <v>Q2 2020</v>
      </c>
      <c r="I756" s="5" t="str">
        <f>VLOOKUP(VolumebyClient[[#This Row],[Date]],Quarters[],3,TRUE)</f>
        <v>Q2 2020</v>
      </c>
    </row>
    <row r="757" spans="1:9" x14ac:dyDescent="0.25">
      <c r="A757" s="4" t="str">
        <f t="shared" si="45"/>
        <v>CL90358</v>
      </c>
      <c r="B757" s="4">
        <v>44043</v>
      </c>
      <c r="C757" s="7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5" t="str">
        <f>VLOOKUP(VolumebyClient[[#This Row],[Index Match Region ID]],NEWGEONames[[GEOID]:[GEO Name]],2,FALSE)</f>
        <v>EMEA</v>
      </c>
      <c r="H757" s="5" t="str">
        <f>"Q"&amp;ROUNDUP(MONTH(VolumebyClient[[#This Row],[Date]])/3,0)&amp;" "&amp;YEAR(VolumebyClient[[#This Row],[Date]])</f>
        <v>Q3 2020</v>
      </c>
      <c r="I757" s="5" t="str">
        <f>VLOOKUP(VolumebyClient[[#This Row],[Date]],Quarters[],3,TRUE)</f>
        <v>Q3 2020</v>
      </c>
    </row>
    <row r="758" spans="1:9" x14ac:dyDescent="0.25">
      <c r="A758" s="4" t="str">
        <f t="shared" si="45"/>
        <v>CL90358</v>
      </c>
      <c r="B758" s="4">
        <v>44074</v>
      </c>
      <c r="C758" s="7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5" t="str">
        <f>VLOOKUP(VolumebyClient[[#This Row],[Index Match Region ID]],NEWGEONames[[GEOID]:[GEO Name]],2,FALSE)</f>
        <v>EMEA</v>
      </c>
      <c r="H758" s="5" t="str">
        <f>"Q"&amp;ROUNDUP(MONTH(VolumebyClient[[#This Row],[Date]])/3,0)&amp;" "&amp;YEAR(VolumebyClient[[#This Row],[Date]])</f>
        <v>Q3 2020</v>
      </c>
      <c r="I758" s="5" t="str">
        <f>VLOOKUP(VolumebyClient[[#This Row],[Date]],Quarters[],3,TRUE)</f>
        <v>Q3 2020</v>
      </c>
    </row>
    <row r="759" spans="1:9" x14ac:dyDescent="0.25">
      <c r="A759" s="4" t="str">
        <f t="shared" si="45"/>
        <v>CL90358</v>
      </c>
      <c r="B759" s="4">
        <v>44104</v>
      </c>
      <c r="C759" s="7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5" t="str">
        <f>VLOOKUP(VolumebyClient[[#This Row],[Index Match Region ID]],NEWGEONames[[GEOID]:[GEO Name]],2,FALSE)</f>
        <v>EMEA</v>
      </c>
      <c r="H759" s="5" t="str">
        <f>"Q"&amp;ROUNDUP(MONTH(VolumebyClient[[#This Row],[Date]])/3,0)&amp;" "&amp;YEAR(VolumebyClient[[#This Row],[Date]])</f>
        <v>Q3 2020</v>
      </c>
      <c r="I759" s="5" t="str">
        <f>VLOOKUP(VolumebyClient[[#This Row],[Date]],Quarters[],3,TRUE)</f>
        <v>Q3 2020</v>
      </c>
    </row>
    <row r="760" spans="1:9" x14ac:dyDescent="0.25">
      <c r="A760" s="4" t="str">
        <f t="shared" si="45"/>
        <v>CL90358</v>
      </c>
      <c r="B760" s="4">
        <v>44135</v>
      </c>
      <c r="C760" s="7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5" t="str">
        <f>VLOOKUP(VolumebyClient[[#This Row],[Index Match Region ID]],NEWGEONames[[GEOID]:[GEO Name]],2,FALSE)</f>
        <v>EMEA</v>
      </c>
      <c r="H760" s="5" t="str">
        <f>"Q"&amp;ROUNDUP(MONTH(VolumebyClient[[#This Row],[Date]])/3,0)&amp;" "&amp;YEAR(VolumebyClient[[#This Row],[Date]])</f>
        <v>Q4 2020</v>
      </c>
      <c r="I760" s="5" t="str">
        <f>VLOOKUP(VolumebyClient[[#This Row],[Date]],Quarters[],3,TRUE)</f>
        <v>Q4 2020</v>
      </c>
    </row>
    <row r="761" spans="1:9" x14ac:dyDescent="0.25">
      <c r="A761" s="4" t="str">
        <f t="shared" si="45"/>
        <v>CL90358</v>
      </c>
      <c r="B761" s="4">
        <v>44165</v>
      </c>
      <c r="C761" s="7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5" t="str">
        <f>VLOOKUP(VolumebyClient[[#This Row],[Index Match Region ID]],NEWGEONames[[GEOID]:[GEO Name]],2,FALSE)</f>
        <v>EMEA</v>
      </c>
      <c r="H761" s="5" t="str">
        <f>"Q"&amp;ROUNDUP(MONTH(VolumebyClient[[#This Row],[Date]])/3,0)&amp;" "&amp;YEAR(VolumebyClient[[#This Row],[Date]])</f>
        <v>Q4 2020</v>
      </c>
      <c r="I761" s="5" t="str">
        <f>VLOOKUP(VolumebyClient[[#This Row],[Date]],Quarters[],3,TRUE)</f>
        <v>Q4 2020</v>
      </c>
    </row>
    <row r="762" spans="1:9" x14ac:dyDescent="0.25">
      <c r="A762" s="4" t="str">
        <f t="shared" si="45"/>
        <v>CL90358</v>
      </c>
      <c r="B762" s="4">
        <v>44196</v>
      </c>
      <c r="C762" s="7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5" t="str">
        <f>VLOOKUP(VolumebyClient[[#This Row],[Index Match Region ID]],NEWGEONames[[GEOID]:[GEO Name]],2,FALSE)</f>
        <v>EMEA</v>
      </c>
      <c r="H762" s="5" t="str">
        <f>"Q"&amp;ROUNDUP(MONTH(VolumebyClient[[#This Row],[Date]])/3,0)&amp;" "&amp;YEAR(VolumebyClient[[#This Row],[Date]])</f>
        <v>Q4 2020</v>
      </c>
      <c r="I762" s="5" t="str">
        <f>VLOOKUP(VolumebyClient[[#This Row],[Date]],Quarters[],3,TRUE)</f>
        <v>Q4 2020</v>
      </c>
    </row>
    <row r="763" spans="1:9" x14ac:dyDescent="0.25">
      <c r="A763" s="4" t="str">
        <f t="shared" si="45"/>
        <v>CL90358</v>
      </c>
      <c r="B763" s="4">
        <v>44377</v>
      </c>
      <c r="C763" s="7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5" t="str">
        <f>VLOOKUP(VolumebyClient[[#This Row],[Index Match Region ID]],NEWGEONames[[GEOID]:[GEO Name]],2,FALSE)</f>
        <v>EMEA</v>
      </c>
      <c r="H763" s="5" t="str">
        <f>"Q"&amp;ROUNDUP(MONTH(VolumebyClient[[#This Row],[Date]])/3,0)&amp;" "&amp;YEAR(VolumebyClient[[#This Row],[Date]])</f>
        <v>Q2 2021</v>
      </c>
      <c r="I763" s="5" t="str">
        <f>VLOOKUP(VolumebyClient[[#This Row],[Date]],Quarters[],3,TRUE)</f>
        <v>Q2 2021</v>
      </c>
    </row>
    <row r="764" spans="1:9" x14ac:dyDescent="0.25">
      <c r="A764" s="4" t="str">
        <f t="shared" si="45"/>
        <v>CL90358</v>
      </c>
      <c r="B764" s="4">
        <v>44347</v>
      </c>
      <c r="C764" s="7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5" t="str">
        <f>VLOOKUP(VolumebyClient[[#This Row],[Index Match Region ID]],NEWGEONames[[GEOID]:[GEO Name]],2,FALSE)</f>
        <v>EMEA</v>
      </c>
      <c r="H764" s="5" t="str">
        <f>"Q"&amp;ROUNDUP(MONTH(VolumebyClient[[#This Row],[Date]])/3,0)&amp;" "&amp;YEAR(VolumebyClient[[#This Row],[Date]])</f>
        <v>Q2 2021</v>
      </c>
      <c r="I764" s="5" t="str">
        <f>VLOOKUP(VolumebyClient[[#This Row],[Date]],Quarters[],3,TRUE)</f>
        <v>Q2 2021</v>
      </c>
    </row>
    <row r="765" spans="1:9" x14ac:dyDescent="0.25">
      <c r="A765" s="4" t="str">
        <f t="shared" si="45"/>
        <v>CL90358</v>
      </c>
      <c r="B765" s="4">
        <v>44316</v>
      </c>
      <c r="C765" s="7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5" t="str">
        <f>VLOOKUP(VolumebyClient[[#This Row],[Index Match Region ID]],NEWGEONames[[GEOID]:[GEO Name]],2,FALSE)</f>
        <v>EMEA</v>
      </c>
      <c r="H765" s="5" t="str">
        <f>"Q"&amp;ROUNDUP(MONTH(VolumebyClient[[#This Row],[Date]])/3,0)&amp;" "&amp;YEAR(VolumebyClient[[#This Row],[Date]])</f>
        <v>Q2 2021</v>
      </c>
      <c r="I765" s="5" t="str">
        <f>VLOOKUP(VolumebyClient[[#This Row],[Date]],Quarters[],3,TRUE)</f>
        <v>Q2 2021</v>
      </c>
    </row>
    <row r="766" spans="1:9" x14ac:dyDescent="0.25">
      <c r="A766" s="4" t="str">
        <f t="shared" si="45"/>
        <v>CL90358</v>
      </c>
      <c r="B766" s="4">
        <v>44286</v>
      </c>
      <c r="C766" s="7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5" t="str">
        <f>VLOOKUP(VolumebyClient[[#This Row],[Index Match Region ID]],NEWGEONames[[GEOID]:[GEO Name]],2,FALSE)</f>
        <v>EMEA</v>
      </c>
      <c r="H766" s="5" t="str">
        <f>"Q"&amp;ROUNDUP(MONTH(VolumebyClient[[#This Row],[Date]])/3,0)&amp;" "&amp;YEAR(VolumebyClient[[#This Row],[Date]])</f>
        <v>Q1 2021</v>
      </c>
      <c r="I766" s="5" t="str">
        <f>VLOOKUP(VolumebyClient[[#This Row],[Date]],Quarters[],3,TRUE)</f>
        <v>Q1 2021</v>
      </c>
    </row>
    <row r="767" spans="1:9" x14ac:dyDescent="0.25">
      <c r="A767" s="4" t="str">
        <f t="shared" si="45"/>
        <v>CL90358</v>
      </c>
      <c r="B767" s="4">
        <v>44255</v>
      </c>
      <c r="C767" s="7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5" t="str">
        <f>VLOOKUP(VolumebyClient[[#This Row],[Index Match Region ID]],NEWGEONames[[GEOID]:[GEO Name]],2,FALSE)</f>
        <v>EMEA</v>
      </c>
      <c r="H767" s="5" t="str">
        <f>"Q"&amp;ROUNDUP(MONTH(VolumebyClient[[#This Row],[Date]])/3,0)&amp;" "&amp;YEAR(VolumebyClient[[#This Row],[Date]])</f>
        <v>Q1 2021</v>
      </c>
      <c r="I767" s="5" t="str">
        <f>VLOOKUP(VolumebyClient[[#This Row],[Date]],Quarters[],3,TRUE)</f>
        <v>Q1 2021</v>
      </c>
    </row>
    <row r="768" spans="1:9" x14ac:dyDescent="0.25">
      <c r="A768" s="4" t="str">
        <f t="shared" si="45"/>
        <v>CL90358</v>
      </c>
      <c r="B768" s="4">
        <v>44227</v>
      </c>
      <c r="C768" s="7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5" t="str">
        <f>VLOOKUP(VolumebyClient[[#This Row],[Index Match Region ID]],NEWGEONames[[GEOID]:[GEO Name]],2,FALSE)</f>
        <v>EMEA</v>
      </c>
      <c r="H768" s="5" t="str">
        <f>"Q"&amp;ROUNDUP(MONTH(VolumebyClient[[#This Row],[Date]])/3,0)&amp;" "&amp;YEAR(VolumebyClient[[#This Row],[Date]])</f>
        <v>Q1 2021</v>
      </c>
      <c r="I768" s="5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7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5" t="str">
        <f>VLOOKUP(VolumebyClient[[#This Row],[Index Match Region ID]],NEWGEONames[[GEOID]:[GEO Name]],2,FALSE)</f>
        <v>EMEA</v>
      </c>
      <c r="H769" s="5" t="str">
        <f>"Q"&amp;ROUNDUP(MONTH(VolumebyClient[[#This Row],[Date]])/3,0)&amp;" "&amp;YEAR(VolumebyClient[[#This Row],[Date]])</f>
        <v>Q1 2020</v>
      </c>
      <c r="I769" s="5" t="str">
        <f>VLOOKUP(VolumebyClient[[#This Row],[Date]],Quarters[],3,TRUE)</f>
        <v>Q1 2020</v>
      </c>
    </row>
    <row r="770" spans="1:9" x14ac:dyDescent="0.25">
      <c r="A770" s="4" t="str">
        <f t="shared" ref="A770:A786" si="46">A769</f>
        <v>CL92654</v>
      </c>
      <c r="B770" s="4">
        <v>43890</v>
      </c>
      <c r="C770" s="7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5" t="str">
        <f>VLOOKUP(VolumebyClient[[#This Row],[Index Match Region ID]],NEWGEONames[[GEOID]:[GEO Name]],2,FALSE)</f>
        <v>EMEA</v>
      </c>
      <c r="H770" s="5" t="str">
        <f>"Q"&amp;ROUNDUP(MONTH(VolumebyClient[[#This Row],[Date]])/3,0)&amp;" "&amp;YEAR(VolumebyClient[[#This Row],[Date]])</f>
        <v>Q1 2020</v>
      </c>
      <c r="I770" s="5" t="str">
        <f>VLOOKUP(VolumebyClient[[#This Row],[Date]],Quarters[],3,TRUE)</f>
        <v>Q1 2020</v>
      </c>
    </row>
    <row r="771" spans="1:9" x14ac:dyDescent="0.25">
      <c r="A771" s="4" t="str">
        <f t="shared" si="46"/>
        <v>CL92654</v>
      </c>
      <c r="B771" s="4">
        <v>43921</v>
      </c>
      <c r="C771" s="7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5" t="str">
        <f>VLOOKUP(VolumebyClient[[#This Row],[Index Match Region ID]],NEWGEONames[[GEOID]:[GEO Name]],2,FALSE)</f>
        <v>EMEA</v>
      </c>
      <c r="H771" s="5" t="str">
        <f>"Q"&amp;ROUNDUP(MONTH(VolumebyClient[[#This Row],[Date]])/3,0)&amp;" "&amp;YEAR(VolumebyClient[[#This Row],[Date]])</f>
        <v>Q1 2020</v>
      </c>
      <c r="I771" s="5" t="str">
        <f>VLOOKUP(VolumebyClient[[#This Row],[Date]],Quarters[],3,TRUE)</f>
        <v>Q1 2020</v>
      </c>
    </row>
    <row r="772" spans="1:9" x14ac:dyDescent="0.25">
      <c r="A772" s="4" t="str">
        <f t="shared" si="46"/>
        <v>CL92654</v>
      </c>
      <c r="B772" s="4">
        <v>43951</v>
      </c>
      <c r="C772" s="7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5" t="str">
        <f>VLOOKUP(VolumebyClient[[#This Row],[Index Match Region ID]],NEWGEONames[[GEOID]:[GEO Name]],2,FALSE)</f>
        <v>EMEA</v>
      </c>
      <c r="H772" s="5" t="str">
        <f>"Q"&amp;ROUNDUP(MONTH(VolumebyClient[[#This Row],[Date]])/3,0)&amp;" "&amp;YEAR(VolumebyClient[[#This Row],[Date]])</f>
        <v>Q2 2020</v>
      </c>
      <c r="I772" s="5" t="str">
        <f>VLOOKUP(VolumebyClient[[#This Row],[Date]],Quarters[],3,TRUE)</f>
        <v>Q2 2020</v>
      </c>
    </row>
    <row r="773" spans="1:9" x14ac:dyDescent="0.25">
      <c r="A773" s="4" t="str">
        <f t="shared" si="46"/>
        <v>CL92654</v>
      </c>
      <c r="B773" s="4">
        <v>43982</v>
      </c>
      <c r="C773" s="7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5" t="str">
        <f>VLOOKUP(VolumebyClient[[#This Row],[Index Match Region ID]],NEWGEONames[[GEOID]:[GEO Name]],2,FALSE)</f>
        <v>EMEA</v>
      </c>
      <c r="H773" s="5" t="str">
        <f>"Q"&amp;ROUNDUP(MONTH(VolumebyClient[[#This Row],[Date]])/3,0)&amp;" "&amp;YEAR(VolumebyClient[[#This Row],[Date]])</f>
        <v>Q2 2020</v>
      </c>
      <c r="I773" s="5" t="str">
        <f>VLOOKUP(VolumebyClient[[#This Row],[Date]],Quarters[],3,TRUE)</f>
        <v>Q2 2020</v>
      </c>
    </row>
    <row r="774" spans="1:9" x14ac:dyDescent="0.25">
      <c r="A774" s="4" t="str">
        <f t="shared" si="46"/>
        <v>CL92654</v>
      </c>
      <c r="B774" s="4">
        <v>44012</v>
      </c>
      <c r="C774" s="7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5" t="str">
        <f>VLOOKUP(VolumebyClient[[#This Row],[Index Match Region ID]],NEWGEONames[[GEOID]:[GEO Name]],2,FALSE)</f>
        <v>EMEA</v>
      </c>
      <c r="H774" s="5" t="str">
        <f>"Q"&amp;ROUNDUP(MONTH(VolumebyClient[[#This Row],[Date]])/3,0)&amp;" "&amp;YEAR(VolumebyClient[[#This Row],[Date]])</f>
        <v>Q2 2020</v>
      </c>
      <c r="I774" s="5" t="str">
        <f>VLOOKUP(VolumebyClient[[#This Row],[Date]],Quarters[],3,TRUE)</f>
        <v>Q2 2020</v>
      </c>
    </row>
    <row r="775" spans="1:9" x14ac:dyDescent="0.25">
      <c r="A775" s="4" t="str">
        <f t="shared" si="46"/>
        <v>CL92654</v>
      </c>
      <c r="B775" s="4">
        <v>44043</v>
      </c>
      <c r="C775" s="7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5" t="str">
        <f>VLOOKUP(VolumebyClient[[#This Row],[Index Match Region ID]],NEWGEONames[[GEOID]:[GEO Name]],2,FALSE)</f>
        <v>EMEA</v>
      </c>
      <c r="H775" s="5" t="str">
        <f>"Q"&amp;ROUNDUP(MONTH(VolumebyClient[[#This Row],[Date]])/3,0)&amp;" "&amp;YEAR(VolumebyClient[[#This Row],[Date]])</f>
        <v>Q3 2020</v>
      </c>
      <c r="I775" s="5" t="str">
        <f>VLOOKUP(VolumebyClient[[#This Row],[Date]],Quarters[],3,TRUE)</f>
        <v>Q3 2020</v>
      </c>
    </row>
    <row r="776" spans="1:9" x14ac:dyDescent="0.25">
      <c r="A776" s="4" t="str">
        <f t="shared" si="46"/>
        <v>CL92654</v>
      </c>
      <c r="B776" s="4">
        <v>44074</v>
      </c>
      <c r="C776" s="7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5" t="str">
        <f>VLOOKUP(VolumebyClient[[#This Row],[Index Match Region ID]],NEWGEONames[[GEOID]:[GEO Name]],2,FALSE)</f>
        <v>EMEA</v>
      </c>
      <c r="H776" s="5" t="str">
        <f>"Q"&amp;ROUNDUP(MONTH(VolumebyClient[[#This Row],[Date]])/3,0)&amp;" "&amp;YEAR(VolumebyClient[[#This Row],[Date]])</f>
        <v>Q3 2020</v>
      </c>
      <c r="I776" s="5" t="str">
        <f>VLOOKUP(VolumebyClient[[#This Row],[Date]],Quarters[],3,TRUE)</f>
        <v>Q3 2020</v>
      </c>
    </row>
    <row r="777" spans="1:9" x14ac:dyDescent="0.25">
      <c r="A777" s="4" t="str">
        <f t="shared" si="46"/>
        <v>CL92654</v>
      </c>
      <c r="B777" s="4">
        <v>44104</v>
      </c>
      <c r="C777" s="7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5" t="str">
        <f>VLOOKUP(VolumebyClient[[#This Row],[Index Match Region ID]],NEWGEONames[[GEOID]:[GEO Name]],2,FALSE)</f>
        <v>EMEA</v>
      </c>
      <c r="H777" s="5" t="str">
        <f>"Q"&amp;ROUNDUP(MONTH(VolumebyClient[[#This Row],[Date]])/3,0)&amp;" "&amp;YEAR(VolumebyClient[[#This Row],[Date]])</f>
        <v>Q3 2020</v>
      </c>
      <c r="I777" s="5" t="str">
        <f>VLOOKUP(VolumebyClient[[#This Row],[Date]],Quarters[],3,TRUE)</f>
        <v>Q3 2020</v>
      </c>
    </row>
    <row r="778" spans="1:9" x14ac:dyDescent="0.25">
      <c r="A778" s="4" t="str">
        <f t="shared" si="46"/>
        <v>CL92654</v>
      </c>
      <c r="B778" s="4">
        <v>44135</v>
      </c>
      <c r="C778" s="7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5" t="str">
        <f>VLOOKUP(VolumebyClient[[#This Row],[Index Match Region ID]],NEWGEONames[[GEOID]:[GEO Name]],2,FALSE)</f>
        <v>EMEA</v>
      </c>
      <c r="H778" s="5" t="str">
        <f>"Q"&amp;ROUNDUP(MONTH(VolumebyClient[[#This Row],[Date]])/3,0)&amp;" "&amp;YEAR(VolumebyClient[[#This Row],[Date]])</f>
        <v>Q4 2020</v>
      </c>
      <c r="I778" s="5" t="str">
        <f>VLOOKUP(VolumebyClient[[#This Row],[Date]],Quarters[],3,TRUE)</f>
        <v>Q4 2020</v>
      </c>
    </row>
    <row r="779" spans="1:9" x14ac:dyDescent="0.25">
      <c r="A779" s="4" t="str">
        <f t="shared" si="46"/>
        <v>CL92654</v>
      </c>
      <c r="B779" s="4">
        <v>44165</v>
      </c>
      <c r="C779" s="7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5" t="str">
        <f>VLOOKUP(VolumebyClient[[#This Row],[Index Match Region ID]],NEWGEONames[[GEOID]:[GEO Name]],2,FALSE)</f>
        <v>EMEA</v>
      </c>
      <c r="H779" s="5" t="str">
        <f>"Q"&amp;ROUNDUP(MONTH(VolumebyClient[[#This Row],[Date]])/3,0)&amp;" "&amp;YEAR(VolumebyClient[[#This Row],[Date]])</f>
        <v>Q4 2020</v>
      </c>
      <c r="I779" s="5" t="str">
        <f>VLOOKUP(VolumebyClient[[#This Row],[Date]],Quarters[],3,TRUE)</f>
        <v>Q4 2020</v>
      </c>
    </row>
    <row r="780" spans="1:9" x14ac:dyDescent="0.25">
      <c r="A780" s="4" t="str">
        <f t="shared" si="46"/>
        <v>CL92654</v>
      </c>
      <c r="B780" s="4">
        <v>44196</v>
      </c>
      <c r="C780" s="7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5" t="str">
        <f>VLOOKUP(VolumebyClient[[#This Row],[Index Match Region ID]],NEWGEONames[[GEOID]:[GEO Name]],2,FALSE)</f>
        <v>EMEA</v>
      </c>
      <c r="H780" s="5" t="str">
        <f>"Q"&amp;ROUNDUP(MONTH(VolumebyClient[[#This Row],[Date]])/3,0)&amp;" "&amp;YEAR(VolumebyClient[[#This Row],[Date]])</f>
        <v>Q4 2020</v>
      </c>
      <c r="I780" s="5" t="str">
        <f>VLOOKUP(VolumebyClient[[#This Row],[Date]],Quarters[],3,TRUE)</f>
        <v>Q4 2020</v>
      </c>
    </row>
    <row r="781" spans="1:9" x14ac:dyDescent="0.25">
      <c r="A781" s="4" t="str">
        <f t="shared" si="46"/>
        <v>CL92654</v>
      </c>
      <c r="B781" s="4">
        <v>44377</v>
      </c>
      <c r="C781" s="7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5" t="str">
        <f>VLOOKUP(VolumebyClient[[#This Row],[Index Match Region ID]],NEWGEONames[[GEOID]:[GEO Name]],2,FALSE)</f>
        <v>EMEA</v>
      </c>
      <c r="H781" s="5" t="str">
        <f>"Q"&amp;ROUNDUP(MONTH(VolumebyClient[[#This Row],[Date]])/3,0)&amp;" "&amp;YEAR(VolumebyClient[[#This Row],[Date]])</f>
        <v>Q2 2021</v>
      </c>
      <c r="I781" s="5" t="str">
        <f>VLOOKUP(VolumebyClient[[#This Row],[Date]],Quarters[],3,TRUE)</f>
        <v>Q2 2021</v>
      </c>
    </row>
    <row r="782" spans="1:9" x14ac:dyDescent="0.25">
      <c r="A782" s="4" t="str">
        <f t="shared" si="46"/>
        <v>CL92654</v>
      </c>
      <c r="B782" s="4">
        <v>44347</v>
      </c>
      <c r="C782" s="7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5" t="str">
        <f>VLOOKUP(VolumebyClient[[#This Row],[Index Match Region ID]],NEWGEONames[[GEOID]:[GEO Name]],2,FALSE)</f>
        <v>EMEA</v>
      </c>
      <c r="H782" s="5" t="str">
        <f>"Q"&amp;ROUNDUP(MONTH(VolumebyClient[[#This Row],[Date]])/3,0)&amp;" "&amp;YEAR(VolumebyClient[[#This Row],[Date]])</f>
        <v>Q2 2021</v>
      </c>
      <c r="I782" s="5" t="str">
        <f>VLOOKUP(VolumebyClient[[#This Row],[Date]],Quarters[],3,TRUE)</f>
        <v>Q2 2021</v>
      </c>
    </row>
    <row r="783" spans="1:9" x14ac:dyDescent="0.25">
      <c r="A783" s="4" t="str">
        <f t="shared" si="46"/>
        <v>CL92654</v>
      </c>
      <c r="B783" s="4">
        <v>44316</v>
      </c>
      <c r="C783" s="7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5" t="str">
        <f>VLOOKUP(VolumebyClient[[#This Row],[Index Match Region ID]],NEWGEONames[[GEOID]:[GEO Name]],2,FALSE)</f>
        <v>EMEA</v>
      </c>
      <c r="H783" s="5" t="str">
        <f>"Q"&amp;ROUNDUP(MONTH(VolumebyClient[[#This Row],[Date]])/3,0)&amp;" "&amp;YEAR(VolumebyClient[[#This Row],[Date]])</f>
        <v>Q2 2021</v>
      </c>
      <c r="I783" s="5" t="str">
        <f>VLOOKUP(VolumebyClient[[#This Row],[Date]],Quarters[],3,TRUE)</f>
        <v>Q2 2021</v>
      </c>
    </row>
    <row r="784" spans="1:9" x14ac:dyDescent="0.25">
      <c r="A784" s="4" t="str">
        <f t="shared" si="46"/>
        <v>CL92654</v>
      </c>
      <c r="B784" s="4">
        <v>44286</v>
      </c>
      <c r="C784" s="7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5" t="str">
        <f>VLOOKUP(VolumebyClient[[#This Row],[Index Match Region ID]],NEWGEONames[[GEOID]:[GEO Name]],2,FALSE)</f>
        <v>EMEA</v>
      </c>
      <c r="H784" s="5" t="str">
        <f>"Q"&amp;ROUNDUP(MONTH(VolumebyClient[[#This Row],[Date]])/3,0)&amp;" "&amp;YEAR(VolumebyClient[[#This Row],[Date]])</f>
        <v>Q1 2021</v>
      </c>
      <c r="I784" s="5" t="str">
        <f>VLOOKUP(VolumebyClient[[#This Row],[Date]],Quarters[],3,TRUE)</f>
        <v>Q1 2021</v>
      </c>
    </row>
    <row r="785" spans="1:9" x14ac:dyDescent="0.25">
      <c r="A785" s="4" t="str">
        <f t="shared" si="46"/>
        <v>CL92654</v>
      </c>
      <c r="B785" s="4">
        <v>44255</v>
      </c>
      <c r="C785" s="7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5" t="str">
        <f>VLOOKUP(VolumebyClient[[#This Row],[Index Match Region ID]],NEWGEONames[[GEOID]:[GEO Name]],2,FALSE)</f>
        <v>EMEA</v>
      </c>
      <c r="H785" s="5" t="str">
        <f>"Q"&amp;ROUNDUP(MONTH(VolumebyClient[[#This Row],[Date]])/3,0)&amp;" "&amp;YEAR(VolumebyClient[[#This Row],[Date]])</f>
        <v>Q1 2021</v>
      </c>
      <c r="I785" s="5" t="str">
        <f>VLOOKUP(VolumebyClient[[#This Row],[Date]],Quarters[],3,TRUE)</f>
        <v>Q1 2021</v>
      </c>
    </row>
    <row r="786" spans="1:9" x14ac:dyDescent="0.25">
      <c r="A786" s="4" t="str">
        <f t="shared" si="46"/>
        <v>CL92654</v>
      </c>
      <c r="B786" s="4">
        <v>44227</v>
      </c>
      <c r="C786" s="7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5" t="str">
        <f>VLOOKUP(VolumebyClient[[#This Row],[Index Match Region ID]],NEWGEONames[[GEOID]:[GEO Name]],2,FALSE)</f>
        <v>EMEA</v>
      </c>
      <c r="H786" s="5" t="str">
        <f>"Q"&amp;ROUNDUP(MONTH(VolumebyClient[[#This Row],[Date]])/3,0)&amp;" "&amp;YEAR(VolumebyClient[[#This Row],[Date]])</f>
        <v>Q1 2021</v>
      </c>
      <c r="I786" s="5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7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5" t="str">
        <f>VLOOKUP(VolumebyClient[[#This Row],[Index Match Region ID]],NEWGEONames[[GEOID]:[GEO Name]],2,FALSE)</f>
        <v>NAM</v>
      </c>
      <c r="H787" s="5" t="str">
        <f>"Q"&amp;ROUNDUP(MONTH(VolumebyClient[[#This Row],[Date]])/3,0)&amp;" "&amp;YEAR(VolumebyClient[[#This Row],[Date]])</f>
        <v>Q1 2020</v>
      </c>
      <c r="I787" s="5" t="str">
        <f>VLOOKUP(VolumebyClient[[#This Row],[Date]],Quarters[],3,TRUE)</f>
        <v>Q1 2020</v>
      </c>
    </row>
    <row r="788" spans="1:9" x14ac:dyDescent="0.25">
      <c r="A788" s="4" t="str">
        <f t="shared" ref="A788:A804" si="47">A787</f>
        <v>CL94846</v>
      </c>
      <c r="B788" s="4">
        <v>43890</v>
      </c>
      <c r="C788" s="7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5" t="str">
        <f>VLOOKUP(VolumebyClient[[#This Row],[Index Match Region ID]],NEWGEONames[[GEOID]:[GEO Name]],2,FALSE)</f>
        <v>NAM</v>
      </c>
      <c r="H788" s="5" t="str">
        <f>"Q"&amp;ROUNDUP(MONTH(VolumebyClient[[#This Row],[Date]])/3,0)&amp;" "&amp;YEAR(VolumebyClient[[#This Row],[Date]])</f>
        <v>Q1 2020</v>
      </c>
      <c r="I788" s="5" t="str">
        <f>VLOOKUP(VolumebyClient[[#This Row],[Date]],Quarters[],3,TRUE)</f>
        <v>Q1 2020</v>
      </c>
    </row>
    <row r="789" spans="1:9" x14ac:dyDescent="0.25">
      <c r="A789" s="4" t="str">
        <f t="shared" si="47"/>
        <v>CL94846</v>
      </c>
      <c r="B789" s="4">
        <v>43921</v>
      </c>
      <c r="C789" s="7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5" t="str">
        <f>VLOOKUP(VolumebyClient[[#This Row],[Index Match Region ID]],NEWGEONames[[GEOID]:[GEO Name]],2,FALSE)</f>
        <v>NAM</v>
      </c>
      <c r="H789" s="5" t="str">
        <f>"Q"&amp;ROUNDUP(MONTH(VolumebyClient[[#This Row],[Date]])/3,0)&amp;" "&amp;YEAR(VolumebyClient[[#This Row],[Date]])</f>
        <v>Q1 2020</v>
      </c>
      <c r="I789" s="5" t="str">
        <f>VLOOKUP(VolumebyClient[[#This Row],[Date]],Quarters[],3,TRUE)</f>
        <v>Q1 2020</v>
      </c>
    </row>
    <row r="790" spans="1:9" x14ac:dyDescent="0.25">
      <c r="A790" s="4" t="str">
        <f t="shared" si="47"/>
        <v>CL94846</v>
      </c>
      <c r="B790" s="4">
        <v>43951</v>
      </c>
      <c r="C790" s="7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5" t="str">
        <f>VLOOKUP(VolumebyClient[[#This Row],[Index Match Region ID]],NEWGEONames[[GEOID]:[GEO Name]],2,FALSE)</f>
        <v>NAM</v>
      </c>
      <c r="H790" s="5" t="str">
        <f>"Q"&amp;ROUNDUP(MONTH(VolumebyClient[[#This Row],[Date]])/3,0)&amp;" "&amp;YEAR(VolumebyClient[[#This Row],[Date]])</f>
        <v>Q2 2020</v>
      </c>
      <c r="I790" s="5" t="str">
        <f>VLOOKUP(VolumebyClient[[#This Row],[Date]],Quarters[],3,TRUE)</f>
        <v>Q2 2020</v>
      </c>
    </row>
    <row r="791" spans="1:9" x14ac:dyDescent="0.25">
      <c r="A791" s="4" t="str">
        <f t="shared" si="47"/>
        <v>CL94846</v>
      </c>
      <c r="B791" s="4">
        <v>43982</v>
      </c>
      <c r="C791" s="7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5" t="str">
        <f>VLOOKUP(VolumebyClient[[#This Row],[Index Match Region ID]],NEWGEONames[[GEOID]:[GEO Name]],2,FALSE)</f>
        <v>NAM</v>
      </c>
      <c r="H791" s="5" t="str">
        <f>"Q"&amp;ROUNDUP(MONTH(VolumebyClient[[#This Row],[Date]])/3,0)&amp;" "&amp;YEAR(VolumebyClient[[#This Row],[Date]])</f>
        <v>Q2 2020</v>
      </c>
      <c r="I791" s="5" t="str">
        <f>VLOOKUP(VolumebyClient[[#This Row],[Date]],Quarters[],3,TRUE)</f>
        <v>Q2 2020</v>
      </c>
    </row>
    <row r="792" spans="1:9" x14ac:dyDescent="0.25">
      <c r="A792" s="4" t="str">
        <f t="shared" si="47"/>
        <v>CL94846</v>
      </c>
      <c r="B792" s="4">
        <v>44012</v>
      </c>
      <c r="C792" s="7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5" t="str">
        <f>VLOOKUP(VolumebyClient[[#This Row],[Index Match Region ID]],NEWGEONames[[GEOID]:[GEO Name]],2,FALSE)</f>
        <v>NAM</v>
      </c>
      <c r="H792" s="5" t="str">
        <f>"Q"&amp;ROUNDUP(MONTH(VolumebyClient[[#This Row],[Date]])/3,0)&amp;" "&amp;YEAR(VolumebyClient[[#This Row],[Date]])</f>
        <v>Q2 2020</v>
      </c>
      <c r="I792" s="5" t="str">
        <f>VLOOKUP(VolumebyClient[[#This Row],[Date]],Quarters[],3,TRUE)</f>
        <v>Q2 2020</v>
      </c>
    </row>
    <row r="793" spans="1:9" x14ac:dyDescent="0.25">
      <c r="A793" s="4" t="str">
        <f t="shared" si="47"/>
        <v>CL94846</v>
      </c>
      <c r="B793" s="4">
        <v>44043</v>
      </c>
      <c r="C793" s="7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5" t="str">
        <f>VLOOKUP(VolumebyClient[[#This Row],[Index Match Region ID]],NEWGEONames[[GEOID]:[GEO Name]],2,FALSE)</f>
        <v>NAM</v>
      </c>
      <c r="H793" s="5" t="str">
        <f>"Q"&amp;ROUNDUP(MONTH(VolumebyClient[[#This Row],[Date]])/3,0)&amp;" "&amp;YEAR(VolumebyClient[[#This Row],[Date]])</f>
        <v>Q3 2020</v>
      </c>
      <c r="I793" s="5" t="str">
        <f>VLOOKUP(VolumebyClient[[#This Row],[Date]],Quarters[],3,TRUE)</f>
        <v>Q3 2020</v>
      </c>
    </row>
    <row r="794" spans="1:9" x14ac:dyDescent="0.25">
      <c r="A794" s="4" t="str">
        <f t="shared" si="47"/>
        <v>CL94846</v>
      </c>
      <c r="B794" s="4">
        <v>44074</v>
      </c>
      <c r="C794" s="7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5" t="str">
        <f>VLOOKUP(VolumebyClient[[#This Row],[Index Match Region ID]],NEWGEONames[[GEOID]:[GEO Name]],2,FALSE)</f>
        <v>NAM</v>
      </c>
      <c r="H794" s="5" t="str">
        <f>"Q"&amp;ROUNDUP(MONTH(VolumebyClient[[#This Row],[Date]])/3,0)&amp;" "&amp;YEAR(VolumebyClient[[#This Row],[Date]])</f>
        <v>Q3 2020</v>
      </c>
      <c r="I794" s="5" t="str">
        <f>VLOOKUP(VolumebyClient[[#This Row],[Date]],Quarters[],3,TRUE)</f>
        <v>Q3 2020</v>
      </c>
    </row>
    <row r="795" spans="1:9" x14ac:dyDescent="0.25">
      <c r="A795" s="4" t="str">
        <f t="shared" si="47"/>
        <v>CL94846</v>
      </c>
      <c r="B795" s="4">
        <v>44104</v>
      </c>
      <c r="C795" s="7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5" t="str">
        <f>VLOOKUP(VolumebyClient[[#This Row],[Index Match Region ID]],NEWGEONames[[GEOID]:[GEO Name]],2,FALSE)</f>
        <v>NAM</v>
      </c>
      <c r="H795" s="5" t="str">
        <f>"Q"&amp;ROUNDUP(MONTH(VolumebyClient[[#This Row],[Date]])/3,0)&amp;" "&amp;YEAR(VolumebyClient[[#This Row],[Date]])</f>
        <v>Q3 2020</v>
      </c>
      <c r="I795" s="5" t="str">
        <f>VLOOKUP(VolumebyClient[[#This Row],[Date]],Quarters[],3,TRUE)</f>
        <v>Q3 2020</v>
      </c>
    </row>
    <row r="796" spans="1:9" x14ac:dyDescent="0.25">
      <c r="A796" s="4" t="str">
        <f t="shared" si="47"/>
        <v>CL94846</v>
      </c>
      <c r="B796" s="4">
        <v>44135</v>
      </c>
      <c r="C796" s="7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5" t="str">
        <f>VLOOKUP(VolumebyClient[[#This Row],[Index Match Region ID]],NEWGEONames[[GEOID]:[GEO Name]],2,FALSE)</f>
        <v>NAM</v>
      </c>
      <c r="H796" s="5" t="str">
        <f>"Q"&amp;ROUNDUP(MONTH(VolumebyClient[[#This Row],[Date]])/3,0)&amp;" "&amp;YEAR(VolumebyClient[[#This Row],[Date]])</f>
        <v>Q4 2020</v>
      </c>
      <c r="I796" s="5" t="str">
        <f>VLOOKUP(VolumebyClient[[#This Row],[Date]],Quarters[],3,TRUE)</f>
        <v>Q4 2020</v>
      </c>
    </row>
    <row r="797" spans="1:9" x14ac:dyDescent="0.25">
      <c r="A797" s="4" t="str">
        <f t="shared" si="47"/>
        <v>CL94846</v>
      </c>
      <c r="B797" s="4">
        <v>44165</v>
      </c>
      <c r="C797" s="7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5" t="str">
        <f>VLOOKUP(VolumebyClient[[#This Row],[Index Match Region ID]],NEWGEONames[[GEOID]:[GEO Name]],2,FALSE)</f>
        <v>NAM</v>
      </c>
      <c r="H797" s="5" t="str">
        <f>"Q"&amp;ROUNDUP(MONTH(VolumebyClient[[#This Row],[Date]])/3,0)&amp;" "&amp;YEAR(VolumebyClient[[#This Row],[Date]])</f>
        <v>Q4 2020</v>
      </c>
      <c r="I797" s="5" t="str">
        <f>VLOOKUP(VolumebyClient[[#This Row],[Date]],Quarters[],3,TRUE)</f>
        <v>Q4 2020</v>
      </c>
    </row>
    <row r="798" spans="1:9" x14ac:dyDescent="0.25">
      <c r="A798" s="4" t="str">
        <f t="shared" si="47"/>
        <v>CL94846</v>
      </c>
      <c r="B798" s="4">
        <v>44196</v>
      </c>
      <c r="C798" s="7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5" t="str">
        <f>VLOOKUP(VolumebyClient[[#This Row],[Index Match Region ID]],NEWGEONames[[GEOID]:[GEO Name]],2,FALSE)</f>
        <v>NAM</v>
      </c>
      <c r="H798" s="5" t="str">
        <f>"Q"&amp;ROUNDUP(MONTH(VolumebyClient[[#This Row],[Date]])/3,0)&amp;" "&amp;YEAR(VolumebyClient[[#This Row],[Date]])</f>
        <v>Q4 2020</v>
      </c>
      <c r="I798" s="5" t="str">
        <f>VLOOKUP(VolumebyClient[[#This Row],[Date]],Quarters[],3,TRUE)</f>
        <v>Q4 2020</v>
      </c>
    </row>
    <row r="799" spans="1:9" x14ac:dyDescent="0.25">
      <c r="A799" s="4" t="str">
        <f t="shared" si="47"/>
        <v>CL94846</v>
      </c>
      <c r="B799" s="4">
        <v>44377</v>
      </c>
      <c r="C799" s="7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5" t="str">
        <f>VLOOKUP(VolumebyClient[[#This Row],[Index Match Region ID]],NEWGEONames[[GEOID]:[GEO Name]],2,FALSE)</f>
        <v>NAM</v>
      </c>
      <c r="H799" s="5" t="str">
        <f>"Q"&amp;ROUNDUP(MONTH(VolumebyClient[[#This Row],[Date]])/3,0)&amp;" "&amp;YEAR(VolumebyClient[[#This Row],[Date]])</f>
        <v>Q2 2021</v>
      </c>
      <c r="I799" s="5" t="str">
        <f>VLOOKUP(VolumebyClient[[#This Row],[Date]],Quarters[],3,TRUE)</f>
        <v>Q2 2021</v>
      </c>
    </row>
    <row r="800" spans="1:9" x14ac:dyDescent="0.25">
      <c r="A800" s="4" t="str">
        <f t="shared" si="47"/>
        <v>CL94846</v>
      </c>
      <c r="B800" s="4">
        <v>44347</v>
      </c>
      <c r="C800" s="7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5" t="str">
        <f>VLOOKUP(VolumebyClient[[#This Row],[Index Match Region ID]],NEWGEONames[[GEOID]:[GEO Name]],2,FALSE)</f>
        <v>NAM</v>
      </c>
      <c r="H800" s="5" t="str">
        <f>"Q"&amp;ROUNDUP(MONTH(VolumebyClient[[#This Row],[Date]])/3,0)&amp;" "&amp;YEAR(VolumebyClient[[#This Row],[Date]])</f>
        <v>Q2 2021</v>
      </c>
      <c r="I800" s="5" t="str">
        <f>VLOOKUP(VolumebyClient[[#This Row],[Date]],Quarters[],3,TRUE)</f>
        <v>Q2 2021</v>
      </c>
    </row>
    <row r="801" spans="1:9" x14ac:dyDescent="0.25">
      <c r="A801" s="4" t="str">
        <f t="shared" si="47"/>
        <v>CL94846</v>
      </c>
      <c r="B801" s="4">
        <v>44316</v>
      </c>
      <c r="C801" s="7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5" t="str">
        <f>VLOOKUP(VolumebyClient[[#This Row],[Index Match Region ID]],NEWGEONames[[GEOID]:[GEO Name]],2,FALSE)</f>
        <v>NAM</v>
      </c>
      <c r="H801" s="5" t="str">
        <f>"Q"&amp;ROUNDUP(MONTH(VolumebyClient[[#This Row],[Date]])/3,0)&amp;" "&amp;YEAR(VolumebyClient[[#This Row],[Date]])</f>
        <v>Q2 2021</v>
      </c>
      <c r="I801" s="5" t="str">
        <f>VLOOKUP(VolumebyClient[[#This Row],[Date]],Quarters[],3,TRUE)</f>
        <v>Q2 2021</v>
      </c>
    </row>
    <row r="802" spans="1:9" x14ac:dyDescent="0.25">
      <c r="A802" s="4" t="str">
        <f t="shared" si="47"/>
        <v>CL94846</v>
      </c>
      <c r="B802" s="4">
        <v>44286</v>
      </c>
      <c r="C802" s="7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5" t="str">
        <f>VLOOKUP(VolumebyClient[[#This Row],[Index Match Region ID]],NEWGEONames[[GEOID]:[GEO Name]],2,FALSE)</f>
        <v>NAM</v>
      </c>
      <c r="H802" s="5" t="str">
        <f>"Q"&amp;ROUNDUP(MONTH(VolumebyClient[[#This Row],[Date]])/3,0)&amp;" "&amp;YEAR(VolumebyClient[[#This Row],[Date]])</f>
        <v>Q1 2021</v>
      </c>
      <c r="I802" s="5" t="str">
        <f>VLOOKUP(VolumebyClient[[#This Row],[Date]],Quarters[],3,TRUE)</f>
        <v>Q1 2021</v>
      </c>
    </row>
    <row r="803" spans="1:9" x14ac:dyDescent="0.25">
      <c r="A803" s="4" t="str">
        <f t="shared" si="47"/>
        <v>CL94846</v>
      </c>
      <c r="B803" s="4">
        <v>44255</v>
      </c>
      <c r="C803" s="7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5" t="str">
        <f>VLOOKUP(VolumebyClient[[#This Row],[Index Match Region ID]],NEWGEONames[[GEOID]:[GEO Name]],2,FALSE)</f>
        <v>NAM</v>
      </c>
      <c r="H803" s="5" t="str">
        <f>"Q"&amp;ROUNDUP(MONTH(VolumebyClient[[#This Row],[Date]])/3,0)&amp;" "&amp;YEAR(VolumebyClient[[#This Row],[Date]])</f>
        <v>Q1 2021</v>
      </c>
      <c r="I803" s="5" t="str">
        <f>VLOOKUP(VolumebyClient[[#This Row],[Date]],Quarters[],3,TRUE)</f>
        <v>Q1 2021</v>
      </c>
    </row>
    <row r="804" spans="1:9" x14ac:dyDescent="0.25">
      <c r="A804" s="4" t="str">
        <f t="shared" si="47"/>
        <v>CL94846</v>
      </c>
      <c r="B804" s="4">
        <v>44227</v>
      </c>
      <c r="C804" s="7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5" t="str">
        <f>VLOOKUP(VolumebyClient[[#This Row],[Index Match Region ID]],NEWGEONames[[GEOID]:[GEO Name]],2,FALSE)</f>
        <v>NAM</v>
      </c>
      <c r="H804" s="5" t="str">
        <f>"Q"&amp;ROUNDUP(MONTH(VolumebyClient[[#This Row],[Date]])/3,0)&amp;" "&amp;YEAR(VolumebyClient[[#This Row],[Date]])</f>
        <v>Q1 2021</v>
      </c>
      <c r="I804" s="5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7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5" t="str">
        <f>VLOOKUP(VolumebyClient[[#This Row],[Index Match Region ID]],NEWGEONames[[GEOID]:[GEO Name]],2,FALSE)</f>
        <v>APAC</v>
      </c>
      <c r="H805" s="5" t="str">
        <f>"Q"&amp;ROUNDUP(MONTH(VolumebyClient[[#This Row],[Date]])/3,0)&amp;" "&amp;YEAR(VolumebyClient[[#This Row],[Date]])</f>
        <v>Q1 2020</v>
      </c>
      <c r="I805" s="5" t="str">
        <f>VLOOKUP(VolumebyClient[[#This Row],[Date]],Quarters[],3,TRUE)</f>
        <v>Q1 2020</v>
      </c>
    </row>
    <row r="806" spans="1:9" x14ac:dyDescent="0.25">
      <c r="A806" s="4" t="str">
        <f t="shared" ref="A806:A822" si="48">A805</f>
        <v>CL95487</v>
      </c>
      <c r="B806" s="4">
        <v>43890</v>
      </c>
      <c r="C806" s="7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5" t="str">
        <f>VLOOKUP(VolumebyClient[[#This Row],[Index Match Region ID]],NEWGEONames[[GEOID]:[GEO Name]],2,FALSE)</f>
        <v>APAC</v>
      </c>
      <c r="H806" s="5" t="str">
        <f>"Q"&amp;ROUNDUP(MONTH(VolumebyClient[[#This Row],[Date]])/3,0)&amp;" "&amp;YEAR(VolumebyClient[[#This Row],[Date]])</f>
        <v>Q1 2020</v>
      </c>
      <c r="I806" s="5" t="str">
        <f>VLOOKUP(VolumebyClient[[#This Row],[Date]],Quarters[],3,TRUE)</f>
        <v>Q1 2020</v>
      </c>
    </row>
    <row r="807" spans="1:9" x14ac:dyDescent="0.25">
      <c r="A807" s="4" t="str">
        <f t="shared" si="48"/>
        <v>CL95487</v>
      </c>
      <c r="B807" s="4">
        <v>43921</v>
      </c>
      <c r="C807" s="7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5" t="str">
        <f>VLOOKUP(VolumebyClient[[#This Row],[Index Match Region ID]],NEWGEONames[[GEOID]:[GEO Name]],2,FALSE)</f>
        <v>APAC</v>
      </c>
      <c r="H807" s="5" t="str">
        <f>"Q"&amp;ROUNDUP(MONTH(VolumebyClient[[#This Row],[Date]])/3,0)&amp;" "&amp;YEAR(VolumebyClient[[#This Row],[Date]])</f>
        <v>Q1 2020</v>
      </c>
      <c r="I807" s="5" t="str">
        <f>VLOOKUP(VolumebyClient[[#This Row],[Date]],Quarters[],3,TRUE)</f>
        <v>Q1 2020</v>
      </c>
    </row>
    <row r="808" spans="1:9" x14ac:dyDescent="0.25">
      <c r="A808" s="4" t="str">
        <f t="shared" si="48"/>
        <v>CL95487</v>
      </c>
      <c r="B808" s="4">
        <v>43951</v>
      </c>
      <c r="C808" s="7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5" t="str">
        <f>VLOOKUP(VolumebyClient[[#This Row],[Index Match Region ID]],NEWGEONames[[GEOID]:[GEO Name]],2,FALSE)</f>
        <v>APAC</v>
      </c>
      <c r="H808" s="5" t="str">
        <f>"Q"&amp;ROUNDUP(MONTH(VolumebyClient[[#This Row],[Date]])/3,0)&amp;" "&amp;YEAR(VolumebyClient[[#This Row],[Date]])</f>
        <v>Q2 2020</v>
      </c>
      <c r="I808" s="5" t="str">
        <f>VLOOKUP(VolumebyClient[[#This Row],[Date]],Quarters[],3,TRUE)</f>
        <v>Q2 2020</v>
      </c>
    </row>
    <row r="809" spans="1:9" x14ac:dyDescent="0.25">
      <c r="A809" s="4" t="str">
        <f t="shared" si="48"/>
        <v>CL95487</v>
      </c>
      <c r="B809" s="4">
        <v>43982</v>
      </c>
      <c r="C809" s="7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5" t="str">
        <f>VLOOKUP(VolumebyClient[[#This Row],[Index Match Region ID]],NEWGEONames[[GEOID]:[GEO Name]],2,FALSE)</f>
        <v>APAC</v>
      </c>
      <c r="H809" s="5" t="str">
        <f>"Q"&amp;ROUNDUP(MONTH(VolumebyClient[[#This Row],[Date]])/3,0)&amp;" "&amp;YEAR(VolumebyClient[[#This Row],[Date]])</f>
        <v>Q2 2020</v>
      </c>
      <c r="I809" s="5" t="str">
        <f>VLOOKUP(VolumebyClient[[#This Row],[Date]],Quarters[],3,TRUE)</f>
        <v>Q2 2020</v>
      </c>
    </row>
    <row r="810" spans="1:9" x14ac:dyDescent="0.25">
      <c r="A810" s="4" t="str">
        <f t="shared" si="48"/>
        <v>CL95487</v>
      </c>
      <c r="B810" s="4">
        <v>44012</v>
      </c>
      <c r="C810" s="7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5" t="str">
        <f>VLOOKUP(VolumebyClient[[#This Row],[Index Match Region ID]],NEWGEONames[[GEOID]:[GEO Name]],2,FALSE)</f>
        <v>APAC</v>
      </c>
      <c r="H810" s="5" t="str">
        <f>"Q"&amp;ROUNDUP(MONTH(VolumebyClient[[#This Row],[Date]])/3,0)&amp;" "&amp;YEAR(VolumebyClient[[#This Row],[Date]])</f>
        <v>Q2 2020</v>
      </c>
      <c r="I810" s="5" t="str">
        <f>VLOOKUP(VolumebyClient[[#This Row],[Date]],Quarters[],3,TRUE)</f>
        <v>Q2 2020</v>
      </c>
    </row>
    <row r="811" spans="1:9" x14ac:dyDescent="0.25">
      <c r="A811" s="4" t="str">
        <f t="shared" si="48"/>
        <v>CL95487</v>
      </c>
      <c r="B811" s="4">
        <v>44043</v>
      </c>
      <c r="C811" s="7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5" t="str">
        <f>VLOOKUP(VolumebyClient[[#This Row],[Index Match Region ID]],NEWGEONames[[GEOID]:[GEO Name]],2,FALSE)</f>
        <v>APAC</v>
      </c>
      <c r="H811" s="5" t="str">
        <f>"Q"&amp;ROUNDUP(MONTH(VolumebyClient[[#This Row],[Date]])/3,0)&amp;" "&amp;YEAR(VolumebyClient[[#This Row],[Date]])</f>
        <v>Q3 2020</v>
      </c>
      <c r="I811" s="5" t="str">
        <f>VLOOKUP(VolumebyClient[[#This Row],[Date]],Quarters[],3,TRUE)</f>
        <v>Q3 2020</v>
      </c>
    </row>
    <row r="812" spans="1:9" x14ac:dyDescent="0.25">
      <c r="A812" s="4" t="str">
        <f t="shared" si="48"/>
        <v>CL95487</v>
      </c>
      <c r="B812" s="4">
        <v>44074</v>
      </c>
      <c r="C812" s="7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5" t="str">
        <f>VLOOKUP(VolumebyClient[[#This Row],[Index Match Region ID]],NEWGEONames[[GEOID]:[GEO Name]],2,FALSE)</f>
        <v>APAC</v>
      </c>
      <c r="H812" s="5" t="str">
        <f>"Q"&amp;ROUNDUP(MONTH(VolumebyClient[[#This Row],[Date]])/3,0)&amp;" "&amp;YEAR(VolumebyClient[[#This Row],[Date]])</f>
        <v>Q3 2020</v>
      </c>
      <c r="I812" s="5" t="str">
        <f>VLOOKUP(VolumebyClient[[#This Row],[Date]],Quarters[],3,TRUE)</f>
        <v>Q3 2020</v>
      </c>
    </row>
    <row r="813" spans="1:9" x14ac:dyDescent="0.25">
      <c r="A813" s="4" t="str">
        <f t="shared" si="48"/>
        <v>CL95487</v>
      </c>
      <c r="B813" s="4">
        <v>44104</v>
      </c>
      <c r="C813" s="7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5" t="str">
        <f>VLOOKUP(VolumebyClient[[#This Row],[Index Match Region ID]],NEWGEONames[[GEOID]:[GEO Name]],2,FALSE)</f>
        <v>APAC</v>
      </c>
      <c r="H813" s="5" t="str">
        <f>"Q"&amp;ROUNDUP(MONTH(VolumebyClient[[#This Row],[Date]])/3,0)&amp;" "&amp;YEAR(VolumebyClient[[#This Row],[Date]])</f>
        <v>Q3 2020</v>
      </c>
      <c r="I813" s="5" t="str">
        <f>VLOOKUP(VolumebyClient[[#This Row],[Date]],Quarters[],3,TRUE)</f>
        <v>Q3 2020</v>
      </c>
    </row>
    <row r="814" spans="1:9" x14ac:dyDescent="0.25">
      <c r="A814" s="4" t="str">
        <f t="shared" si="48"/>
        <v>CL95487</v>
      </c>
      <c r="B814" s="4">
        <v>44135</v>
      </c>
      <c r="C814" s="7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5" t="str">
        <f>VLOOKUP(VolumebyClient[[#This Row],[Index Match Region ID]],NEWGEONames[[GEOID]:[GEO Name]],2,FALSE)</f>
        <v>APAC</v>
      </c>
      <c r="H814" s="5" t="str">
        <f>"Q"&amp;ROUNDUP(MONTH(VolumebyClient[[#This Row],[Date]])/3,0)&amp;" "&amp;YEAR(VolumebyClient[[#This Row],[Date]])</f>
        <v>Q4 2020</v>
      </c>
      <c r="I814" s="5" t="str">
        <f>VLOOKUP(VolumebyClient[[#This Row],[Date]],Quarters[],3,TRUE)</f>
        <v>Q4 2020</v>
      </c>
    </row>
    <row r="815" spans="1:9" x14ac:dyDescent="0.25">
      <c r="A815" s="4" t="str">
        <f t="shared" si="48"/>
        <v>CL95487</v>
      </c>
      <c r="B815" s="4">
        <v>44165</v>
      </c>
      <c r="C815" s="7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5" t="str">
        <f>VLOOKUP(VolumebyClient[[#This Row],[Index Match Region ID]],NEWGEONames[[GEOID]:[GEO Name]],2,FALSE)</f>
        <v>APAC</v>
      </c>
      <c r="H815" s="5" t="str">
        <f>"Q"&amp;ROUNDUP(MONTH(VolumebyClient[[#This Row],[Date]])/3,0)&amp;" "&amp;YEAR(VolumebyClient[[#This Row],[Date]])</f>
        <v>Q4 2020</v>
      </c>
      <c r="I815" s="5" t="str">
        <f>VLOOKUP(VolumebyClient[[#This Row],[Date]],Quarters[],3,TRUE)</f>
        <v>Q4 2020</v>
      </c>
    </row>
    <row r="816" spans="1:9" x14ac:dyDescent="0.25">
      <c r="A816" s="4" t="str">
        <f t="shared" si="48"/>
        <v>CL95487</v>
      </c>
      <c r="B816" s="4">
        <v>44196</v>
      </c>
      <c r="C816" s="7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5" t="str">
        <f>VLOOKUP(VolumebyClient[[#This Row],[Index Match Region ID]],NEWGEONames[[GEOID]:[GEO Name]],2,FALSE)</f>
        <v>APAC</v>
      </c>
      <c r="H816" s="5" t="str">
        <f>"Q"&amp;ROUNDUP(MONTH(VolumebyClient[[#This Row],[Date]])/3,0)&amp;" "&amp;YEAR(VolumebyClient[[#This Row],[Date]])</f>
        <v>Q4 2020</v>
      </c>
      <c r="I816" s="5" t="str">
        <f>VLOOKUP(VolumebyClient[[#This Row],[Date]],Quarters[],3,TRUE)</f>
        <v>Q4 2020</v>
      </c>
    </row>
    <row r="817" spans="1:9" x14ac:dyDescent="0.25">
      <c r="A817" s="4" t="str">
        <f t="shared" si="48"/>
        <v>CL95487</v>
      </c>
      <c r="B817" s="4">
        <v>44377</v>
      </c>
      <c r="C817" s="7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5" t="str">
        <f>VLOOKUP(VolumebyClient[[#This Row],[Index Match Region ID]],NEWGEONames[[GEOID]:[GEO Name]],2,FALSE)</f>
        <v>APAC</v>
      </c>
      <c r="H817" s="5" t="str">
        <f>"Q"&amp;ROUNDUP(MONTH(VolumebyClient[[#This Row],[Date]])/3,0)&amp;" "&amp;YEAR(VolumebyClient[[#This Row],[Date]])</f>
        <v>Q2 2021</v>
      </c>
      <c r="I817" s="5" t="str">
        <f>VLOOKUP(VolumebyClient[[#This Row],[Date]],Quarters[],3,TRUE)</f>
        <v>Q2 2021</v>
      </c>
    </row>
    <row r="818" spans="1:9" x14ac:dyDescent="0.25">
      <c r="A818" s="4" t="str">
        <f t="shared" si="48"/>
        <v>CL95487</v>
      </c>
      <c r="B818" s="4">
        <v>44347</v>
      </c>
      <c r="C818" s="7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5" t="str">
        <f>VLOOKUP(VolumebyClient[[#This Row],[Index Match Region ID]],NEWGEONames[[GEOID]:[GEO Name]],2,FALSE)</f>
        <v>APAC</v>
      </c>
      <c r="H818" s="5" t="str">
        <f>"Q"&amp;ROUNDUP(MONTH(VolumebyClient[[#This Row],[Date]])/3,0)&amp;" "&amp;YEAR(VolumebyClient[[#This Row],[Date]])</f>
        <v>Q2 2021</v>
      </c>
      <c r="I818" s="5" t="str">
        <f>VLOOKUP(VolumebyClient[[#This Row],[Date]],Quarters[],3,TRUE)</f>
        <v>Q2 2021</v>
      </c>
    </row>
    <row r="819" spans="1:9" x14ac:dyDescent="0.25">
      <c r="A819" s="4" t="str">
        <f t="shared" si="48"/>
        <v>CL95487</v>
      </c>
      <c r="B819" s="4">
        <v>44316</v>
      </c>
      <c r="C819" s="7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5" t="str">
        <f>VLOOKUP(VolumebyClient[[#This Row],[Index Match Region ID]],NEWGEONames[[GEOID]:[GEO Name]],2,FALSE)</f>
        <v>APAC</v>
      </c>
      <c r="H819" s="5" t="str">
        <f>"Q"&amp;ROUNDUP(MONTH(VolumebyClient[[#This Row],[Date]])/3,0)&amp;" "&amp;YEAR(VolumebyClient[[#This Row],[Date]])</f>
        <v>Q2 2021</v>
      </c>
      <c r="I819" s="5" t="str">
        <f>VLOOKUP(VolumebyClient[[#This Row],[Date]],Quarters[],3,TRUE)</f>
        <v>Q2 2021</v>
      </c>
    </row>
    <row r="820" spans="1:9" x14ac:dyDescent="0.25">
      <c r="A820" s="4" t="str">
        <f t="shared" si="48"/>
        <v>CL95487</v>
      </c>
      <c r="B820" s="4">
        <v>44286</v>
      </c>
      <c r="C820" s="7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5" t="str">
        <f>VLOOKUP(VolumebyClient[[#This Row],[Index Match Region ID]],NEWGEONames[[GEOID]:[GEO Name]],2,FALSE)</f>
        <v>APAC</v>
      </c>
      <c r="H820" s="5" t="str">
        <f>"Q"&amp;ROUNDUP(MONTH(VolumebyClient[[#This Row],[Date]])/3,0)&amp;" "&amp;YEAR(VolumebyClient[[#This Row],[Date]])</f>
        <v>Q1 2021</v>
      </c>
      <c r="I820" s="5" t="str">
        <f>VLOOKUP(VolumebyClient[[#This Row],[Date]],Quarters[],3,TRUE)</f>
        <v>Q1 2021</v>
      </c>
    </row>
    <row r="821" spans="1:9" x14ac:dyDescent="0.25">
      <c r="A821" s="4" t="str">
        <f t="shared" si="48"/>
        <v>CL95487</v>
      </c>
      <c r="B821" s="4">
        <v>44255</v>
      </c>
      <c r="C821" s="7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5" t="str">
        <f>VLOOKUP(VolumebyClient[[#This Row],[Index Match Region ID]],NEWGEONames[[GEOID]:[GEO Name]],2,FALSE)</f>
        <v>APAC</v>
      </c>
      <c r="H821" s="5" t="str">
        <f>"Q"&amp;ROUNDUP(MONTH(VolumebyClient[[#This Row],[Date]])/3,0)&amp;" "&amp;YEAR(VolumebyClient[[#This Row],[Date]])</f>
        <v>Q1 2021</v>
      </c>
      <c r="I821" s="5" t="str">
        <f>VLOOKUP(VolumebyClient[[#This Row],[Date]],Quarters[],3,TRUE)</f>
        <v>Q1 2021</v>
      </c>
    </row>
    <row r="822" spans="1:9" x14ac:dyDescent="0.25">
      <c r="A822" s="4" t="str">
        <f t="shared" si="48"/>
        <v>CL95487</v>
      </c>
      <c r="B822" s="4">
        <v>44227</v>
      </c>
      <c r="C822" s="7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5" t="str">
        <f>VLOOKUP(VolumebyClient[[#This Row],[Index Match Region ID]],NEWGEONames[[GEOID]:[GEO Name]],2,FALSE)</f>
        <v>APAC</v>
      </c>
      <c r="H822" s="5" t="str">
        <f>"Q"&amp;ROUNDUP(MONTH(VolumebyClient[[#This Row],[Date]])/3,0)&amp;" "&amp;YEAR(VolumebyClient[[#This Row],[Date]])</f>
        <v>Q1 2021</v>
      </c>
      <c r="I822" s="5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7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5" t="str">
        <f>VLOOKUP(VolumebyClient[[#This Row],[Index Match Region ID]],NEWGEONames[[GEOID]:[GEO Name]],2,FALSE)</f>
        <v>APAC</v>
      </c>
      <c r="H823" s="5" t="str">
        <f>"Q"&amp;ROUNDUP(MONTH(VolumebyClient[[#This Row],[Date]])/3,0)&amp;" "&amp;YEAR(VolumebyClient[[#This Row],[Date]])</f>
        <v>Q1 2020</v>
      </c>
      <c r="I823" s="5" t="str">
        <f>VLOOKUP(VolumebyClient[[#This Row],[Date]],Quarters[],3,TRUE)</f>
        <v>Q1 2020</v>
      </c>
    </row>
    <row r="824" spans="1:9" x14ac:dyDescent="0.25">
      <c r="A824" s="4" t="str">
        <f t="shared" ref="A824:A840" si="49">A823</f>
        <v>CL96487</v>
      </c>
      <c r="B824" s="4">
        <v>43890</v>
      </c>
      <c r="C824" s="7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5" t="str">
        <f>VLOOKUP(VolumebyClient[[#This Row],[Index Match Region ID]],NEWGEONames[[GEOID]:[GEO Name]],2,FALSE)</f>
        <v>APAC</v>
      </c>
      <c r="H824" s="5" t="str">
        <f>"Q"&amp;ROUNDUP(MONTH(VolumebyClient[[#This Row],[Date]])/3,0)&amp;" "&amp;YEAR(VolumebyClient[[#This Row],[Date]])</f>
        <v>Q1 2020</v>
      </c>
      <c r="I824" s="5" t="str">
        <f>VLOOKUP(VolumebyClient[[#This Row],[Date]],Quarters[],3,TRUE)</f>
        <v>Q1 2020</v>
      </c>
    </row>
    <row r="825" spans="1:9" x14ac:dyDescent="0.25">
      <c r="A825" s="4" t="str">
        <f t="shared" si="49"/>
        <v>CL96487</v>
      </c>
      <c r="B825" s="4">
        <v>43921</v>
      </c>
      <c r="C825" s="7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5" t="str">
        <f>VLOOKUP(VolumebyClient[[#This Row],[Index Match Region ID]],NEWGEONames[[GEOID]:[GEO Name]],2,FALSE)</f>
        <v>APAC</v>
      </c>
      <c r="H825" s="5" t="str">
        <f>"Q"&amp;ROUNDUP(MONTH(VolumebyClient[[#This Row],[Date]])/3,0)&amp;" "&amp;YEAR(VolumebyClient[[#This Row],[Date]])</f>
        <v>Q1 2020</v>
      </c>
      <c r="I825" s="5" t="str">
        <f>VLOOKUP(VolumebyClient[[#This Row],[Date]],Quarters[],3,TRUE)</f>
        <v>Q1 2020</v>
      </c>
    </row>
    <row r="826" spans="1:9" x14ac:dyDescent="0.25">
      <c r="A826" s="4" t="str">
        <f t="shared" si="49"/>
        <v>CL96487</v>
      </c>
      <c r="B826" s="4">
        <v>43951</v>
      </c>
      <c r="C826" s="7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5" t="str">
        <f>VLOOKUP(VolumebyClient[[#This Row],[Index Match Region ID]],NEWGEONames[[GEOID]:[GEO Name]],2,FALSE)</f>
        <v>APAC</v>
      </c>
      <c r="H826" s="5" t="str">
        <f>"Q"&amp;ROUNDUP(MONTH(VolumebyClient[[#This Row],[Date]])/3,0)&amp;" "&amp;YEAR(VolumebyClient[[#This Row],[Date]])</f>
        <v>Q2 2020</v>
      </c>
      <c r="I826" s="5" t="str">
        <f>VLOOKUP(VolumebyClient[[#This Row],[Date]],Quarters[],3,TRUE)</f>
        <v>Q2 2020</v>
      </c>
    </row>
    <row r="827" spans="1:9" x14ac:dyDescent="0.25">
      <c r="A827" s="4" t="str">
        <f t="shared" si="49"/>
        <v>CL96487</v>
      </c>
      <c r="B827" s="4">
        <v>43982</v>
      </c>
      <c r="C827" s="7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5" t="str">
        <f>VLOOKUP(VolumebyClient[[#This Row],[Index Match Region ID]],NEWGEONames[[GEOID]:[GEO Name]],2,FALSE)</f>
        <v>APAC</v>
      </c>
      <c r="H827" s="5" t="str">
        <f>"Q"&amp;ROUNDUP(MONTH(VolumebyClient[[#This Row],[Date]])/3,0)&amp;" "&amp;YEAR(VolumebyClient[[#This Row],[Date]])</f>
        <v>Q2 2020</v>
      </c>
      <c r="I827" s="5" t="str">
        <f>VLOOKUP(VolumebyClient[[#This Row],[Date]],Quarters[],3,TRUE)</f>
        <v>Q2 2020</v>
      </c>
    </row>
    <row r="828" spans="1:9" x14ac:dyDescent="0.25">
      <c r="A828" s="4" t="str">
        <f t="shared" si="49"/>
        <v>CL96487</v>
      </c>
      <c r="B828" s="4">
        <v>44012</v>
      </c>
      <c r="C828" s="7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5" t="str">
        <f>VLOOKUP(VolumebyClient[[#This Row],[Index Match Region ID]],NEWGEONames[[GEOID]:[GEO Name]],2,FALSE)</f>
        <v>APAC</v>
      </c>
      <c r="H828" s="5" t="str">
        <f>"Q"&amp;ROUNDUP(MONTH(VolumebyClient[[#This Row],[Date]])/3,0)&amp;" "&amp;YEAR(VolumebyClient[[#This Row],[Date]])</f>
        <v>Q2 2020</v>
      </c>
      <c r="I828" s="5" t="str">
        <f>VLOOKUP(VolumebyClient[[#This Row],[Date]],Quarters[],3,TRUE)</f>
        <v>Q2 2020</v>
      </c>
    </row>
    <row r="829" spans="1:9" x14ac:dyDescent="0.25">
      <c r="A829" s="4" t="str">
        <f t="shared" si="49"/>
        <v>CL96487</v>
      </c>
      <c r="B829" s="4">
        <v>44043</v>
      </c>
      <c r="C829" s="7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5" t="str">
        <f>VLOOKUP(VolumebyClient[[#This Row],[Index Match Region ID]],NEWGEONames[[GEOID]:[GEO Name]],2,FALSE)</f>
        <v>APAC</v>
      </c>
      <c r="H829" s="5" t="str">
        <f>"Q"&amp;ROUNDUP(MONTH(VolumebyClient[[#This Row],[Date]])/3,0)&amp;" "&amp;YEAR(VolumebyClient[[#This Row],[Date]])</f>
        <v>Q3 2020</v>
      </c>
      <c r="I829" s="5" t="str">
        <f>VLOOKUP(VolumebyClient[[#This Row],[Date]],Quarters[],3,TRUE)</f>
        <v>Q3 2020</v>
      </c>
    </row>
    <row r="830" spans="1:9" x14ac:dyDescent="0.25">
      <c r="A830" s="4" t="str">
        <f t="shared" si="49"/>
        <v>CL96487</v>
      </c>
      <c r="B830" s="4">
        <v>44074</v>
      </c>
      <c r="C830" s="7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5" t="str">
        <f>VLOOKUP(VolumebyClient[[#This Row],[Index Match Region ID]],NEWGEONames[[GEOID]:[GEO Name]],2,FALSE)</f>
        <v>APAC</v>
      </c>
      <c r="H830" s="5" t="str">
        <f>"Q"&amp;ROUNDUP(MONTH(VolumebyClient[[#This Row],[Date]])/3,0)&amp;" "&amp;YEAR(VolumebyClient[[#This Row],[Date]])</f>
        <v>Q3 2020</v>
      </c>
      <c r="I830" s="5" t="str">
        <f>VLOOKUP(VolumebyClient[[#This Row],[Date]],Quarters[],3,TRUE)</f>
        <v>Q3 2020</v>
      </c>
    </row>
    <row r="831" spans="1:9" x14ac:dyDescent="0.25">
      <c r="A831" s="4" t="str">
        <f t="shared" si="49"/>
        <v>CL96487</v>
      </c>
      <c r="B831" s="4">
        <v>44104</v>
      </c>
      <c r="C831" s="7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5" t="str">
        <f>VLOOKUP(VolumebyClient[[#This Row],[Index Match Region ID]],NEWGEONames[[GEOID]:[GEO Name]],2,FALSE)</f>
        <v>APAC</v>
      </c>
      <c r="H831" s="5" t="str">
        <f>"Q"&amp;ROUNDUP(MONTH(VolumebyClient[[#This Row],[Date]])/3,0)&amp;" "&amp;YEAR(VolumebyClient[[#This Row],[Date]])</f>
        <v>Q3 2020</v>
      </c>
      <c r="I831" s="5" t="str">
        <f>VLOOKUP(VolumebyClient[[#This Row],[Date]],Quarters[],3,TRUE)</f>
        <v>Q3 2020</v>
      </c>
    </row>
    <row r="832" spans="1:9" x14ac:dyDescent="0.25">
      <c r="A832" s="4" t="str">
        <f t="shared" si="49"/>
        <v>CL96487</v>
      </c>
      <c r="B832" s="4">
        <v>44135</v>
      </c>
      <c r="C832" s="7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5" t="str">
        <f>VLOOKUP(VolumebyClient[[#This Row],[Index Match Region ID]],NEWGEONames[[GEOID]:[GEO Name]],2,FALSE)</f>
        <v>APAC</v>
      </c>
      <c r="H832" s="5" t="str">
        <f>"Q"&amp;ROUNDUP(MONTH(VolumebyClient[[#This Row],[Date]])/3,0)&amp;" "&amp;YEAR(VolumebyClient[[#This Row],[Date]])</f>
        <v>Q4 2020</v>
      </c>
      <c r="I832" s="5" t="str">
        <f>VLOOKUP(VolumebyClient[[#This Row],[Date]],Quarters[],3,TRUE)</f>
        <v>Q4 2020</v>
      </c>
    </row>
    <row r="833" spans="1:9" x14ac:dyDescent="0.25">
      <c r="A833" s="4" t="str">
        <f t="shared" si="49"/>
        <v>CL96487</v>
      </c>
      <c r="B833" s="4">
        <v>44165</v>
      </c>
      <c r="C833" s="7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5" t="str">
        <f>VLOOKUP(VolumebyClient[[#This Row],[Index Match Region ID]],NEWGEONames[[GEOID]:[GEO Name]],2,FALSE)</f>
        <v>APAC</v>
      </c>
      <c r="H833" s="5" t="str">
        <f>"Q"&amp;ROUNDUP(MONTH(VolumebyClient[[#This Row],[Date]])/3,0)&amp;" "&amp;YEAR(VolumebyClient[[#This Row],[Date]])</f>
        <v>Q4 2020</v>
      </c>
      <c r="I833" s="5" t="str">
        <f>VLOOKUP(VolumebyClient[[#This Row],[Date]],Quarters[],3,TRUE)</f>
        <v>Q4 2020</v>
      </c>
    </row>
    <row r="834" spans="1:9" x14ac:dyDescent="0.25">
      <c r="A834" s="4" t="str">
        <f t="shared" si="49"/>
        <v>CL96487</v>
      </c>
      <c r="B834" s="4">
        <v>44196</v>
      </c>
      <c r="C834" s="7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5" t="str">
        <f>VLOOKUP(VolumebyClient[[#This Row],[Index Match Region ID]],NEWGEONames[[GEOID]:[GEO Name]],2,FALSE)</f>
        <v>APAC</v>
      </c>
      <c r="H834" s="5" t="str">
        <f>"Q"&amp;ROUNDUP(MONTH(VolumebyClient[[#This Row],[Date]])/3,0)&amp;" "&amp;YEAR(VolumebyClient[[#This Row],[Date]])</f>
        <v>Q4 2020</v>
      </c>
      <c r="I834" s="5" t="str">
        <f>VLOOKUP(VolumebyClient[[#This Row],[Date]],Quarters[],3,TRUE)</f>
        <v>Q4 2020</v>
      </c>
    </row>
    <row r="835" spans="1:9" x14ac:dyDescent="0.25">
      <c r="A835" s="4" t="str">
        <f t="shared" si="49"/>
        <v>CL96487</v>
      </c>
      <c r="B835" s="4">
        <v>44377</v>
      </c>
      <c r="C835" s="7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5" t="str">
        <f>VLOOKUP(VolumebyClient[[#This Row],[Index Match Region ID]],NEWGEONames[[GEOID]:[GEO Name]],2,FALSE)</f>
        <v>APAC</v>
      </c>
      <c r="H835" s="5" t="str">
        <f>"Q"&amp;ROUNDUP(MONTH(VolumebyClient[[#This Row],[Date]])/3,0)&amp;" "&amp;YEAR(VolumebyClient[[#This Row],[Date]])</f>
        <v>Q2 2021</v>
      </c>
      <c r="I835" s="5" t="str">
        <f>VLOOKUP(VolumebyClient[[#This Row],[Date]],Quarters[],3,TRUE)</f>
        <v>Q2 2021</v>
      </c>
    </row>
    <row r="836" spans="1:9" x14ac:dyDescent="0.25">
      <c r="A836" s="4" t="str">
        <f t="shared" si="49"/>
        <v>CL96487</v>
      </c>
      <c r="B836" s="4">
        <v>44347</v>
      </c>
      <c r="C836" s="7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5" t="str">
        <f>VLOOKUP(VolumebyClient[[#This Row],[Index Match Region ID]],NEWGEONames[[GEOID]:[GEO Name]],2,FALSE)</f>
        <v>APAC</v>
      </c>
      <c r="H836" s="5" t="str">
        <f>"Q"&amp;ROUNDUP(MONTH(VolumebyClient[[#This Row],[Date]])/3,0)&amp;" "&amp;YEAR(VolumebyClient[[#This Row],[Date]])</f>
        <v>Q2 2021</v>
      </c>
      <c r="I836" s="5" t="str">
        <f>VLOOKUP(VolumebyClient[[#This Row],[Date]],Quarters[],3,TRUE)</f>
        <v>Q2 2021</v>
      </c>
    </row>
    <row r="837" spans="1:9" x14ac:dyDescent="0.25">
      <c r="A837" s="4" t="str">
        <f t="shared" si="49"/>
        <v>CL96487</v>
      </c>
      <c r="B837" s="4">
        <v>44316</v>
      </c>
      <c r="C837" s="7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5" t="str">
        <f>VLOOKUP(VolumebyClient[[#This Row],[Index Match Region ID]],NEWGEONames[[GEOID]:[GEO Name]],2,FALSE)</f>
        <v>APAC</v>
      </c>
      <c r="H837" s="5" t="str">
        <f>"Q"&amp;ROUNDUP(MONTH(VolumebyClient[[#This Row],[Date]])/3,0)&amp;" "&amp;YEAR(VolumebyClient[[#This Row],[Date]])</f>
        <v>Q2 2021</v>
      </c>
      <c r="I837" s="5" t="str">
        <f>VLOOKUP(VolumebyClient[[#This Row],[Date]],Quarters[],3,TRUE)</f>
        <v>Q2 2021</v>
      </c>
    </row>
    <row r="838" spans="1:9" x14ac:dyDescent="0.25">
      <c r="A838" s="4" t="str">
        <f t="shared" si="49"/>
        <v>CL96487</v>
      </c>
      <c r="B838" s="4">
        <v>44286</v>
      </c>
      <c r="C838" s="7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5" t="str">
        <f>VLOOKUP(VolumebyClient[[#This Row],[Index Match Region ID]],NEWGEONames[[GEOID]:[GEO Name]],2,FALSE)</f>
        <v>APAC</v>
      </c>
      <c r="H838" s="5" t="str">
        <f>"Q"&amp;ROUNDUP(MONTH(VolumebyClient[[#This Row],[Date]])/3,0)&amp;" "&amp;YEAR(VolumebyClient[[#This Row],[Date]])</f>
        <v>Q1 2021</v>
      </c>
      <c r="I838" s="5" t="str">
        <f>VLOOKUP(VolumebyClient[[#This Row],[Date]],Quarters[],3,TRUE)</f>
        <v>Q1 2021</v>
      </c>
    </row>
    <row r="839" spans="1:9" x14ac:dyDescent="0.25">
      <c r="A839" s="4" t="str">
        <f t="shared" si="49"/>
        <v>CL96487</v>
      </c>
      <c r="B839" s="4">
        <v>44255</v>
      </c>
      <c r="C839" s="7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5" t="str">
        <f>VLOOKUP(VolumebyClient[[#This Row],[Index Match Region ID]],NEWGEONames[[GEOID]:[GEO Name]],2,FALSE)</f>
        <v>APAC</v>
      </c>
      <c r="H839" s="5" t="str">
        <f>"Q"&amp;ROUNDUP(MONTH(VolumebyClient[[#This Row],[Date]])/3,0)&amp;" "&amp;YEAR(VolumebyClient[[#This Row],[Date]])</f>
        <v>Q1 2021</v>
      </c>
      <c r="I839" s="5" t="str">
        <f>VLOOKUP(VolumebyClient[[#This Row],[Date]],Quarters[],3,TRUE)</f>
        <v>Q1 2021</v>
      </c>
    </row>
    <row r="840" spans="1:9" x14ac:dyDescent="0.25">
      <c r="A840" s="4" t="str">
        <f t="shared" si="49"/>
        <v>CL96487</v>
      </c>
      <c r="B840" s="4">
        <v>44227</v>
      </c>
      <c r="C840" s="7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5" t="str">
        <f>VLOOKUP(VolumebyClient[[#This Row],[Index Match Region ID]],NEWGEONames[[GEOID]:[GEO Name]],2,FALSE)</f>
        <v>APAC</v>
      </c>
      <c r="H840" s="5" t="str">
        <f>"Q"&amp;ROUNDUP(MONTH(VolumebyClient[[#This Row],[Date]])/3,0)&amp;" "&amp;YEAR(VolumebyClient[[#This Row],[Date]])</f>
        <v>Q1 2021</v>
      </c>
      <c r="I840" s="5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7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5" t="str">
        <f>VLOOKUP(VolumebyClient[[#This Row],[Index Match Region ID]],NEWGEONames[[GEOID]:[GEO Name]],2,FALSE)</f>
        <v>NAM</v>
      </c>
      <c r="H841" s="5" t="str">
        <f>"Q"&amp;ROUNDUP(MONTH(VolumebyClient[[#This Row],[Date]])/3,0)&amp;" "&amp;YEAR(VolumebyClient[[#This Row],[Date]])</f>
        <v>Q1 2020</v>
      </c>
      <c r="I841" s="5" t="str">
        <f>VLOOKUP(VolumebyClient[[#This Row],[Date]],Quarters[],3,TRUE)</f>
        <v>Q1 2020</v>
      </c>
    </row>
    <row r="842" spans="1:9" x14ac:dyDescent="0.25">
      <c r="A842" s="4" t="str">
        <f t="shared" ref="A842:A858" si="50">A841</f>
        <v>CL96680</v>
      </c>
      <c r="B842" s="4">
        <v>43890</v>
      </c>
      <c r="C842" s="7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5" t="str">
        <f>VLOOKUP(VolumebyClient[[#This Row],[Index Match Region ID]],NEWGEONames[[GEOID]:[GEO Name]],2,FALSE)</f>
        <v>NAM</v>
      </c>
      <c r="H842" s="5" t="str">
        <f>"Q"&amp;ROUNDUP(MONTH(VolumebyClient[[#This Row],[Date]])/3,0)&amp;" "&amp;YEAR(VolumebyClient[[#This Row],[Date]])</f>
        <v>Q1 2020</v>
      </c>
      <c r="I842" s="5" t="str">
        <f>VLOOKUP(VolumebyClient[[#This Row],[Date]],Quarters[],3,TRUE)</f>
        <v>Q1 2020</v>
      </c>
    </row>
    <row r="843" spans="1:9" x14ac:dyDescent="0.25">
      <c r="A843" s="4" t="str">
        <f t="shared" si="50"/>
        <v>CL96680</v>
      </c>
      <c r="B843" s="4">
        <v>43921</v>
      </c>
      <c r="C843" s="7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5" t="str">
        <f>VLOOKUP(VolumebyClient[[#This Row],[Index Match Region ID]],NEWGEONames[[GEOID]:[GEO Name]],2,FALSE)</f>
        <v>NAM</v>
      </c>
      <c r="H843" s="5" t="str">
        <f>"Q"&amp;ROUNDUP(MONTH(VolumebyClient[[#This Row],[Date]])/3,0)&amp;" "&amp;YEAR(VolumebyClient[[#This Row],[Date]])</f>
        <v>Q1 2020</v>
      </c>
      <c r="I843" s="5" t="str">
        <f>VLOOKUP(VolumebyClient[[#This Row],[Date]],Quarters[],3,TRUE)</f>
        <v>Q1 2020</v>
      </c>
    </row>
    <row r="844" spans="1:9" x14ac:dyDescent="0.25">
      <c r="A844" s="4" t="str">
        <f t="shared" si="50"/>
        <v>CL96680</v>
      </c>
      <c r="B844" s="4">
        <v>43951</v>
      </c>
      <c r="C844" s="7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5" t="str">
        <f>VLOOKUP(VolumebyClient[[#This Row],[Index Match Region ID]],NEWGEONames[[GEOID]:[GEO Name]],2,FALSE)</f>
        <v>NAM</v>
      </c>
      <c r="H844" s="5" t="str">
        <f>"Q"&amp;ROUNDUP(MONTH(VolumebyClient[[#This Row],[Date]])/3,0)&amp;" "&amp;YEAR(VolumebyClient[[#This Row],[Date]])</f>
        <v>Q2 2020</v>
      </c>
      <c r="I844" s="5" t="str">
        <f>VLOOKUP(VolumebyClient[[#This Row],[Date]],Quarters[],3,TRUE)</f>
        <v>Q2 2020</v>
      </c>
    </row>
    <row r="845" spans="1:9" x14ac:dyDescent="0.25">
      <c r="A845" s="4" t="str">
        <f t="shared" si="50"/>
        <v>CL96680</v>
      </c>
      <c r="B845" s="4">
        <v>43982</v>
      </c>
      <c r="C845" s="7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5" t="str">
        <f>VLOOKUP(VolumebyClient[[#This Row],[Index Match Region ID]],NEWGEONames[[GEOID]:[GEO Name]],2,FALSE)</f>
        <v>NAM</v>
      </c>
      <c r="H845" s="5" t="str">
        <f>"Q"&amp;ROUNDUP(MONTH(VolumebyClient[[#This Row],[Date]])/3,0)&amp;" "&amp;YEAR(VolumebyClient[[#This Row],[Date]])</f>
        <v>Q2 2020</v>
      </c>
      <c r="I845" s="5" t="str">
        <f>VLOOKUP(VolumebyClient[[#This Row],[Date]],Quarters[],3,TRUE)</f>
        <v>Q2 2020</v>
      </c>
    </row>
    <row r="846" spans="1:9" x14ac:dyDescent="0.25">
      <c r="A846" s="4" t="str">
        <f t="shared" si="50"/>
        <v>CL96680</v>
      </c>
      <c r="B846" s="4">
        <v>44012</v>
      </c>
      <c r="C846" s="7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5" t="str">
        <f>VLOOKUP(VolumebyClient[[#This Row],[Index Match Region ID]],NEWGEONames[[GEOID]:[GEO Name]],2,FALSE)</f>
        <v>NAM</v>
      </c>
      <c r="H846" s="5" t="str">
        <f>"Q"&amp;ROUNDUP(MONTH(VolumebyClient[[#This Row],[Date]])/3,0)&amp;" "&amp;YEAR(VolumebyClient[[#This Row],[Date]])</f>
        <v>Q2 2020</v>
      </c>
      <c r="I846" s="5" t="str">
        <f>VLOOKUP(VolumebyClient[[#This Row],[Date]],Quarters[],3,TRUE)</f>
        <v>Q2 2020</v>
      </c>
    </row>
    <row r="847" spans="1:9" x14ac:dyDescent="0.25">
      <c r="A847" s="4" t="str">
        <f t="shared" si="50"/>
        <v>CL96680</v>
      </c>
      <c r="B847" s="4">
        <v>44043</v>
      </c>
      <c r="C847" s="7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5" t="str">
        <f>VLOOKUP(VolumebyClient[[#This Row],[Index Match Region ID]],NEWGEONames[[GEOID]:[GEO Name]],2,FALSE)</f>
        <v>NAM</v>
      </c>
      <c r="H847" s="5" t="str">
        <f>"Q"&amp;ROUNDUP(MONTH(VolumebyClient[[#This Row],[Date]])/3,0)&amp;" "&amp;YEAR(VolumebyClient[[#This Row],[Date]])</f>
        <v>Q3 2020</v>
      </c>
      <c r="I847" s="5" t="str">
        <f>VLOOKUP(VolumebyClient[[#This Row],[Date]],Quarters[],3,TRUE)</f>
        <v>Q3 2020</v>
      </c>
    </row>
    <row r="848" spans="1:9" x14ac:dyDescent="0.25">
      <c r="A848" s="4" t="str">
        <f t="shared" si="50"/>
        <v>CL96680</v>
      </c>
      <c r="B848" s="4">
        <v>44074</v>
      </c>
      <c r="C848" s="7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5" t="str">
        <f>VLOOKUP(VolumebyClient[[#This Row],[Index Match Region ID]],NEWGEONames[[GEOID]:[GEO Name]],2,FALSE)</f>
        <v>NAM</v>
      </c>
      <c r="H848" s="5" t="str">
        <f>"Q"&amp;ROUNDUP(MONTH(VolumebyClient[[#This Row],[Date]])/3,0)&amp;" "&amp;YEAR(VolumebyClient[[#This Row],[Date]])</f>
        <v>Q3 2020</v>
      </c>
      <c r="I848" s="5" t="str">
        <f>VLOOKUP(VolumebyClient[[#This Row],[Date]],Quarters[],3,TRUE)</f>
        <v>Q3 2020</v>
      </c>
    </row>
    <row r="849" spans="1:9" x14ac:dyDescent="0.25">
      <c r="A849" s="4" t="str">
        <f t="shared" si="50"/>
        <v>CL96680</v>
      </c>
      <c r="B849" s="4">
        <v>44104</v>
      </c>
      <c r="C849" s="7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5" t="str">
        <f>VLOOKUP(VolumebyClient[[#This Row],[Index Match Region ID]],NEWGEONames[[GEOID]:[GEO Name]],2,FALSE)</f>
        <v>NAM</v>
      </c>
      <c r="H849" s="5" t="str">
        <f>"Q"&amp;ROUNDUP(MONTH(VolumebyClient[[#This Row],[Date]])/3,0)&amp;" "&amp;YEAR(VolumebyClient[[#This Row],[Date]])</f>
        <v>Q3 2020</v>
      </c>
      <c r="I849" s="5" t="str">
        <f>VLOOKUP(VolumebyClient[[#This Row],[Date]],Quarters[],3,TRUE)</f>
        <v>Q3 2020</v>
      </c>
    </row>
    <row r="850" spans="1:9" x14ac:dyDescent="0.25">
      <c r="A850" s="4" t="str">
        <f t="shared" si="50"/>
        <v>CL96680</v>
      </c>
      <c r="B850" s="4">
        <v>44135</v>
      </c>
      <c r="C850" s="7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5" t="str">
        <f>VLOOKUP(VolumebyClient[[#This Row],[Index Match Region ID]],NEWGEONames[[GEOID]:[GEO Name]],2,FALSE)</f>
        <v>NAM</v>
      </c>
      <c r="H850" s="5" t="str">
        <f>"Q"&amp;ROUNDUP(MONTH(VolumebyClient[[#This Row],[Date]])/3,0)&amp;" "&amp;YEAR(VolumebyClient[[#This Row],[Date]])</f>
        <v>Q4 2020</v>
      </c>
      <c r="I850" s="5" t="str">
        <f>VLOOKUP(VolumebyClient[[#This Row],[Date]],Quarters[],3,TRUE)</f>
        <v>Q4 2020</v>
      </c>
    </row>
    <row r="851" spans="1:9" x14ac:dyDescent="0.25">
      <c r="A851" s="4" t="str">
        <f t="shared" si="50"/>
        <v>CL96680</v>
      </c>
      <c r="B851" s="4">
        <v>44165</v>
      </c>
      <c r="C851" s="7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5" t="str">
        <f>VLOOKUP(VolumebyClient[[#This Row],[Index Match Region ID]],NEWGEONames[[GEOID]:[GEO Name]],2,FALSE)</f>
        <v>NAM</v>
      </c>
      <c r="H851" s="5" t="str">
        <f>"Q"&amp;ROUNDUP(MONTH(VolumebyClient[[#This Row],[Date]])/3,0)&amp;" "&amp;YEAR(VolumebyClient[[#This Row],[Date]])</f>
        <v>Q4 2020</v>
      </c>
      <c r="I851" s="5" t="str">
        <f>VLOOKUP(VolumebyClient[[#This Row],[Date]],Quarters[],3,TRUE)</f>
        <v>Q4 2020</v>
      </c>
    </row>
    <row r="852" spans="1:9" x14ac:dyDescent="0.25">
      <c r="A852" s="4" t="str">
        <f t="shared" si="50"/>
        <v>CL96680</v>
      </c>
      <c r="B852" s="4">
        <v>44196</v>
      </c>
      <c r="C852" s="7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5" t="str">
        <f>VLOOKUP(VolumebyClient[[#This Row],[Index Match Region ID]],NEWGEONames[[GEOID]:[GEO Name]],2,FALSE)</f>
        <v>NAM</v>
      </c>
      <c r="H852" s="5" t="str">
        <f>"Q"&amp;ROUNDUP(MONTH(VolumebyClient[[#This Row],[Date]])/3,0)&amp;" "&amp;YEAR(VolumebyClient[[#This Row],[Date]])</f>
        <v>Q4 2020</v>
      </c>
      <c r="I852" s="5" t="str">
        <f>VLOOKUP(VolumebyClient[[#This Row],[Date]],Quarters[],3,TRUE)</f>
        <v>Q4 2020</v>
      </c>
    </row>
    <row r="853" spans="1:9" x14ac:dyDescent="0.25">
      <c r="A853" s="4" t="str">
        <f t="shared" si="50"/>
        <v>CL96680</v>
      </c>
      <c r="B853" s="4">
        <v>44377</v>
      </c>
      <c r="C853" s="7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5" t="str">
        <f>VLOOKUP(VolumebyClient[[#This Row],[Index Match Region ID]],NEWGEONames[[GEOID]:[GEO Name]],2,FALSE)</f>
        <v>NAM</v>
      </c>
      <c r="H853" s="5" t="str">
        <f>"Q"&amp;ROUNDUP(MONTH(VolumebyClient[[#This Row],[Date]])/3,0)&amp;" "&amp;YEAR(VolumebyClient[[#This Row],[Date]])</f>
        <v>Q2 2021</v>
      </c>
      <c r="I853" s="5" t="str">
        <f>VLOOKUP(VolumebyClient[[#This Row],[Date]],Quarters[],3,TRUE)</f>
        <v>Q2 2021</v>
      </c>
    </row>
    <row r="854" spans="1:9" x14ac:dyDescent="0.25">
      <c r="A854" s="4" t="str">
        <f t="shared" si="50"/>
        <v>CL96680</v>
      </c>
      <c r="B854" s="4">
        <v>44347</v>
      </c>
      <c r="C854" s="7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5" t="str">
        <f>VLOOKUP(VolumebyClient[[#This Row],[Index Match Region ID]],NEWGEONames[[GEOID]:[GEO Name]],2,FALSE)</f>
        <v>NAM</v>
      </c>
      <c r="H854" s="5" t="str">
        <f>"Q"&amp;ROUNDUP(MONTH(VolumebyClient[[#This Row],[Date]])/3,0)&amp;" "&amp;YEAR(VolumebyClient[[#This Row],[Date]])</f>
        <v>Q2 2021</v>
      </c>
      <c r="I854" s="5" t="str">
        <f>VLOOKUP(VolumebyClient[[#This Row],[Date]],Quarters[],3,TRUE)</f>
        <v>Q2 2021</v>
      </c>
    </row>
    <row r="855" spans="1:9" x14ac:dyDescent="0.25">
      <c r="A855" s="4" t="str">
        <f t="shared" si="50"/>
        <v>CL96680</v>
      </c>
      <c r="B855" s="4">
        <v>44316</v>
      </c>
      <c r="C855" s="7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5" t="str">
        <f>VLOOKUP(VolumebyClient[[#This Row],[Index Match Region ID]],NEWGEONames[[GEOID]:[GEO Name]],2,FALSE)</f>
        <v>NAM</v>
      </c>
      <c r="H855" s="5" t="str">
        <f>"Q"&amp;ROUNDUP(MONTH(VolumebyClient[[#This Row],[Date]])/3,0)&amp;" "&amp;YEAR(VolumebyClient[[#This Row],[Date]])</f>
        <v>Q2 2021</v>
      </c>
      <c r="I855" s="5" t="str">
        <f>VLOOKUP(VolumebyClient[[#This Row],[Date]],Quarters[],3,TRUE)</f>
        <v>Q2 2021</v>
      </c>
    </row>
    <row r="856" spans="1:9" x14ac:dyDescent="0.25">
      <c r="A856" s="4" t="str">
        <f t="shared" si="50"/>
        <v>CL96680</v>
      </c>
      <c r="B856" s="4">
        <v>44286</v>
      </c>
      <c r="C856" s="7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5" t="str">
        <f>VLOOKUP(VolumebyClient[[#This Row],[Index Match Region ID]],NEWGEONames[[GEOID]:[GEO Name]],2,FALSE)</f>
        <v>NAM</v>
      </c>
      <c r="H856" s="5" t="str">
        <f>"Q"&amp;ROUNDUP(MONTH(VolumebyClient[[#This Row],[Date]])/3,0)&amp;" "&amp;YEAR(VolumebyClient[[#This Row],[Date]])</f>
        <v>Q1 2021</v>
      </c>
      <c r="I856" s="5" t="str">
        <f>VLOOKUP(VolumebyClient[[#This Row],[Date]],Quarters[],3,TRUE)</f>
        <v>Q1 2021</v>
      </c>
    </row>
    <row r="857" spans="1:9" x14ac:dyDescent="0.25">
      <c r="A857" s="4" t="str">
        <f t="shared" si="50"/>
        <v>CL96680</v>
      </c>
      <c r="B857" s="4">
        <v>44255</v>
      </c>
      <c r="C857" s="7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5" t="str">
        <f>VLOOKUP(VolumebyClient[[#This Row],[Index Match Region ID]],NEWGEONames[[GEOID]:[GEO Name]],2,FALSE)</f>
        <v>NAM</v>
      </c>
      <c r="H857" s="5" t="str">
        <f>"Q"&amp;ROUNDUP(MONTH(VolumebyClient[[#This Row],[Date]])/3,0)&amp;" "&amp;YEAR(VolumebyClient[[#This Row],[Date]])</f>
        <v>Q1 2021</v>
      </c>
      <c r="I857" s="5" t="str">
        <f>VLOOKUP(VolumebyClient[[#This Row],[Date]],Quarters[],3,TRUE)</f>
        <v>Q1 2021</v>
      </c>
    </row>
    <row r="858" spans="1:9" x14ac:dyDescent="0.25">
      <c r="A858" s="4" t="str">
        <f t="shared" si="50"/>
        <v>CL96680</v>
      </c>
      <c r="B858" s="4">
        <v>44227</v>
      </c>
      <c r="C858" s="7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5" t="str">
        <f>VLOOKUP(VolumebyClient[[#This Row],[Index Match Region ID]],NEWGEONames[[GEOID]:[GEO Name]],2,FALSE)</f>
        <v>NAM</v>
      </c>
      <c r="H858" s="5" t="str">
        <f>"Q"&amp;ROUNDUP(MONTH(VolumebyClient[[#This Row],[Date]])/3,0)&amp;" "&amp;YEAR(VolumebyClient[[#This Row],[Date]])</f>
        <v>Q1 2021</v>
      </c>
      <c r="I858" s="5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7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5" t="str">
        <f>VLOOKUP(VolumebyClient[[#This Row],[Index Match Region ID]],NEWGEONames[[GEOID]:[GEO Name]],2,FALSE)</f>
        <v>NAM</v>
      </c>
      <c r="H859" s="5" t="str">
        <f>"Q"&amp;ROUNDUP(MONTH(VolumebyClient[[#This Row],[Date]])/3,0)&amp;" "&amp;YEAR(VolumebyClient[[#This Row],[Date]])</f>
        <v>Q1 2020</v>
      </c>
      <c r="I859" s="5" t="str">
        <f>VLOOKUP(VolumebyClient[[#This Row],[Date]],Quarters[],3,TRUE)</f>
        <v>Q1 2020</v>
      </c>
    </row>
    <row r="860" spans="1:9" x14ac:dyDescent="0.25">
      <c r="A860" s="4" t="str">
        <f t="shared" ref="A860:A876" si="51">A859</f>
        <v>CL97995</v>
      </c>
      <c r="B860" s="4">
        <v>43890</v>
      </c>
      <c r="C860" s="7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5" t="str">
        <f>VLOOKUP(VolumebyClient[[#This Row],[Index Match Region ID]],NEWGEONames[[GEOID]:[GEO Name]],2,FALSE)</f>
        <v>NAM</v>
      </c>
      <c r="H860" s="5" t="str">
        <f>"Q"&amp;ROUNDUP(MONTH(VolumebyClient[[#This Row],[Date]])/3,0)&amp;" "&amp;YEAR(VolumebyClient[[#This Row],[Date]])</f>
        <v>Q1 2020</v>
      </c>
      <c r="I860" s="5" t="str">
        <f>VLOOKUP(VolumebyClient[[#This Row],[Date]],Quarters[],3,TRUE)</f>
        <v>Q1 2020</v>
      </c>
    </row>
    <row r="861" spans="1:9" x14ac:dyDescent="0.25">
      <c r="A861" s="4" t="str">
        <f t="shared" si="51"/>
        <v>CL97995</v>
      </c>
      <c r="B861" s="4">
        <v>43921</v>
      </c>
      <c r="C861" s="7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5" t="str">
        <f>VLOOKUP(VolumebyClient[[#This Row],[Index Match Region ID]],NEWGEONames[[GEOID]:[GEO Name]],2,FALSE)</f>
        <v>NAM</v>
      </c>
      <c r="H861" s="5" t="str">
        <f>"Q"&amp;ROUNDUP(MONTH(VolumebyClient[[#This Row],[Date]])/3,0)&amp;" "&amp;YEAR(VolumebyClient[[#This Row],[Date]])</f>
        <v>Q1 2020</v>
      </c>
      <c r="I861" s="5" t="str">
        <f>VLOOKUP(VolumebyClient[[#This Row],[Date]],Quarters[],3,TRUE)</f>
        <v>Q1 2020</v>
      </c>
    </row>
    <row r="862" spans="1:9" x14ac:dyDescent="0.25">
      <c r="A862" s="4" t="str">
        <f t="shared" si="51"/>
        <v>CL97995</v>
      </c>
      <c r="B862" s="4">
        <v>43951</v>
      </c>
      <c r="C862" s="7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5" t="str">
        <f>VLOOKUP(VolumebyClient[[#This Row],[Index Match Region ID]],NEWGEONames[[GEOID]:[GEO Name]],2,FALSE)</f>
        <v>NAM</v>
      </c>
      <c r="H862" s="5" t="str">
        <f>"Q"&amp;ROUNDUP(MONTH(VolumebyClient[[#This Row],[Date]])/3,0)&amp;" "&amp;YEAR(VolumebyClient[[#This Row],[Date]])</f>
        <v>Q2 2020</v>
      </c>
      <c r="I862" s="5" t="str">
        <f>VLOOKUP(VolumebyClient[[#This Row],[Date]],Quarters[],3,TRUE)</f>
        <v>Q2 2020</v>
      </c>
    </row>
    <row r="863" spans="1:9" x14ac:dyDescent="0.25">
      <c r="A863" s="4" t="str">
        <f t="shared" si="51"/>
        <v>CL97995</v>
      </c>
      <c r="B863" s="4">
        <v>43982</v>
      </c>
      <c r="C863" s="7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5" t="str">
        <f>VLOOKUP(VolumebyClient[[#This Row],[Index Match Region ID]],NEWGEONames[[GEOID]:[GEO Name]],2,FALSE)</f>
        <v>NAM</v>
      </c>
      <c r="H863" s="5" t="str">
        <f>"Q"&amp;ROUNDUP(MONTH(VolumebyClient[[#This Row],[Date]])/3,0)&amp;" "&amp;YEAR(VolumebyClient[[#This Row],[Date]])</f>
        <v>Q2 2020</v>
      </c>
      <c r="I863" s="5" t="str">
        <f>VLOOKUP(VolumebyClient[[#This Row],[Date]],Quarters[],3,TRUE)</f>
        <v>Q2 2020</v>
      </c>
    </row>
    <row r="864" spans="1:9" x14ac:dyDescent="0.25">
      <c r="A864" s="4" t="str">
        <f t="shared" si="51"/>
        <v>CL97995</v>
      </c>
      <c r="B864" s="4">
        <v>44012</v>
      </c>
      <c r="C864" s="7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5" t="str">
        <f>VLOOKUP(VolumebyClient[[#This Row],[Index Match Region ID]],NEWGEONames[[GEOID]:[GEO Name]],2,FALSE)</f>
        <v>NAM</v>
      </c>
      <c r="H864" s="5" t="str">
        <f>"Q"&amp;ROUNDUP(MONTH(VolumebyClient[[#This Row],[Date]])/3,0)&amp;" "&amp;YEAR(VolumebyClient[[#This Row],[Date]])</f>
        <v>Q2 2020</v>
      </c>
      <c r="I864" s="5" t="str">
        <f>VLOOKUP(VolumebyClient[[#This Row],[Date]],Quarters[],3,TRUE)</f>
        <v>Q2 2020</v>
      </c>
    </row>
    <row r="865" spans="1:9" x14ac:dyDescent="0.25">
      <c r="A865" s="4" t="str">
        <f t="shared" si="51"/>
        <v>CL97995</v>
      </c>
      <c r="B865" s="4">
        <v>44043</v>
      </c>
      <c r="C865" s="7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5" t="str">
        <f>VLOOKUP(VolumebyClient[[#This Row],[Index Match Region ID]],NEWGEONames[[GEOID]:[GEO Name]],2,FALSE)</f>
        <v>NAM</v>
      </c>
      <c r="H865" s="5" t="str">
        <f>"Q"&amp;ROUNDUP(MONTH(VolumebyClient[[#This Row],[Date]])/3,0)&amp;" "&amp;YEAR(VolumebyClient[[#This Row],[Date]])</f>
        <v>Q3 2020</v>
      </c>
      <c r="I865" s="5" t="str">
        <f>VLOOKUP(VolumebyClient[[#This Row],[Date]],Quarters[],3,TRUE)</f>
        <v>Q3 2020</v>
      </c>
    </row>
    <row r="866" spans="1:9" x14ac:dyDescent="0.25">
      <c r="A866" s="4" t="str">
        <f t="shared" si="51"/>
        <v>CL97995</v>
      </c>
      <c r="B866" s="4">
        <v>44074</v>
      </c>
      <c r="C866" s="7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5" t="str">
        <f>VLOOKUP(VolumebyClient[[#This Row],[Index Match Region ID]],NEWGEONames[[GEOID]:[GEO Name]],2,FALSE)</f>
        <v>NAM</v>
      </c>
      <c r="H866" s="5" t="str">
        <f>"Q"&amp;ROUNDUP(MONTH(VolumebyClient[[#This Row],[Date]])/3,0)&amp;" "&amp;YEAR(VolumebyClient[[#This Row],[Date]])</f>
        <v>Q3 2020</v>
      </c>
      <c r="I866" s="5" t="str">
        <f>VLOOKUP(VolumebyClient[[#This Row],[Date]],Quarters[],3,TRUE)</f>
        <v>Q3 2020</v>
      </c>
    </row>
    <row r="867" spans="1:9" x14ac:dyDescent="0.25">
      <c r="A867" s="4" t="str">
        <f t="shared" si="51"/>
        <v>CL97995</v>
      </c>
      <c r="B867" s="4">
        <v>44104</v>
      </c>
      <c r="C867" s="7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5" t="str">
        <f>VLOOKUP(VolumebyClient[[#This Row],[Index Match Region ID]],NEWGEONames[[GEOID]:[GEO Name]],2,FALSE)</f>
        <v>NAM</v>
      </c>
      <c r="H867" s="5" t="str">
        <f>"Q"&amp;ROUNDUP(MONTH(VolumebyClient[[#This Row],[Date]])/3,0)&amp;" "&amp;YEAR(VolumebyClient[[#This Row],[Date]])</f>
        <v>Q3 2020</v>
      </c>
      <c r="I867" s="5" t="str">
        <f>VLOOKUP(VolumebyClient[[#This Row],[Date]],Quarters[],3,TRUE)</f>
        <v>Q3 2020</v>
      </c>
    </row>
    <row r="868" spans="1:9" x14ac:dyDescent="0.25">
      <c r="A868" s="4" t="str">
        <f t="shared" si="51"/>
        <v>CL97995</v>
      </c>
      <c r="B868" s="4">
        <v>44135</v>
      </c>
      <c r="C868" s="7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5" t="str">
        <f>VLOOKUP(VolumebyClient[[#This Row],[Index Match Region ID]],NEWGEONames[[GEOID]:[GEO Name]],2,FALSE)</f>
        <v>NAM</v>
      </c>
      <c r="H868" s="5" t="str">
        <f>"Q"&amp;ROUNDUP(MONTH(VolumebyClient[[#This Row],[Date]])/3,0)&amp;" "&amp;YEAR(VolumebyClient[[#This Row],[Date]])</f>
        <v>Q4 2020</v>
      </c>
      <c r="I868" s="5" t="str">
        <f>VLOOKUP(VolumebyClient[[#This Row],[Date]],Quarters[],3,TRUE)</f>
        <v>Q4 2020</v>
      </c>
    </row>
    <row r="869" spans="1:9" x14ac:dyDescent="0.25">
      <c r="A869" s="4" t="str">
        <f t="shared" si="51"/>
        <v>CL97995</v>
      </c>
      <c r="B869" s="4">
        <v>44165</v>
      </c>
      <c r="C869" s="7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5" t="str">
        <f>VLOOKUP(VolumebyClient[[#This Row],[Index Match Region ID]],NEWGEONames[[GEOID]:[GEO Name]],2,FALSE)</f>
        <v>NAM</v>
      </c>
      <c r="H869" s="5" t="str">
        <f>"Q"&amp;ROUNDUP(MONTH(VolumebyClient[[#This Row],[Date]])/3,0)&amp;" "&amp;YEAR(VolumebyClient[[#This Row],[Date]])</f>
        <v>Q4 2020</v>
      </c>
      <c r="I869" s="5" t="str">
        <f>VLOOKUP(VolumebyClient[[#This Row],[Date]],Quarters[],3,TRUE)</f>
        <v>Q4 2020</v>
      </c>
    </row>
    <row r="870" spans="1:9" x14ac:dyDescent="0.25">
      <c r="A870" s="4" t="str">
        <f t="shared" si="51"/>
        <v>CL97995</v>
      </c>
      <c r="B870" s="4">
        <v>44196</v>
      </c>
      <c r="C870" s="7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5" t="str">
        <f>VLOOKUP(VolumebyClient[[#This Row],[Index Match Region ID]],NEWGEONames[[GEOID]:[GEO Name]],2,FALSE)</f>
        <v>NAM</v>
      </c>
      <c r="H870" s="5" t="str">
        <f>"Q"&amp;ROUNDUP(MONTH(VolumebyClient[[#This Row],[Date]])/3,0)&amp;" "&amp;YEAR(VolumebyClient[[#This Row],[Date]])</f>
        <v>Q4 2020</v>
      </c>
      <c r="I870" s="5" t="str">
        <f>VLOOKUP(VolumebyClient[[#This Row],[Date]],Quarters[],3,TRUE)</f>
        <v>Q4 2020</v>
      </c>
    </row>
    <row r="871" spans="1:9" x14ac:dyDescent="0.25">
      <c r="A871" s="4" t="str">
        <f t="shared" si="51"/>
        <v>CL97995</v>
      </c>
      <c r="B871" s="4">
        <v>44377</v>
      </c>
      <c r="C871" s="7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5" t="str">
        <f>VLOOKUP(VolumebyClient[[#This Row],[Index Match Region ID]],NEWGEONames[[GEOID]:[GEO Name]],2,FALSE)</f>
        <v>NAM</v>
      </c>
      <c r="H871" s="5" t="str">
        <f>"Q"&amp;ROUNDUP(MONTH(VolumebyClient[[#This Row],[Date]])/3,0)&amp;" "&amp;YEAR(VolumebyClient[[#This Row],[Date]])</f>
        <v>Q2 2021</v>
      </c>
      <c r="I871" s="5" t="str">
        <f>VLOOKUP(VolumebyClient[[#This Row],[Date]],Quarters[],3,TRUE)</f>
        <v>Q2 2021</v>
      </c>
    </row>
    <row r="872" spans="1:9" x14ac:dyDescent="0.25">
      <c r="A872" s="4" t="str">
        <f t="shared" si="51"/>
        <v>CL97995</v>
      </c>
      <c r="B872" s="4">
        <v>44347</v>
      </c>
      <c r="C872" s="7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5" t="str">
        <f>VLOOKUP(VolumebyClient[[#This Row],[Index Match Region ID]],NEWGEONames[[GEOID]:[GEO Name]],2,FALSE)</f>
        <v>NAM</v>
      </c>
      <c r="H872" s="5" t="str">
        <f>"Q"&amp;ROUNDUP(MONTH(VolumebyClient[[#This Row],[Date]])/3,0)&amp;" "&amp;YEAR(VolumebyClient[[#This Row],[Date]])</f>
        <v>Q2 2021</v>
      </c>
      <c r="I872" s="5" t="str">
        <f>VLOOKUP(VolumebyClient[[#This Row],[Date]],Quarters[],3,TRUE)</f>
        <v>Q2 2021</v>
      </c>
    </row>
    <row r="873" spans="1:9" x14ac:dyDescent="0.25">
      <c r="A873" s="4" t="str">
        <f t="shared" si="51"/>
        <v>CL97995</v>
      </c>
      <c r="B873" s="4">
        <v>44316</v>
      </c>
      <c r="C873" s="7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5" t="str">
        <f>VLOOKUP(VolumebyClient[[#This Row],[Index Match Region ID]],NEWGEONames[[GEOID]:[GEO Name]],2,FALSE)</f>
        <v>NAM</v>
      </c>
      <c r="H873" s="5" t="str">
        <f>"Q"&amp;ROUNDUP(MONTH(VolumebyClient[[#This Row],[Date]])/3,0)&amp;" "&amp;YEAR(VolumebyClient[[#This Row],[Date]])</f>
        <v>Q2 2021</v>
      </c>
      <c r="I873" s="5" t="str">
        <f>VLOOKUP(VolumebyClient[[#This Row],[Date]],Quarters[],3,TRUE)</f>
        <v>Q2 2021</v>
      </c>
    </row>
    <row r="874" spans="1:9" x14ac:dyDescent="0.25">
      <c r="A874" s="4" t="str">
        <f t="shared" si="51"/>
        <v>CL97995</v>
      </c>
      <c r="B874" s="4">
        <v>44286</v>
      </c>
      <c r="C874" s="7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5" t="str">
        <f>VLOOKUP(VolumebyClient[[#This Row],[Index Match Region ID]],NEWGEONames[[GEOID]:[GEO Name]],2,FALSE)</f>
        <v>NAM</v>
      </c>
      <c r="H874" s="5" t="str">
        <f>"Q"&amp;ROUNDUP(MONTH(VolumebyClient[[#This Row],[Date]])/3,0)&amp;" "&amp;YEAR(VolumebyClient[[#This Row],[Date]])</f>
        <v>Q1 2021</v>
      </c>
      <c r="I874" s="5" t="str">
        <f>VLOOKUP(VolumebyClient[[#This Row],[Date]],Quarters[],3,TRUE)</f>
        <v>Q1 2021</v>
      </c>
    </row>
    <row r="875" spans="1:9" x14ac:dyDescent="0.25">
      <c r="A875" s="4" t="str">
        <f t="shared" si="51"/>
        <v>CL97995</v>
      </c>
      <c r="B875" s="4">
        <v>44255</v>
      </c>
      <c r="C875" s="7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5" t="str">
        <f>VLOOKUP(VolumebyClient[[#This Row],[Index Match Region ID]],NEWGEONames[[GEOID]:[GEO Name]],2,FALSE)</f>
        <v>NAM</v>
      </c>
      <c r="H875" s="5" t="str">
        <f>"Q"&amp;ROUNDUP(MONTH(VolumebyClient[[#This Row],[Date]])/3,0)&amp;" "&amp;YEAR(VolumebyClient[[#This Row],[Date]])</f>
        <v>Q1 2021</v>
      </c>
      <c r="I875" s="5" t="str">
        <f>VLOOKUP(VolumebyClient[[#This Row],[Date]],Quarters[],3,TRUE)</f>
        <v>Q1 2021</v>
      </c>
    </row>
    <row r="876" spans="1:9" x14ac:dyDescent="0.25">
      <c r="A876" s="4" t="str">
        <f t="shared" si="51"/>
        <v>CL97995</v>
      </c>
      <c r="B876" s="4">
        <v>44227</v>
      </c>
      <c r="C876" s="7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5" t="str">
        <f>VLOOKUP(VolumebyClient[[#This Row],[Index Match Region ID]],NEWGEONames[[GEOID]:[GEO Name]],2,FALSE)</f>
        <v>NAM</v>
      </c>
      <c r="H876" s="5" t="str">
        <f>"Q"&amp;ROUNDUP(MONTH(VolumebyClient[[#This Row],[Date]])/3,0)&amp;" "&amp;YEAR(VolumebyClient[[#This Row],[Date]])</f>
        <v>Q1 2021</v>
      </c>
      <c r="I876" s="5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7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5" t="str">
        <f>VLOOKUP(VolumebyClient[[#This Row],[Index Match Region ID]],NEWGEONames[[GEOID]:[GEO Name]],2,FALSE)</f>
        <v>APAC</v>
      </c>
      <c r="H877" s="5" t="str">
        <f>"Q"&amp;ROUNDUP(MONTH(VolumebyClient[[#This Row],[Date]])/3,0)&amp;" "&amp;YEAR(VolumebyClient[[#This Row],[Date]])</f>
        <v>Q1 2020</v>
      </c>
      <c r="I877" s="5" t="str">
        <f>VLOOKUP(VolumebyClient[[#This Row],[Date]],Quarters[],3,TRUE)</f>
        <v>Q1 2020</v>
      </c>
    </row>
    <row r="878" spans="1:9" x14ac:dyDescent="0.25">
      <c r="A878" s="4" t="str">
        <f t="shared" ref="A878:A890" si="52">A877</f>
        <v>CL99496</v>
      </c>
      <c r="B878" s="4">
        <v>43890</v>
      </c>
      <c r="C878" s="7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5" t="str">
        <f>VLOOKUP(VolumebyClient[[#This Row],[Index Match Region ID]],NEWGEONames[[GEOID]:[GEO Name]],2,FALSE)</f>
        <v>APAC</v>
      </c>
      <c r="H878" s="5" t="str">
        <f>"Q"&amp;ROUNDUP(MONTH(VolumebyClient[[#This Row],[Date]])/3,0)&amp;" "&amp;YEAR(VolumebyClient[[#This Row],[Date]])</f>
        <v>Q1 2020</v>
      </c>
      <c r="I878" s="5" t="str">
        <f>VLOOKUP(VolumebyClient[[#This Row],[Date]],Quarters[],3,TRUE)</f>
        <v>Q1 2020</v>
      </c>
    </row>
    <row r="879" spans="1:9" x14ac:dyDescent="0.25">
      <c r="A879" s="4" t="str">
        <f t="shared" si="52"/>
        <v>CL99496</v>
      </c>
      <c r="B879" s="4">
        <v>43921</v>
      </c>
      <c r="C879" s="7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5" t="str">
        <f>VLOOKUP(VolumebyClient[[#This Row],[Index Match Region ID]],NEWGEONames[[GEOID]:[GEO Name]],2,FALSE)</f>
        <v>APAC</v>
      </c>
      <c r="H879" s="5" t="str">
        <f>"Q"&amp;ROUNDUP(MONTH(VolumebyClient[[#This Row],[Date]])/3,0)&amp;" "&amp;YEAR(VolumebyClient[[#This Row],[Date]])</f>
        <v>Q1 2020</v>
      </c>
      <c r="I879" s="5" t="str">
        <f>VLOOKUP(VolumebyClient[[#This Row],[Date]],Quarters[],3,TRUE)</f>
        <v>Q1 2020</v>
      </c>
    </row>
    <row r="880" spans="1:9" x14ac:dyDescent="0.25">
      <c r="A880" s="4" t="str">
        <f t="shared" si="52"/>
        <v>CL99496</v>
      </c>
      <c r="B880" s="4">
        <v>43951</v>
      </c>
      <c r="C880" s="7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5" t="str">
        <f>VLOOKUP(VolumebyClient[[#This Row],[Index Match Region ID]],NEWGEONames[[GEOID]:[GEO Name]],2,FALSE)</f>
        <v>APAC</v>
      </c>
      <c r="H880" s="5" t="str">
        <f>"Q"&amp;ROUNDUP(MONTH(VolumebyClient[[#This Row],[Date]])/3,0)&amp;" "&amp;YEAR(VolumebyClient[[#This Row],[Date]])</f>
        <v>Q2 2020</v>
      </c>
      <c r="I880" s="5" t="str">
        <f>VLOOKUP(VolumebyClient[[#This Row],[Date]],Quarters[],3,TRUE)</f>
        <v>Q2 2020</v>
      </c>
    </row>
    <row r="881" spans="1:9" x14ac:dyDescent="0.25">
      <c r="A881" s="4" t="str">
        <f t="shared" si="52"/>
        <v>CL99496</v>
      </c>
      <c r="B881" s="4">
        <v>43982</v>
      </c>
      <c r="C881" s="7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5" t="str">
        <f>VLOOKUP(VolumebyClient[[#This Row],[Index Match Region ID]],NEWGEONames[[GEOID]:[GEO Name]],2,FALSE)</f>
        <v>APAC</v>
      </c>
      <c r="H881" s="5" t="str">
        <f>"Q"&amp;ROUNDUP(MONTH(VolumebyClient[[#This Row],[Date]])/3,0)&amp;" "&amp;YEAR(VolumebyClient[[#This Row],[Date]])</f>
        <v>Q2 2020</v>
      </c>
      <c r="I881" s="5" t="str">
        <f>VLOOKUP(VolumebyClient[[#This Row],[Date]],Quarters[],3,TRUE)</f>
        <v>Q2 2020</v>
      </c>
    </row>
    <row r="882" spans="1:9" x14ac:dyDescent="0.25">
      <c r="A882" s="4" t="str">
        <f t="shared" si="52"/>
        <v>CL99496</v>
      </c>
      <c r="B882" s="4">
        <v>44012</v>
      </c>
      <c r="C882" s="7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5" t="str">
        <f>VLOOKUP(VolumebyClient[[#This Row],[Index Match Region ID]],NEWGEONames[[GEOID]:[GEO Name]],2,FALSE)</f>
        <v>APAC</v>
      </c>
      <c r="H882" s="5" t="str">
        <f>"Q"&amp;ROUNDUP(MONTH(VolumebyClient[[#This Row],[Date]])/3,0)&amp;" "&amp;YEAR(VolumebyClient[[#This Row],[Date]])</f>
        <v>Q2 2020</v>
      </c>
      <c r="I882" s="5" t="str">
        <f>VLOOKUP(VolumebyClient[[#This Row],[Date]],Quarters[],3,TRUE)</f>
        <v>Q2 2020</v>
      </c>
    </row>
    <row r="883" spans="1:9" x14ac:dyDescent="0.25">
      <c r="A883" s="4" t="str">
        <f t="shared" si="52"/>
        <v>CL99496</v>
      </c>
      <c r="B883" s="4">
        <v>44043</v>
      </c>
      <c r="C883" s="7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5" t="str">
        <f>VLOOKUP(VolumebyClient[[#This Row],[Index Match Region ID]],NEWGEONames[[GEOID]:[GEO Name]],2,FALSE)</f>
        <v>APAC</v>
      </c>
      <c r="H883" s="5" t="str">
        <f>"Q"&amp;ROUNDUP(MONTH(VolumebyClient[[#This Row],[Date]])/3,0)&amp;" "&amp;YEAR(VolumebyClient[[#This Row],[Date]])</f>
        <v>Q3 2020</v>
      </c>
      <c r="I883" s="5" t="str">
        <f>VLOOKUP(VolumebyClient[[#This Row],[Date]],Quarters[],3,TRUE)</f>
        <v>Q3 2020</v>
      </c>
    </row>
    <row r="884" spans="1:9" x14ac:dyDescent="0.25">
      <c r="A884" s="4" t="str">
        <f t="shared" si="52"/>
        <v>CL99496</v>
      </c>
      <c r="B884" s="4">
        <v>44074</v>
      </c>
      <c r="C884" s="7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5" t="str">
        <f>VLOOKUP(VolumebyClient[[#This Row],[Index Match Region ID]],NEWGEONames[[GEOID]:[GEO Name]],2,FALSE)</f>
        <v>APAC</v>
      </c>
      <c r="H884" s="5" t="str">
        <f>"Q"&amp;ROUNDUP(MONTH(VolumebyClient[[#This Row],[Date]])/3,0)&amp;" "&amp;YEAR(VolumebyClient[[#This Row],[Date]])</f>
        <v>Q3 2020</v>
      </c>
      <c r="I884" s="5" t="str">
        <f>VLOOKUP(VolumebyClient[[#This Row],[Date]],Quarters[],3,TRUE)</f>
        <v>Q3 2020</v>
      </c>
    </row>
    <row r="885" spans="1:9" x14ac:dyDescent="0.25">
      <c r="A885" s="4" t="str">
        <f t="shared" si="52"/>
        <v>CL99496</v>
      </c>
      <c r="B885" s="4">
        <v>44104</v>
      </c>
      <c r="C885" s="7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5" t="str">
        <f>VLOOKUP(VolumebyClient[[#This Row],[Index Match Region ID]],NEWGEONames[[GEOID]:[GEO Name]],2,FALSE)</f>
        <v>APAC</v>
      </c>
      <c r="H885" s="5" t="str">
        <f>"Q"&amp;ROUNDUP(MONTH(VolumebyClient[[#This Row],[Date]])/3,0)&amp;" "&amp;YEAR(VolumebyClient[[#This Row],[Date]])</f>
        <v>Q3 2020</v>
      </c>
      <c r="I885" s="5" t="str">
        <f>VLOOKUP(VolumebyClient[[#This Row],[Date]],Quarters[],3,TRUE)</f>
        <v>Q3 2020</v>
      </c>
    </row>
    <row r="886" spans="1:9" x14ac:dyDescent="0.25">
      <c r="A886" s="4" t="str">
        <f t="shared" si="52"/>
        <v>CL99496</v>
      </c>
      <c r="B886" s="4">
        <v>44135</v>
      </c>
      <c r="C886" s="7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5" t="str">
        <f>VLOOKUP(VolumebyClient[[#This Row],[Index Match Region ID]],NEWGEONames[[GEOID]:[GEO Name]],2,FALSE)</f>
        <v>APAC</v>
      </c>
      <c r="H886" s="5" t="str">
        <f>"Q"&amp;ROUNDUP(MONTH(VolumebyClient[[#This Row],[Date]])/3,0)&amp;" "&amp;YEAR(VolumebyClient[[#This Row],[Date]])</f>
        <v>Q4 2020</v>
      </c>
      <c r="I886" s="5" t="str">
        <f>VLOOKUP(VolumebyClient[[#This Row],[Date]],Quarters[],3,TRUE)</f>
        <v>Q4 2020</v>
      </c>
    </row>
    <row r="887" spans="1:9" x14ac:dyDescent="0.25">
      <c r="A887" s="4" t="str">
        <f t="shared" si="52"/>
        <v>CL99496</v>
      </c>
      <c r="B887" s="4">
        <v>44165</v>
      </c>
      <c r="C887" s="7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5" t="str">
        <f>VLOOKUP(VolumebyClient[[#This Row],[Index Match Region ID]],NEWGEONames[[GEOID]:[GEO Name]],2,FALSE)</f>
        <v>APAC</v>
      </c>
      <c r="H887" s="5" t="str">
        <f>"Q"&amp;ROUNDUP(MONTH(VolumebyClient[[#This Row],[Date]])/3,0)&amp;" "&amp;YEAR(VolumebyClient[[#This Row],[Date]])</f>
        <v>Q4 2020</v>
      </c>
      <c r="I887" s="5" t="str">
        <f>VLOOKUP(VolumebyClient[[#This Row],[Date]],Quarters[],3,TRUE)</f>
        <v>Q4 2020</v>
      </c>
    </row>
    <row r="888" spans="1:9" x14ac:dyDescent="0.25">
      <c r="A888" s="4" t="str">
        <f t="shared" si="52"/>
        <v>CL99496</v>
      </c>
      <c r="B888" s="4">
        <v>44196</v>
      </c>
      <c r="C888" s="7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5" t="str">
        <f>VLOOKUP(VolumebyClient[[#This Row],[Index Match Region ID]],NEWGEONames[[GEOID]:[GEO Name]],2,FALSE)</f>
        <v>APAC</v>
      </c>
      <c r="H888" s="5" t="str">
        <f>"Q"&amp;ROUNDUP(MONTH(VolumebyClient[[#This Row],[Date]])/3,0)&amp;" "&amp;YEAR(VolumebyClient[[#This Row],[Date]])</f>
        <v>Q4 2020</v>
      </c>
      <c r="I888" s="5" t="str">
        <f>VLOOKUP(VolumebyClient[[#This Row],[Date]],Quarters[],3,TRUE)</f>
        <v>Q4 2020</v>
      </c>
    </row>
    <row r="889" spans="1:9" x14ac:dyDescent="0.25">
      <c r="A889" s="4" t="str">
        <f t="shared" si="52"/>
        <v>CL99496</v>
      </c>
      <c r="B889" s="4">
        <v>44255</v>
      </c>
      <c r="C889" s="7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5" t="str">
        <f>VLOOKUP(VolumebyClient[[#This Row],[Index Match Region ID]],NEWGEONames[[GEOID]:[GEO Name]],2,FALSE)</f>
        <v>APAC</v>
      </c>
      <c r="H889" s="5" t="str">
        <f>"Q"&amp;ROUNDUP(MONTH(VolumebyClient[[#This Row],[Date]])/3,0)&amp;" "&amp;YEAR(VolumebyClient[[#This Row],[Date]])</f>
        <v>Q1 2021</v>
      </c>
      <c r="I889" s="5" t="str">
        <f>VLOOKUP(VolumebyClient[[#This Row],[Date]],Quarters[],3,TRUE)</f>
        <v>Q1 2021</v>
      </c>
    </row>
    <row r="890" spans="1:9" x14ac:dyDescent="0.25">
      <c r="A890" s="4" t="str">
        <f t="shared" si="52"/>
        <v>CL99496</v>
      </c>
      <c r="B890" s="4">
        <v>44227</v>
      </c>
      <c r="C890" s="7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5" t="str">
        <f>VLOOKUP(VolumebyClient[[#This Row],[Index Match Region ID]],NEWGEONames[[GEOID]:[GEO Name]],2,FALSE)</f>
        <v>APAC</v>
      </c>
      <c r="H890" s="5" t="str">
        <f>"Q"&amp;ROUNDUP(MONTH(VolumebyClient[[#This Row],[Date]])/3,0)&amp;" "&amp;YEAR(VolumebyClient[[#This Row],[Date]])</f>
        <v>Q1 2021</v>
      </c>
      <c r="I890" s="5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7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5" t="str">
        <f>VLOOKUP(VolumebyClient[[#This Row],[Index Match Region ID]],NEWGEONames[[GEOID]:[GEO Name]],2,FALSE)</f>
        <v>APAC</v>
      </c>
      <c r="H891" s="5" t="str">
        <f>"Q"&amp;ROUNDUP(MONTH(VolumebyClient[[#This Row],[Date]])/3,0)&amp;" "&amp;YEAR(VolumebyClient[[#This Row],[Date]])</f>
        <v>Q1 2020</v>
      </c>
      <c r="I891" s="5" t="str">
        <f>VLOOKUP(VolumebyClient[[#This Row],[Date]],Quarters[],3,TRUE)</f>
        <v>Q1 2020</v>
      </c>
    </row>
    <row r="892" spans="1:9" x14ac:dyDescent="0.25">
      <c r="A892" s="4" t="str">
        <f t="shared" ref="A892:A908" si="53">A891</f>
        <v>CL99768</v>
      </c>
      <c r="B892" s="4">
        <v>43890</v>
      </c>
      <c r="C892" s="7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5" t="str">
        <f>VLOOKUP(VolumebyClient[[#This Row],[Index Match Region ID]],NEWGEONames[[GEOID]:[GEO Name]],2,FALSE)</f>
        <v>APAC</v>
      </c>
      <c r="H892" s="5" t="str">
        <f>"Q"&amp;ROUNDUP(MONTH(VolumebyClient[[#This Row],[Date]])/3,0)&amp;" "&amp;YEAR(VolumebyClient[[#This Row],[Date]])</f>
        <v>Q1 2020</v>
      </c>
      <c r="I892" s="5" t="str">
        <f>VLOOKUP(VolumebyClient[[#This Row],[Date]],Quarters[],3,TRUE)</f>
        <v>Q1 2020</v>
      </c>
    </row>
    <row r="893" spans="1:9" x14ac:dyDescent="0.25">
      <c r="A893" s="4" t="str">
        <f t="shared" si="53"/>
        <v>CL99768</v>
      </c>
      <c r="B893" s="4">
        <v>43921</v>
      </c>
      <c r="C893" s="7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5" t="str">
        <f>VLOOKUP(VolumebyClient[[#This Row],[Index Match Region ID]],NEWGEONames[[GEOID]:[GEO Name]],2,FALSE)</f>
        <v>APAC</v>
      </c>
      <c r="H893" s="5" t="str">
        <f>"Q"&amp;ROUNDUP(MONTH(VolumebyClient[[#This Row],[Date]])/3,0)&amp;" "&amp;YEAR(VolumebyClient[[#This Row],[Date]])</f>
        <v>Q1 2020</v>
      </c>
      <c r="I893" s="5" t="str">
        <f>VLOOKUP(VolumebyClient[[#This Row],[Date]],Quarters[],3,TRUE)</f>
        <v>Q1 2020</v>
      </c>
    </row>
    <row r="894" spans="1:9" x14ac:dyDescent="0.25">
      <c r="A894" s="4" t="str">
        <f t="shared" si="53"/>
        <v>CL99768</v>
      </c>
      <c r="B894" s="4">
        <v>43951</v>
      </c>
      <c r="C894" s="7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5" t="str">
        <f>VLOOKUP(VolumebyClient[[#This Row],[Index Match Region ID]],NEWGEONames[[GEOID]:[GEO Name]],2,FALSE)</f>
        <v>APAC</v>
      </c>
      <c r="H894" s="5" t="str">
        <f>"Q"&amp;ROUNDUP(MONTH(VolumebyClient[[#This Row],[Date]])/3,0)&amp;" "&amp;YEAR(VolumebyClient[[#This Row],[Date]])</f>
        <v>Q2 2020</v>
      </c>
      <c r="I894" s="5" t="str">
        <f>VLOOKUP(VolumebyClient[[#This Row],[Date]],Quarters[],3,TRUE)</f>
        <v>Q2 2020</v>
      </c>
    </row>
    <row r="895" spans="1:9" x14ac:dyDescent="0.25">
      <c r="A895" s="4" t="str">
        <f t="shared" si="53"/>
        <v>CL99768</v>
      </c>
      <c r="B895" s="4">
        <v>43982</v>
      </c>
      <c r="C895" s="7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5" t="str">
        <f>VLOOKUP(VolumebyClient[[#This Row],[Index Match Region ID]],NEWGEONames[[GEOID]:[GEO Name]],2,FALSE)</f>
        <v>APAC</v>
      </c>
      <c r="H895" s="5" t="str">
        <f>"Q"&amp;ROUNDUP(MONTH(VolumebyClient[[#This Row],[Date]])/3,0)&amp;" "&amp;YEAR(VolumebyClient[[#This Row],[Date]])</f>
        <v>Q2 2020</v>
      </c>
      <c r="I895" s="5" t="str">
        <f>VLOOKUP(VolumebyClient[[#This Row],[Date]],Quarters[],3,TRUE)</f>
        <v>Q2 2020</v>
      </c>
    </row>
    <row r="896" spans="1:9" x14ac:dyDescent="0.25">
      <c r="A896" s="4" t="str">
        <f t="shared" si="53"/>
        <v>CL99768</v>
      </c>
      <c r="B896" s="4">
        <v>44012</v>
      </c>
      <c r="C896" s="7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5" t="str">
        <f>VLOOKUP(VolumebyClient[[#This Row],[Index Match Region ID]],NEWGEONames[[GEOID]:[GEO Name]],2,FALSE)</f>
        <v>APAC</v>
      </c>
      <c r="H896" s="5" t="str">
        <f>"Q"&amp;ROUNDUP(MONTH(VolumebyClient[[#This Row],[Date]])/3,0)&amp;" "&amp;YEAR(VolumebyClient[[#This Row],[Date]])</f>
        <v>Q2 2020</v>
      </c>
      <c r="I896" s="5" t="str">
        <f>VLOOKUP(VolumebyClient[[#This Row],[Date]],Quarters[],3,TRUE)</f>
        <v>Q2 2020</v>
      </c>
    </row>
    <row r="897" spans="1:9" x14ac:dyDescent="0.25">
      <c r="A897" s="4" t="str">
        <f t="shared" si="53"/>
        <v>CL99768</v>
      </c>
      <c r="B897" s="4">
        <v>44043</v>
      </c>
      <c r="C897" s="7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5" t="str">
        <f>VLOOKUP(VolumebyClient[[#This Row],[Index Match Region ID]],NEWGEONames[[GEOID]:[GEO Name]],2,FALSE)</f>
        <v>APAC</v>
      </c>
      <c r="H897" s="5" t="str">
        <f>"Q"&amp;ROUNDUP(MONTH(VolumebyClient[[#This Row],[Date]])/3,0)&amp;" "&amp;YEAR(VolumebyClient[[#This Row],[Date]])</f>
        <v>Q3 2020</v>
      </c>
      <c r="I897" s="5" t="str">
        <f>VLOOKUP(VolumebyClient[[#This Row],[Date]],Quarters[],3,TRUE)</f>
        <v>Q3 2020</v>
      </c>
    </row>
    <row r="898" spans="1:9" x14ac:dyDescent="0.25">
      <c r="A898" s="4" t="str">
        <f t="shared" si="53"/>
        <v>CL99768</v>
      </c>
      <c r="B898" s="4">
        <v>44074</v>
      </c>
      <c r="C898" s="7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5" t="str">
        <f>VLOOKUP(VolumebyClient[[#This Row],[Index Match Region ID]],NEWGEONames[[GEOID]:[GEO Name]],2,FALSE)</f>
        <v>APAC</v>
      </c>
      <c r="H898" s="5" t="str">
        <f>"Q"&amp;ROUNDUP(MONTH(VolumebyClient[[#This Row],[Date]])/3,0)&amp;" "&amp;YEAR(VolumebyClient[[#This Row],[Date]])</f>
        <v>Q3 2020</v>
      </c>
      <c r="I898" s="5" t="str">
        <f>VLOOKUP(VolumebyClient[[#This Row],[Date]],Quarters[],3,TRUE)</f>
        <v>Q3 2020</v>
      </c>
    </row>
    <row r="899" spans="1:9" x14ac:dyDescent="0.25">
      <c r="A899" s="4" t="str">
        <f t="shared" si="53"/>
        <v>CL99768</v>
      </c>
      <c r="B899" s="4">
        <v>44104</v>
      </c>
      <c r="C899" s="7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5" t="str">
        <f>VLOOKUP(VolumebyClient[[#This Row],[Index Match Region ID]],NEWGEONames[[GEOID]:[GEO Name]],2,FALSE)</f>
        <v>APAC</v>
      </c>
      <c r="H899" s="5" t="str">
        <f>"Q"&amp;ROUNDUP(MONTH(VolumebyClient[[#This Row],[Date]])/3,0)&amp;" "&amp;YEAR(VolumebyClient[[#This Row],[Date]])</f>
        <v>Q3 2020</v>
      </c>
      <c r="I899" s="5" t="str">
        <f>VLOOKUP(VolumebyClient[[#This Row],[Date]],Quarters[],3,TRUE)</f>
        <v>Q3 2020</v>
      </c>
    </row>
    <row r="900" spans="1:9" x14ac:dyDescent="0.25">
      <c r="A900" s="4" t="str">
        <f t="shared" si="53"/>
        <v>CL99768</v>
      </c>
      <c r="B900" s="4">
        <v>44135</v>
      </c>
      <c r="C900" s="7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5" t="str">
        <f>VLOOKUP(VolumebyClient[[#This Row],[Index Match Region ID]],NEWGEONames[[GEOID]:[GEO Name]],2,FALSE)</f>
        <v>APAC</v>
      </c>
      <c r="H900" s="5" t="str">
        <f>"Q"&amp;ROUNDUP(MONTH(VolumebyClient[[#This Row],[Date]])/3,0)&amp;" "&amp;YEAR(VolumebyClient[[#This Row],[Date]])</f>
        <v>Q4 2020</v>
      </c>
      <c r="I900" s="5" t="str">
        <f>VLOOKUP(VolumebyClient[[#This Row],[Date]],Quarters[],3,TRUE)</f>
        <v>Q4 2020</v>
      </c>
    </row>
    <row r="901" spans="1:9" x14ac:dyDescent="0.25">
      <c r="A901" s="4" t="str">
        <f t="shared" si="53"/>
        <v>CL99768</v>
      </c>
      <c r="B901" s="4">
        <v>44165</v>
      </c>
      <c r="C901" s="7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5" t="str">
        <f>VLOOKUP(VolumebyClient[[#This Row],[Index Match Region ID]],NEWGEONames[[GEOID]:[GEO Name]],2,FALSE)</f>
        <v>APAC</v>
      </c>
      <c r="H901" s="5" t="str">
        <f>"Q"&amp;ROUNDUP(MONTH(VolumebyClient[[#This Row],[Date]])/3,0)&amp;" "&amp;YEAR(VolumebyClient[[#This Row],[Date]])</f>
        <v>Q4 2020</v>
      </c>
      <c r="I901" s="5" t="str">
        <f>VLOOKUP(VolumebyClient[[#This Row],[Date]],Quarters[],3,TRUE)</f>
        <v>Q4 2020</v>
      </c>
    </row>
    <row r="902" spans="1:9" x14ac:dyDescent="0.25">
      <c r="A902" s="4" t="str">
        <f t="shared" si="53"/>
        <v>CL99768</v>
      </c>
      <c r="B902" s="4">
        <v>44196</v>
      </c>
      <c r="C902" s="7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5" t="str">
        <f>VLOOKUP(VolumebyClient[[#This Row],[Index Match Region ID]],NEWGEONames[[GEOID]:[GEO Name]],2,FALSE)</f>
        <v>APAC</v>
      </c>
      <c r="H902" s="5" t="str">
        <f>"Q"&amp;ROUNDUP(MONTH(VolumebyClient[[#This Row],[Date]])/3,0)&amp;" "&amp;YEAR(VolumebyClient[[#This Row],[Date]])</f>
        <v>Q4 2020</v>
      </c>
      <c r="I902" s="5" t="str">
        <f>VLOOKUP(VolumebyClient[[#This Row],[Date]],Quarters[],3,TRUE)</f>
        <v>Q4 2020</v>
      </c>
    </row>
    <row r="903" spans="1:9" x14ac:dyDescent="0.25">
      <c r="A903" s="4" t="str">
        <f t="shared" si="53"/>
        <v>CL99768</v>
      </c>
      <c r="B903" s="4">
        <v>44377</v>
      </c>
      <c r="C903" s="7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5" t="str">
        <f>VLOOKUP(VolumebyClient[[#This Row],[Index Match Region ID]],NEWGEONames[[GEOID]:[GEO Name]],2,FALSE)</f>
        <v>APAC</v>
      </c>
      <c r="H903" s="5" t="str">
        <f>"Q"&amp;ROUNDUP(MONTH(VolumebyClient[[#This Row],[Date]])/3,0)&amp;" "&amp;YEAR(VolumebyClient[[#This Row],[Date]])</f>
        <v>Q2 2021</v>
      </c>
      <c r="I903" s="5" t="str">
        <f>VLOOKUP(VolumebyClient[[#This Row],[Date]],Quarters[],3,TRUE)</f>
        <v>Q2 2021</v>
      </c>
    </row>
    <row r="904" spans="1:9" x14ac:dyDescent="0.25">
      <c r="A904" s="4" t="str">
        <f t="shared" si="53"/>
        <v>CL99768</v>
      </c>
      <c r="B904" s="4">
        <v>44347</v>
      </c>
      <c r="C904" s="7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5" t="str">
        <f>VLOOKUP(VolumebyClient[[#This Row],[Index Match Region ID]],NEWGEONames[[GEOID]:[GEO Name]],2,FALSE)</f>
        <v>APAC</v>
      </c>
      <c r="H904" s="5" t="str">
        <f>"Q"&amp;ROUNDUP(MONTH(VolumebyClient[[#This Row],[Date]])/3,0)&amp;" "&amp;YEAR(VolumebyClient[[#This Row],[Date]])</f>
        <v>Q2 2021</v>
      </c>
      <c r="I904" s="5" t="str">
        <f>VLOOKUP(VolumebyClient[[#This Row],[Date]],Quarters[],3,TRUE)</f>
        <v>Q2 2021</v>
      </c>
    </row>
    <row r="905" spans="1:9" x14ac:dyDescent="0.25">
      <c r="A905" s="4" t="str">
        <f t="shared" si="53"/>
        <v>CL99768</v>
      </c>
      <c r="B905" s="4">
        <v>44316</v>
      </c>
      <c r="C905" s="7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5" t="str">
        <f>VLOOKUP(VolumebyClient[[#This Row],[Index Match Region ID]],NEWGEONames[[GEOID]:[GEO Name]],2,FALSE)</f>
        <v>APAC</v>
      </c>
      <c r="H905" s="5" t="str">
        <f>"Q"&amp;ROUNDUP(MONTH(VolumebyClient[[#This Row],[Date]])/3,0)&amp;" "&amp;YEAR(VolumebyClient[[#This Row],[Date]])</f>
        <v>Q2 2021</v>
      </c>
      <c r="I905" s="5" t="str">
        <f>VLOOKUP(VolumebyClient[[#This Row],[Date]],Quarters[],3,TRUE)</f>
        <v>Q2 2021</v>
      </c>
    </row>
    <row r="906" spans="1:9" x14ac:dyDescent="0.25">
      <c r="A906" s="4" t="str">
        <f t="shared" si="53"/>
        <v>CL99768</v>
      </c>
      <c r="B906" s="4">
        <v>44286</v>
      </c>
      <c r="C906" s="7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5" t="str">
        <f>VLOOKUP(VolumebyClient[[#This Row],[Index Match Region ID]],NEWGEONames[[GEOID]:[GEO Name]],2,FALSE)</f>
        <v>APAC</v>
      </c>
      <c r="H906" s="5" t="str">
        <f>"Q"&amp;ROUNDUP(MONTH(VolumebyClient[[#This Row],[Date]])/3,0)&amp;" "&amp;YEAR(VolumebyClient[[#This Row],[Date]])</f>
        <v>Q1 2021</v>
      </c>
      <c r="I906" s="5" t="str">
        <f>VLOOKUP(VolumebyClient[[#This Row],[Date]],Quarters[],3,TRUE)</f>
        <v>Q1 2021</v>
      </c>
    </row>
    <row r="907" spans="1:9" x14ac:dyDescent="0.25">
      <c r="A907" s="4" t="str">
        <f t="shared" si="53"/>
        <v>CL99768</v>
      </c>
      <c r="B907" s="4">
        <v>44255</v>
      </c>
      <c r="C907" s="7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5" t="str">
        <f>VLOOKUP(VolumebyClient[[#This Row],[Index Match Region ID]],NEWGEONames[[GEOID]:[GEO Name]],2,FALSE)</f>
        <v>APAC</v>
      </c>
      <c r="H907" s="5" t="str">
        <f>"Q"&amp;ROUNDUP(MONTH(VolumebyClient[[#This Row],[Date]])/3,0)&amp;" "&amp;YEAR(VolumebyClient[[#This Row],[Date]])</f>
        <v>Q1 2021</v>
      </c>
      <c r="I907" s="5" t="str">
        <f>VLOOKUP(VolumebyClient[[#This Row],[Date]],Quarters[],3,TRUE)</f>
        <v>Q1 2021</v>
      </c>
    </row>
    <row r="908" spans="1:9" x14ac:dyDescent="0.25">
      <c r="A908" s="4" t="str">
        <f t="shared" si="53"/>
        <v>CL99768</v>
      </c>
      <c r="B908" s="4">
        <v>44227</v>
      </c>
      <c r="C908" s="7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5" t="str">
        <f>VLOOKUP(VolumebyClient[[#This Row],[Index Match Region ID]],NEWGEONames[[GEOID]:[GEO Name]],2,FALSE)</f>
        <v>APAC</v>
      </c>
      <c r="H908" s="5" t="str">
        <f>"Q"&amp;ROUNDUP(MONTH(VolumebyClient[[#This Row],[Date]])/3,0)&amp;" "&amp;YEAR(VolumebyClient[[#This Row],[Date]])</f>
        <v>Q1 2021</v>
      </c>
      <c r="I908" s="5" t="str">
        <f>VLOOKUP(VolumebyClient[[#This Row],[Date]],Quarters[],3,TRUE)</f>
        <v>Q1 2021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tabSelected="1" zoomScale="85" zoomScaleNormal="85" workbookViewId="0">
      <selection activeCell="D8" sqref="D8"/>
    </sheetView>
  </sheetViews>
  <sheetFormatPr defaultRowHeight="12.5" x14ac:dyDescent="0.25"/>
  <cols>
    <col min="1" max="1" width="10" style="3" bestFit="1" customWidth="1"/>
    <col min="2" max="2" width="8.90625" style="3" bestFit="1" customWidth="1"/>
    <col min="3" max="3" width="8.08984375" style="3" customWidth="1"/>
    <col min="4" max="5" width="8.7265625" style="3"/>
    <col min="6" max="6" width="15.7265625" style="3" customWidth="1"/>
    <col min="7" max="7" width="11.7265625" style="3" customWidth="1"/>
    <col min="8" max="8" width="8.7265625" style="3"/>
    <col min="9" max="9" width="11.54296875" style="3" customWidth="1"/>
    <col min="10" max="10" width="12.7265625" style="3" bestFit="1" customWidth="1"/>
    <col min="11" max="11" width="12.08984375" style="3" customWidth="1"/>
    <col min="12" max="12" width="12.7265625" style="3" bestFit="1" customWidth="1"/>
    <col min="13" max="16384" width="8.7265625" style="3"/>
  </cols>
  <sheetData>
    <row r="1" spans="1:12" x14ac:dyDescent="0.25">
      <c r="A1" s="3" t="s">
        <v>0</v>
      </c>
      <c r="B1" s="3" t="s">
        <v>134</v>
      </c>
      <c r="C1" s="6" t="s">
        <v>900</v>
      </c>
      <c r="D1" s="6" t="s">
        <v>901</v>
      </c>
      <c r="E1" s="6" t="s">
        <v>902</v>
      </c>
      <c r="F1" s="8" t="s">
        <v>903</v>
      </c>
      <c r="G1" s="3" t="s">
        <v>922</v>
      </c>
      <c r="J1" s="3" t="s">
        <v>134</v>
      </c>
      <c r="K1" s="3" t="s">
        <v>910</v>
      </c>
      <c r="L1" s="3" t="s">
        <v>906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5" t="str">
        <f>VLOOKUP(GeobyClient[[#This Row],[GEOID]],NEWGEONames[[GEOID]:[GEO Name]],2,FALSE)</f>
        <v>NAM</v>
      </c>
      <c r="J2" s="3" t="s">
        <v>57</v>
      </c>
      <c r="K2" s="3" t="s">
        <v>898</v>
      </c>
      <c r="L2" s="7">
        <f>SUMIFS(VolumebyClient[Vol],VolumebyClient[Xlookup Region ID],NEWGEONames[[#This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3" t="b">
        <f>GeobyClient[[#This Row],[Right]]=GeobyClient[[#This Row],[Mid]]</f>
        <v>1</v>
      </c>
      <c r="G3" s="5" t="str">
        <f>VLOOKUP(GeobyClient[[#This Row],[GEOID]],NEWGEONames[[GEOID]:[GEO Name]],2,FALSE)</f>
        <v>NAM</v>
      </c>
      <c r="J3" s="3" t="s">
        <v>54</v>
      </c>
      <c r="K3" s="3" t="s">
        <v>899</v>
      </c>
      <c r="L3" s="7">
        <f>SUMIFS(VolumebyClient[Vol],VolumebyClient[Xlookup Region ID],NEWGEONames[[#This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3" t="b">
        <f>GeobyClient[[#This Row],[Right]]=GeobyClient[[#This Row],[Mid]]</f>
        <v>1</v>
      </c>
      <c r="G4" s="5" t="str">
        <f>VLOOKUP(GeobyClient[[#This Row],[GEOID]],NEWGEONames[[GEOID]:[GEO Name]],2,FALSE)</f>
        <v>EMEA</v>
      </c>
      <c r="J4" s="3" t="s">
        <v>56</v>
      </c>
      <c r="K4" s="3" t="s">
        <v>908</v>
      </c>
      <c r="L4" s="7">
        <f>SUMIFS(VolumebyClient[Vol],VolumebyClient[Xlookup Region ID],NEWGEONames[[#This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3" t="b">
        <f>GeobyClient[[#This Row],[Right]]=GeobyClient[[#This Row],[Mid]]</f>
        <v>1</v>
      </c>
      <c r="G5" s="5" t="str">
        <f>VLOOKUP(GeobyClient[[#This Row],[GEOID]],NEWGEONames[[GEOID]:[GEO Name]],2,FALSE)</f>
        <v>NAM</v>
      </c>
      <c r="J5" s="3" t="s">
        <v>55</v>
      </c>
      <c r="K5" s="3" t="s">
        <v>907</v>
      </c>
      <c r="L5" s="7">
        <f>SUMIFS(VolumebyClient[Vol],VolumebyClient[Xlookup Region ID],NEWGEONames[[#This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5" t="str">
        <f>VLOOKUP(GeobyClient[[#This Row],[GEOID]],NEWGEONames[[GEOID]:[GEO Name]],2,FALSE)</f>
        <v>EMEA</v>
      </c>
      <c r="L6" s="7">
        <f>SUBTOTAL(109,NEWGEONames[Volume])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3" t="b">
        <f>GeobyClient[[#This Row],[Right]]=GeobyClient[[#This Row],[Mid]]</f>
        <v>1</v>
      </c>
      <c r="G7" s="5" t="str">
        <f>VLOOKUP(GeobyClient[[#This Row],[GEOID]],NEWGEONames[[GEOID]:[GEO Name]],2,FALSE)</f>
        <v>NAM</v>
      </c>
      <c r="J7"/>
      <c r="L7" s="9">
        <f>NEWGEONames[[#Totals],[Volume]]-SUM(VolumebyClient[Vol])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3" t="b">
        <f>GeobyClient[[#This Row],[Right]]=GeobyClient[[#This Row],[Mid]]</f>
        <v>1</v>
      </c>
      <c r="G8" s="5" t="str">
        <f>VLOOKUP(GeobyClient[[#This Row],[GEOID]],NEWGEONames[[GEOID]:[GEO Name]],2,FALSE)</f>
        <v>NAM</v>
      </c>
      <c r="J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3" t="b">
        <f>GeobyClient[[#This Row],[Right]]=GeobyClient[[#This Row],[Mid]]</f>
        <v>1</v>
      </c>
      <c r="G9" s="5" t="str">
        <f>VLOOKUP(GeobyClient[[#This Row],[GEOID]],NEWGEONames[[GEOID]:[GEO Name]],2,FALSE)</f>
        <v>NAM</v>
      </c>
      <c r="J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5" t="str">
        <f>VLOOKUP(GeobyClient[[#This Row],[GEOID]],NEWGEONames[[GEOID]:[GEO Name]],2,FALSE)</f>
        <v>APAC</v>
      </c>
      <c r="J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3" t="b">
        <f>GeobyClient[[#This Row],[Right]]=GeobyClient[[#This Row],[Mid]]</f>
        <v>1</v>
      </c>
      <c r="G11" s="5" t="str">
        <f>VLOOKUP(GeobyClient[[#This Row],[GEOID]],NEWGEONames[[GEOID]:[GEO Name]],2,FALSE)</f>
        <v>LATAM</v>
      </c>
      <c r="J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3" t="b">
        <f>GeobyClient[[#This Row],[Right]]=GeobyClient[[#This Row],[Mid]]</f>
        <v>1</v>
      </c>
      <c r="G12" s="5" t="str">
        <f>VLOOKUP(GeobyClient[[#This Row],[GEOID]],NEWGEONames[[GEOID]:[GEO Name]],2,FALSE)</f>
        <v>NAM</v>
      </c>
      <c r="J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3" t="b">
        <f>GeobyClient[[#This Row],[Right]]=GeobyClient[[#This Row],[Mid]]</f>
        <v>1</v>
      </c>
      <c r="G13" s="5" t="str">
        <f>VLOOKUP(GeobyClient[[#This Row],[GEOID]],NEWGEONames[[GEOID]:[GEO Name]],2,FALSE)</f>
        <v>APAC</v>
      </c>
      <c r="J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5" t="str">
        <f>VLOOKUP(GeobyClient[[#This Row],[GEOID]],NEWGEONames[[GEOID]:[GEO Name]],2,FALSE)</f>
        <v>NAM</v>
      </c>
      <c r="J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3" t="b">
        <f>GeobyClient[[#This Row],[Right]]=GeobyClient[[#This Row],[Mid]]</f>
        <v>1</v>
      </c>
      <c r="G15" s="5" t="str">
        <f>VLOOKUP(GeobyClient[[#This Row],[GEOID]],NEWGEONames[[GEOID]:[GEO Name]],2,FALSE)</f>
        <v>LATAM</v>
      </c>
      <c r="J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3" t="b">
        <f>GeobyClient[[#This Row],[Right]]=GeobyClient[[#This Row],[Mid]]</f>
        <v>1</v>
      </c>
      <c r="G16" s="5" t="str">
        <f>VLOOKUP(GeobyClient[[#This Row],[GEOID]],NEWGEONames[[GEOID]:[GEO Name]],2,FALSE)</f>
        <v>NAM</v>
      </c>
      <c r="J16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3" t="b">
        <f>GeobyClient[[#This Row],[Right]]=GeobyClient[[#This Row],[Mid]]</f>
        <v>1</v>
      </c>
      <c r="G17" s="5" t="str">
        <f>VLOOKUP(GeobyClient[[#This Row],[GEOID]],NEWGEONames[[GEOID]:[GEO Name]],2,FALSE)</f>
        <v>NAM</v>
      </c>
      <c r="J17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5" t="str">
        <f>VLOOKUP(GeobyClient[[#This Row],[GEOID]],NEWGEONames[[GEOID]:[GEO Name]],2,FALSE)</f>
        <v>NAM</v>
      </c>
      <c r="J18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3" t="b">
        <f>GeobyClient[[#This Row],[Right]]=GeobyClient[[#This Row],[Mid]]</f>
        <v>1</v>
      </c>
      <c r="G19" s="5" t="str">
        <f>VLOOKUP(GeobyClient[[#This Row],[GEOID]],NEWGEONames[[GEOID]:[GEO Name]],2,FALSE)</f>
        <v>NAM</v>
      </c>
      <c r="J19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3" t="b">
        <f>GeobyClient[[#This Row],[Right]]=GeobyClient[[#This Row],[Mid]]</f>
        <v>1</v>
      </c>
      <c r="G20" s="5" t="str">
        <f>VLOOKUP(GeobyClient[[#This Row],[GEOID]],NEWGEONames[[GEOID]:[GEO Name]],2,FALSE)</f>
        <v>NAM</v>
      </c>
      <c r="J20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3" t="b">
        <f>GeobyClient[[#This Row],[Right]]=GeobyClient[[#This Row],[Mid]]</f>
        <v>1</v>
      </c>
      <c r="G21" s="5" t="str">
        <f>VLOOKUP(GeobyClient[[#This Row],[GEOID]],NEWGEONames[[GEOID]:[GEO Name]],2,FALSE)</f>
        <v>NAM</v>
      </c>
      <c r="J2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5" t="str">
        <f>VLOOKUP(GeobyClient[[#This Row],[GEOID]],NEWGEONames[[GEOID]:[GEO Name]],2,FALSE)</f>
        <v>LATAM</v>
      </c>
      <c r="J2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3" t="b">
        <f>GeobyClient[[#This Row],[Right]]=GeobyClient[[#This Row],[Mid]]</f>
        <v>1</v>
      </c>
      <c r="G23" s="5" t="str">
        <f>VLOOKUP(GeobyClient[[#This Row],[GEOID]],NEWGEONames[[GEOID]:[GEO Name]],2,FALSE)</f>
        <v>APAC</v>
      </c>
      <c r="J23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3" t="b">
        <f>GeobyClient[[#This Row],[Right]]=GeobyClient[[#This Row],[Mid]]</f>
        <v>1</v>
      </c>
      <c r="G24" s="5" t="str">
        <f>VLOOKUP(GeobyClient[[#This Row],[GEOID]],NEWGEONames[[GEOID]:[GEO Name]],2,FALSE)</f>
        <v>LATAM</v>
      </c>
      <c r="J24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3" t="b">
        <f>GeobyClient[[#This Row],[Right]]=GeobyClient[[#This Row],[Mid]]</f>
        <v>1</v>
      </c>
      <c r="G25" s="5" t="str">
        <f>VLOOKUP(GeobyClient[[#This Row],[GEOID]],NEWGEONames[[GEOID]:[GEO Name]],2,FALSE)</f>
        <v>LATAM</v>
      </c>
      <c r="J25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5" t="str">
        <f>VLOOKUP(GeobyClient[[#This Row],[GEOID]],NEWGEONames[[GEOID]:[GEO Name]],2,FALSE)</f>
        <v>APAC</v>
      </c>
      <c r="J26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3" t="b">
        <f>GeobyClient[[#This Row],[Right]]=GeobyClient[[#This Row],[Mid]]</f>
        <v>1</v>
      </c>
      <c r="G27" s="5" t="str">
        <f>VLOOKUP(GeobyClient[[#This Row],[GEOID]],NEWGEONames[[GEOID]:[GEO Name]],2,FALSE)</f>
        <v>NAM</v>
      </c>
      <c r="J27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3" t="b">
        <f>GeobyClient[[#This Row],[Right]]=GeobyClient[[#This Row],[Mid]]</f>
        <v>1</v>
      </c>
      <c r="G28" s="5" t="str">
        <f>VLOOKUP(GeobyClient[[#This Row],[GEOID]],NEWGEONames[[GEOID]:[GEO Name]],2,FALSE)</f>
        <v>NAM</v>
      </c>
      <c r="J28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3" t="b">
        <f>GeobyClient[[#This Row],[Right]]=GeobyClient[[#This Row],[Mid]]</f>
        <v>1</v>
      </c>
      <c r="G29" s="5" t="str">
        <f>VLOOKUP(GeobyClient[[#This Row],[GEOID]],NEWGEONames[[GEOID]:[GEO Name]],2,FALSE)</f>
        <v>NAM</v>
      </c>
      <c r="J29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5" t="str">
        <f>VLOOKUP(GeobyClient[[#This Row],[GEOID]],NEWGEONames[[GEOID]:[GEO Name]],2,FALSE)</f>
        <v>NAM</v>
      </c>
      <c r="J30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3" t="b">
        <f>GeobyClient[[#This Row],[Right]]=GeobyClient[[#This Row],[Mid]]</f>
        <v>1</v>
      </c>
      <c r="G31" s="5" t="str">
        <f>VLOOKUP(GeobyClient[[#This Row],[GEOID]],NEWGEONames[[GEOID]:[GEO Name]],2,FALSE)</f>
        <v>EMEA</v>
      </c>
      <c r="J3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3" t="b">
        <f>GeobyClient[[#This Row],[Right]]=GeobyClient[[#This Row],[Mid]]</f>
        <v>1</v>
      </c>
      <c r="G32" s="5" t="str">
        <f>VLOOKUP(GeobyClient[[#This Row],[GEOID]],NEWGEONames[[GEOID]:[GEO Name]],2,FALSE)</f>
        <v>EMEA</v>
      </c>
      <c r="J3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3" t="b">
        <f>GeobyClient[[#This Row],[Right]]=GeobyClient[[#This Row],[Mid]]</f>
        <v>1</v>
      </c>
      <c r="G33" s="5" t="str">
        <f>VLOOKUP(GeobyClient[[#This Row],[GEOID]],NEWGEONames[[GEOID]:[GEO Name]],2,FALSE)</f>
        <v>APAC</v>
      </c>
      <c r="J33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5" t="str">
        <f>VLOOKUP(GeobyClient[[#This Row],[GEOID]],NEWGEONames[[GEOID]:[GEO Name]],2,FALSE)</f>
        <v>APAC</v>
      </c>
      <c r="J34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3" t="b">
        <f>GeobyClient[[#This Row],[Right]]=GeobyClient[[#This Row],[Mid]]</f>
        <v>1</v>
      </c>
      <c r="G35" s="5" t="str">
        <f>VLOOKUP(GeobyClient[[#This Row],[GEOID]],NEWGEONames[[GEOID]:[GEO Name]],2,FALSE)</f>
        <v>LATAM</v>
      </c>
      <c r="J35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3" t="b">
        <f>GeobyClient[[#This Row],[Right]]=GeobyClient[[#This Row],[Mid]]</f>
        <v>1</v>
      </c>
      <c r="G36" s="5" t="str">
        <f>VLOOKUP(GeobyClient[[#This Row],[GEOID]],NEWGEONames[[GEOID]:[GEO Name]],2,FALSE)</f>
        <v>NAM</v>
      </c>
      <c r="J36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3" t="b">
        <f>GeobyClient[[#This Row],[Right]]=GeobyClient[[#This Row],[Mid]]</f>
        <v>1</v>
      </c>
      <c r="G37" s="5" t="str">
        <f>VLOOKUP(GeobyClient[[#This Row],[GEOID]],NEWGEONames[[GEOID]:[GEO Name]],2,FALSE)</f>
        <v>APAC</v>
      </c>
      <c r="J37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5" t="str">
        <f>VLOOKUP(GeobyClient[[#This Row],[GEOID]],NEWGEONames[[GEOID]:[GEO Name]],2,FALSE)</f>
        <v>APAC</v>
      </c>
      <c r="J38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3" t="b">
        <f>GeobyClient[[#This Row],[Right]]=GeobyClient[[#This Row],[Mid]]</f>
        <v>1</v>
      </c>
      <c r="G39" s="5" t="str">
        <f>VLOOKUP(GeobyClient[[#This Row],[GEOID]],NEWGEONames[[GEOID]:[GEO Name]],2,FALSE)</f>
        <v>LATAM</v>
      </c>
      <c r="J39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3" t="b">
        <f>GeobyClient[[#This Row],[Right]]=GeobyClient[[#This Row],[Mid]]</f>
        <v>1</v>
      </c>
      <c r="G40" s="5" t="str">
        <f>VLOOKUP(GeobyClient[[#This Row],[GEOID]],NEWGEONames[[GEOID]:[GEO Name]],2,FALSE)</f>
        <v>EMEA</v>
      </c>
      <c r="J40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3" t="b">
        <f>GeobyClient[[#This Row],[Right]]=GeobyClient[[#This Row],[Mid]]</f>
        <v>1</v>
      </c>
      <c r="G41" s="5" t="str">
        <f>VLOOKUP(GeobyClient[[#This Row],[GEOID]],NEWGEONames[[GEOID]:[GEO Name]],2,FALSE)</f>
        <v>NAM</v>
      </c>
      <c r="J4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5" t="str">
        <f>VLOOKUP(GeobyClient[[#This Row],[GEOID]],NEWGEONames[[GEOID]:[GEO Name]],2,FALSE)</f>
        <v>EMEA</v>
      </c>
      <c r="J4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3" t="b">
        <f>GeobyClient[[#This Row],[Right]]=GeobyClient[[#This Row],[Mid]]</f>
        <v>1</v>
      </c>
      <c r="G43" s="5" t="str">
        <f>VLOOKUP(GeobyClient[[#This Row],[GEOID]],NEWGEONames[[GEOID]:[GEO Name]],2,FALSE)</f>
        <v>LATAM</v>
      </c>
      <c r="J43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3" t="b">
        <f>GeobyClient[[#This Row],[Right]]=GeobyClient[[#This Row],[Mid]]</f>
        <v>1</v>
      </c>
      <c r="G44" s="5" t="str">
        <f>VLOOKUP(GeobyClient[[#This Row],[GEOID]],NEWGEONames[[GEOID]:[GEO Name]],2,FALSE)</f>
        <v>EMEA</v>
      </c>
      <c r="J44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3" t="b">
        <f>GeobyClient[[#This Row],[Right]]=GeobyClient[[#This Row],[Mid]]</f>
        <v>1</v>
      </c>
      <c r="G45" s="5" t="str">
        <f>VLOOKUP(GeobyClient[[#This Row],[GEOID]],NEWGEONames[[GEOID]:[GEO Name]],2,FALSE)</f>
        <v>LATAM</v>
      </c>
      <c r="J45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5" t="str">
        <f>VLOOKUP(GeobyClient[[#This Row],[GEOID]],NEWGEONames[[GEOID]:[GEO Name]],2,FALSE)</f>
        <v>APAC</v>
      </c>
      <c r="J46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3" t="b">
        <f>GeobyClient[[#This Row],[Right]]=GeobyClient[[#This Row],[Mid]]</f>
        <v>1</v>
      </c>
      <c r="G47" s="5" t="str">
        <f>VLOOKUP(GeobyClient[[#This Row],[GEOID]],NEWGEONames[[GEOID]:[GEO Name]],2,FALSE)</f>
        <v>APAC</v>
      </c>
      <c r="J47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3" t="b">
        <f>GeobyClient[[#This Row],[Right]]=GeobyClient[[#This Row],[Mid]]</f>
        <v>1</v>
      </c>
      <c r="G48" s="5" t="str">
        <f>VLOOKUP(GeobyClient[[#This Row],[GEOID]],NEWGEONames[[GEOID]:[GEO Name]],2,FALSE)</f>
        <v>LATAM</v>
      </c>
      <c r="J48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3" t="b">
        <f>GeobyClient[[#This Row],[Right]]=GeobyClient[[#This Row],[Mid]]</f>
        <v>1</v>
      </c>
      <c r="G49" s="5" t="str">
        <f>VLOOKUP(GeobyClient[[#This Row],[GEOID]],NEWGEONames[[GEOID]:[GEO Name]],2,FALSE)</f>
        <v>APAC</v>
      </c>
      <c r="J49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5" t="str">
        <f>VLOOKUP(GeobyClient[[#This Row],[GEOID]],NEWGEONames[[GEOID]:[GEO Name]],2,FALSE)</f>
        <v>APAC</v>
      </c>
      <c r="J50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3" t="b">
        <f>GeobyClient[[#This Row],[Right]]=GeobyClient[[#This Row],[Mid]]</f>
        <v>1</v>
      </c>
      <c r="G51" s="5" t="str">
        <f>VLOOKUP(GeobyClient[[#This Row],[GEOID]],NEWGEONames[[GEOID]:[GEO Name]],2,FALSE)</f>
        <v>LATAM</v>
      </c>
      <c r="J5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3" t="b">
        <f>GeobyClient[[#This Row],[Right]]=GeobyClient[[#This Row],[Mid]]</f>
        <v>1</v>
      </c>
      <c r="G52" s="5" t="str">
        <f>VLOOKUP(GeobyClient[[#This Row],[GEOID]],NEWGEONames[[GEOID]:[GEO Name]],2,FALSE)</f>
        <v>APAC</v>
      </c>
      <c r="J5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3" t="b">
        <f>GeobyClient[[#This Row],[Right]]=GeobyClient[[#This Row],[Mid]]</f>
        <v>1</v>
      </c>
      <c r="G53" s="5" t="str">
        <f>VLOOKUP(GeobyClient[[#This Row],[GEOID]],NEWGEONames[[GEOID]:[GEO Name]],2,FALSE)</f>
        <v>EMEA</v>
      </c>
      <c r="J53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5" t="str">
        <f>VLOOKUP(GeobyClient[[#This Row],[GEOID]],NEWGEONames[[GEOID]:[GEO Name]],2,FALSE)</f>
        <v>APAC</v>
      </c>
      <c r="J5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493F-F770-4664-AA81-6B3417C7A6B2}">
  <dimension ref="A1:C908"/>
  <sheetViews>
    <sheetView workbookViewId="0"/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DDE1-F1E3-423F-AA51-019CFD90E91C}">
  <dimension ref="A1:C54"/>
  <sheetViews>
    <sheetView workbookViewId="0"/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Email</vt:lpstr>
      <vt:lpstr>Sheet4</vt:lpstr>
      <vt:lpstr>Sheet5</vt:lpstr>
      <vt:lpstr>Sheet7</vt:lpstr>
      <vt:lpstr>Pivot</vt:lpstr>
      <vt:lpstr>Volume Data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Domenic Mendy</cp:lastModifiedBy>
  <cp:lastPrinted>2012-07-07T00:19:34Z</cp:lastPrinted>
  <dcterms:created xsi:type="dcterms:W3CDTF">2009-09-15T21:43:27Z</dcterms:created>
  <dcterms:modified xsi:type="dcterms:W3CDTF">2022-03-12T17:10:10Z</dcterms:modified>
</cp:coreProperties>
</file>