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loict\Desktop\Docs STM32\excels\STM32F\"/>
    </mc:Choice>
  </mc:AlternateContent>
  <xr:revisionPtr revIDLastSave="0" documentId="13_ncr:1_{F1F200E7-A37E-4BD6-9EA0-8934CF8DEC0E}" xr6:coauthVersionLast="47" xr6:coauthVersionMax="47" xr10:uidLastSave="{00000000-0000-0000-0000-000000000000}"/>
  <bookViews>
    <workbookView xWindow="-110" yWindow="-12110" windowWidth="19420" windowHeight="11500" xr2:uid="{1595F213-3F74-4F48-85D0-03293861643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6" i="1" l="1"/>
  <c r="D26" i="1"/>
  <c r="B26" i="1"/>
  <c r="C29" i="1" l="1"/>
  <c r="D29" i="1"/>
  <c r="C21" i="1"/>
  <c r="D21" i="1"/>
  <c r="C18" i="1"/>
  <c r="D18" i="1"/>
  <c r="B18" i="1"/>
  <c r="C10" i="1" l="1"/>
  <c r="D10" i="1"/>
  <c r="B10" i="1"/>
  <c r="C5" i="1"/>
  <c r="C28" i="1" s="1"/>
  <c r="D5" i="1"/>
  <c r="D28" i="1" s="1"/>
  <c r="B5" i="1"/>
  <c r="B29" i="1"/>
  <c r="B21" i="1"/>
  <c r="C13" i="1"/>
  <c r="D13" i="1"/>
  <c r="B13" i="1"/>
  <c r="C6" i="1"/>
  <c r="D6" i="1"/>
  <c r="B6" i="1"/>
  <c r="D27" i="1"/>
  <c r="C27" i="1"/>
  <c r="B27" i="1"/>
  <c r="D19" i="1"/>
  <c r="C19" i="1"/>
  <c r="B19" i="1"/>
  <c r="D11" i="1"/>
  <c r="C11" i="1"/>
  <c r="B11" i="1"/>
  <c r="D12" i="1" l="1"/>
  <c r="C20" i="1"/>
  <c r="C12" i="1"/>
  <c r="B28" i="1"/>
  <c r="D20" i="1"/>
  <c r="B20" i="1"/>
  <c r="B12" i="1"/>
  <c r="B14" i="1"/>
  <c r="C14" i="1"/>
  <c r="B22" i="1"/>
  <c r="D14" i="1"/>
  <c r="C22" i="1"/>
  <c r="B30" i="1"/>
  <c r="D22" i="1"/>
  <c r="C30" i="1"/>
  <c r="D30" i="1"/>
</calcChain>
</file>

<file path=xl/sharedStrings.xml><?xml version="1.0" encoding="utf-8"?>
<sst xmlns="http://schemas.openxmlformats.org/spreadsheetml/2006/main" count="30" uniqueCount="13">
  <si>
    <t>Frequence (MHz)</t>
  </si>
  <si>
    <t>runtime variation</t>
  </si>
  <si>
    <t>Code FLASH data CCM</t>
  </si>
  <si>
    <t>Code CCM data CCM</t>
  </si>
  <si>
    <t>x</t>
  </si>
  <si>
    <t>Intensity (uA)</t>
  </si>
  <si>
    <t>Energy</t>
  </si>
  <si>
    <t xml:space="preserve">Energy variation </t>
  </si>
  <si>
    <t>I var</t>
  </si>
  <si>
    <t xml:space="preserve">Intensity </t>
  </si>
  <si>
    <t>runtime (tick)</t>
  </si>
  <si>
    <t>runtime (s)</t>
  </si>
  <si>
    <t>Code CCM Data RAM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</si>
</sst>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3" xfId="0" applyFill="1" applyBorder="1"/>
    <xf numFmtId="0" fontId="0" fillId="3" borderId="1" xfId="0" applyFill="1" applyBorder="1"/>
    <xf numFmtId="0" fontId="0" fillId="4" borderId="1" xfId="0" applyFill="1" applyBorder="1"/>
    <xf numFmtId="0" fontId="0" fillId="4" borderId="4" xfId="0" applyFill="1" applyBorder="1"/>
    <xf numFmtId="0" fontId="0" fillId="5" borderId="3" xfId="0" applyFill="1" applyBorder="1"/>
    <xf numFmtId="0" fontId="0" fillId="5" borderId="5" xfId="0" applyFill="1" applyBorder="1"/>
    <xf numFmtId="0" fontId="0" fillId="5" borderId="6" xfId="0" applyFill="1" applyBorder="1"/>
    <xf numFmtId="0" fontId="0" fillId="7" borderId="3" xfId="0" applyFill="1" applyBorder="1"/>
    <xf numFmtId="0" fontId="0" fillId="7" borderId="1" xfId="0" applyFill="1" applyBorder="1"/>
    <xf numFmtId="0" fontId="0" fillId="8" borderId="8" xfId="0" applyFill="1" applyBorder="1"/>
    <xf numFmtId="0" fontId="0" fillId="8" borderId="9" xfId="0" applyFill="1" applyBorder="1"/>
    <xf numFmtId="0" fontId="0" fillId="6" borderId="8" xfId="0" applyFill="1" applyBorder="1"/>
    <xf numFmtId="0" fontId="0" fillId="6" borderId="9" xfId="0" applyFill="1" applyBorder="1"/>
    <xf numFmtId="0" fontId="0" fillId="9" borderId="8" xfId="0" applyFill="1" applyBorder="1"/>
    <xf numFmtId="0" fontId="0" fillId="9" borderId="9" xfId="0" applyFill="1" applyBorder="1"/>
    <xf numFmtId="0" fontId="0" fillId="7" borderId="2" xfId="0" applyFill="1" applyBorder="1"/>
    <xf numFmtId="0" fontId="0" fillId="3" borderId="7" xfId="0" applyFill="1" applyBorder="1"/>
    <xf numFmtId="0" fontId="0" fillId="3" borderId="4" xfId="0" applyFill="1" applyBorder="1"/>
    <xf numFmtId="0" fontId="0" fillId="10" borderId="1" xfId="0" applyFill="1" applyBorder="1"/>
    <xf numFmtId="0" fontId="0" fillId="11" borderId="1" xfId="0" applyFill="1" applyBorder="1"/>
    <xf numFmtId="0" fontId="0" fillId="11" borderId="3" xfId="0" applyFill="1" applyBorder="1"/>
    <xf numFmtId="0" fontId="0" fillId="11" borderId="7" xfId="0" applyFill="1" applyBorder="1"/>
    <xf numFmtId="0" fontId="0" fillId="9" borderId="11" xfId="0" applyFill="1" applyBorder="1"/>
    <xf numFmtId="0" fontId="0" fillId="8" borderId="11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7" xfId="0" applyFill="1" applyBorder="1"/>
    <xf numFmtId="0" fontId="0" fillId="6" borderId="11" xfId="0" applyFill="1" applyBorder="1"/>
    <xf numFmtId="0" fontId="0" fillId="5" borderId="10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1" xfId="0" applyFill="1" applyBorder="1"/>
    <xf numFmtId="0" fontId="0" fillId="12" borderId="3" xfId="0" applyFill="1" applyBorder="1"/>
    <xf numFmtId="0" fontId="0" fillId="12" borderId="1" xfId="0" applyFill="1" applyBorder="1"/>
    <xf numFmtId="0" fontId="0" fillId="12" borderId="4" xfId="0" applyFill="1" applyBorder="1"/>
  </cellXfs>
  <cellStyles count="1">
    <cellStyle name="Normal" xfId="0" builtinId="0"/>
  </cellStyles>
  <dxfs count="14"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Intensity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789370078740152E-2"/>
          <c:y val="0.17400128970327991"/>
          <c:w val="0.89521062992125988"/>
          <c:h val="0.624083717295898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Feuil1!$B$11:$D$11</c:f>
              <c:numCache>
                <c:formatCode>General</c:formatCode>
                <c:ptCount val="3"/>
                <c:pt idx="0">
                  <c:v>3.9</c:v>
                </c:pt>
                <c:pt idx="1">
                  <c:v>3.4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25-4162-BAB3-91D3D5F063B7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Feuil1!$B$19:$D$19</c:f>
              <c:numCache>
                <c:formatCode>General</c:formatCode>
                <c:ptCount val="3"/>
                <c:pt idx="0">
                  <c:v>0.1</c:v>
                </c:pt>
                <c:pt idx="1">
                  <c:v>2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25-4162-BAB3-91D3D5F063B7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Feuil1!$B$27:$D$27</c:f>
              <c:numCache>
                <c:formatCode>General</c:formatCode>
                <c:ptCount val="3"/>
                <c:pt idx="0">
                  <c:v>3.7</c:v>
                </c:pt>
                <c:pt idx="1">
                  <c:v>3.5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25-4162-BAB3-91D3D5F063B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</a:t>
            </a:r>
            <a:r>
              <a:rPr lang="en-GB" baseline="0"/>
              <a:t>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5837066635327300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Feuil1!$B$12:$D$12</c:f>
              <c:numCache>
                <c:formatCode>General</c:formatCode>
                <c:ptCount val="3"/>
                <c:pt idx="0">
                  <c:v>-4.3</c:v>
                </c:pt>
                <c:pt idx="1">
                  <c:v>-3.3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A2-4CD8-8B26-1BD0F9647318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Feuil1!$B$20:$D$20</c:f>
              <c:numCache>
                <c:formatCode>General</c:formatCode>
                <c:ptCount val="3"/>
                <c:pt idx="0">
                  <c:v>-0.9</c:v>
                </c:pt>
                <c:pt idx="1">
                  <c:v>-0.7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A2-4CD8-8B26-1BD0F9647318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Feuil1!$B$28:$D$28</c:f>
              <c:numCache>
                <c:formatCode>General</c:formatCode>
                <c:ptCount val="3"/>
                <c:pt idx="0">
                  <c:v>-4.8</c:v>
                </c:pt>
                <c:pt idx="1">
                  <c:v>-3.7</c:v>
                </c:pt>
                <c:pt idx="2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A2-4CD8-8B26-1BD0F964731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082239720034999E-2"/>
          <c:y val="0.86240627570807382"/>
          <c:w val="0.88316863517060362"/>
          <c:h val="6.29668586202844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Energy reduction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0.17400128970327991"/>
          <c:w val="0.89521062992125988"/>
          <c:h val="0.6250906473721803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Feuil1!$A$7</c:f>
              <c:strCache>
                <c:ptCount val="1"/>
                <c:pt idx="0">
                  <c:v>Code CCM Data RAM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Feuil1!$B$14:$D$14</c:f>
              <c:numCache>
                <c:formatCode>General</c:formatCode>
                <c:ptCount val="3"/>
                <c:pt idx="0">
                  <c:v>-0.3</c:v>
                </c:pt>
                <c:pt idx="1">
                  <c:v>0.2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9F-4721-8C84-977EAA9A36A3}"/>
            </c:ext>
          </c:extLst>
        </c:ser>
        <c:ser>
          <c:idx val="1"/>
          <c:order val="1"/>
          <c:tx>
            <c:strRef>
              <c:f>Feuil1!$A$15</c:f>
              <c:strCache>
                <c:ptCount val="1"/>
                <c:pt idx="0">
                  <c:v>Code FLASH data CCM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Feuil1!$B$22:$D$22</c:f>
              <c:numCache>
                <c:formatCode>General</c:formatCode>
                <c:ptCount val="3"/>
                <c:pt idx="0">
                  <c:v>-0.8</c:v>
                </c:pt>
                <c:pt idx="1">
                  <c:v>1.4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9F-4721-8C84-977EAA9A36A3}"/>
            </c:ext>
          </c:extLst>
        </c:ser>
        <c:ser>
          <c:idx val="2"/>
          <c:order val="2"/>
          <c:tx>
            <c:strRef>
              <c:f>Feuil1!$A$23</c:f>
              <c:strCache>
                <c:ptCount val="1"/>
                <c:pt idx="0">
                  <c:v>Code CCM data CCM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Feuil1!$B$2:$D$2</c:f>
              <c:numCache>
                <c:formatCode>General</c:formatCode>
                <c:ptCount val="3"/>
                <c:pt idx="0">
                  <c:v>24</c:v>
                </c:pt>
                <c:pt idx="1">
                  <c:v>48</c:v>
                </c:pt>
                <c:pt idx="2">
                  <c:v>72</c:v>
                </c:pt>
              </c:numCache>
            </c:numRef>
          </c:cat>
          <c:val>
            <c:numRef>
              <c:f>Feuil1!$B$30:$D$30</c:f>
              <c:numCache>
                <c:formatCode>General</c:formatCode>
                <c:ptCount val="3"/>
                <c:pt idx="0">
                  <c:v>-0.9</c:v>
                </c:pt>
                <c:pt idx="1">
                  <c:v>-0.1</c:v>
                </c:pt>
                <c:pt idx="2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9F-4721-8C84-977EAA9A36A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433213344"/>
        <c:axId val="1433207104"/>
      </c:barChart>
      <c:catAx>
        <c:axId val="143321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07104"/>
        <c:crosses val="autoZero"/>
        <c:auto val="1"/>
        <c:lblAlgn val="ctr"/>
        <c:lblOffset val="0"/>
        <c:noMultiLvlLbl val="0"/>
      </c:catAx>
      <c:valAx>
        <c:axId val="14332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321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112058</xdr:colOff>
      <xdr:row>15</xdr:row>
      <xdr:rowOff>2987</xdr:rowOff>
    </xdr:from>
    <xdr:to>
      <xdr:col>7</xdr:col>
      <xdr:colOff>358588</xdr:colOff>
      <xdr:row>33</xdr:row>
      <xdr:rowOff>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910F4AC-C7AC-0C0B-D63F-6CC2859A0E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78780</xdr:colOff>
      <xdr:row>33</xdr:row>
      <xdr:rowOff>167071</xdr:rowOff>
    </xdr:from>
    <xdr:to>
      <xdr:col>7</xdr:col>
      <xdr:colOff>325310</xdr:colOff>
      <xdr:row>52</xdr:row>
      <xdr:rowOff>9238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A89E83A-33DE-4D7A-92CC-FF607B8CF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1058583</xdr:colOff>
      <xdr:row>33</xdr:row>
      <xdr:rowOff>169208</xdr:rowOff>
    </xdr:from>
    <xdr:to>
      <xdr:col>3</xdr:col>
      <xdr:colOff>841936</xdr:colOff>
      <xdr:row>53</xdr:row>
      <xdr:rowOff>101974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3EC2B1-8CDB-429E-81BA-090B1EBBBE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Personnalisé 4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D965"/>
      </a:accent1>
      <a:accent2>
        <a:srgbClr val="A8D08D"/>
      </a:accent2>
      <a:accent3>
        <a:srgbClr val="A5A5A5"/>
      </a:accent3>
      <a:accent4>
        <a:srgbClr val="FFC000"/>
      </a:accent4>
      <a:accent5>
        <a:srgbClr val="AEABAB"/>
      </a:accent5>
      <a:accent6>
        <a:srgbClr val="85C0FB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E641-923D-4219-A646-F3747AEB8E3E}">
  <dimension ref="A1:H31"/>
  <sheetViews>
    <sheetView tabSelected="1" topLeftCell="A48" zoomScaleNormal="100" workbookViewId="0">
      <selection activeCell="C8" sqref="C8:C9"/>
    </sheetView>
  </sheetViews>
  <sheetFormatPr baseColWidth="10" defaultRowHeight="14.5" x14ac:dyDescent="0.35"/>
  <cols>
    <col min="1" max="1" width="27.26953125" customWidth="1"/>
    <col min="2" max="29" width="20.6328125" customWidth="1"/>
  </cols>
  <sheetData>
    <row r="1" spans="1:8" ht="15" thickBot="1" x14ac:dyDescent="0.4"/>
    <row r="2" spans="1:8" ht="15" thickBot="1" x14ac:dyDescent="0.4">
      <c r="A2" s="30" t="s">
        <v>0</v>
      </c>
      <c r="B2" s="31">
        <v>24</v>
      </c>
      <c r="C2" s="31">
        <v>48</v>
      </c>
      <c r="D2" s="32">
        <v>72</v>
      </c>
    </row>
    <row r="3" spans="1:8" x14ac:dyDescent="0.35">
      <c r="A3" s="16" t="s">
        <v>5</v>
      </c>
      <c r="B3">
        <v>12463.93815970715</v>
      </c>
      <c r="C3">
        <v>22097.7737192522</v>
      </c>
      <c r="D3">
        <v>29421.956915604442</v>
      </c>
    </row>
    <row r="4" spans="1:8" x14ac:dyDescent="0.35">
      <c r="A4" s="8" t="s">
        <v>11</v>
      </c>
      <c r="B4">
        <v>1.6199999999999999E-2</v>
      </c>
      <c r="C4">
        <v>9.1199999999999996E-3</v>
      </c>
      <c r="D4">
        <v>7.2199999999999999E-3</v>
      </c>
    </row>
    <row r="5" spans="1:8" x14ac:dyDescent="0.35">
      <c r="A5" s="8" t="s">
        <v>10</v>
      </c>
      <c r="B5" s="9">
        <f>B4*B2*1000000</f>
        <v>388800</v>
      </c>
      <c r="C5" s="9">
        <f t="shared" ref="C5:D5" si="0">C4*C2*1000000</f>
        <v>437760</v>
      </c>
      <c r="D5" s="9">
        <f t="shared" si="0"/>
        <v>519839.99999999994</v>
      </c>
    </row>
    <row r="6" spans="1:8" ht="15" thickBot="1" x14ac:dyDescent="0.4">
      <c r="A6" s="6" t="s">
        <v>6</v>
      </c>
      <c r="B6" s="7">
        <f>B3*B4*3.3</f>
        <v>666.32213401794411</v>
      </c>
      <c r="C6" s="7">
        <f t="shared" ref="C6:D6" si="1">C3*C4*3.3</f>
        <v>665.05459785461414</v>
      </c>
      <c r="D6" s="7">
        <f t="shared" si="1"/>
        <v>701.00754547119141</v>
      </c>
    </row>
    <row r="7" spans="1:8" ht="15" thickBot="1" x14ac:dyDescent="0.4">
      <c r="A7" s="12" t="s">
        <v>12</v>
      </c>
      <c r="B7" s="13"/>
      <c r="C7" s="13"/>
      <c r="D7" s="28"/>
    </row>
    <row r="8" spans="1:8" x14ac:dyDescent="0.35">
      <c r="A8" s="27" t="s">
        <v>9</v>
      </c>
      <c r="B8">
        <v>11980.0951353897</v>
      </c>
      <c r="C8">
        <v>21349.712541908211</v>
      </c>
      <c r="D8">
        <v>29291.70550078071</v>
      </c>
      <c r="H8" t="s">
        <v>4</v>
      </c>
    </row>
    <row r="9" spans="1:8" x14ac:dyDescent="0.35">
      <c r="A9" s="25" t="s">
        <v>11</v>
      </c>
      <c r="B9">
        <v>1.6899999999999998E-2</v>
      </c>
      <c r="C9">
        <v>9.4199999999999996E-3</v>
      </c>
      <c r="D9">
        <v>7.1799999999999998E-3</v>
      </c>
    </row>
    <row r="10" spans="1:8" x14ac:dyDescent="0.35">
      <c r="A10" s="25" t="s">
        <v>10</v>
      </c>
      <c r="B10" s="19">
        <f>B9*B2*1000000</f>
        <v>405599.99999999994</v>
      </c>
      <c r="C10" s="19">
        <f t="shared" ref="C10:D10" si="2">C9*C2*1000000</f>
        <v>452160</v>
      </c>
      <c r="D10" s="19">
        <f t="shared" si="2"/>
        <v>516960</v>
      </c>
    </row>
    <row r="11" spans="1:8" x14ac:dyDescent="0.35">
      <c r="A11" s="25" t="s">
        <v>8</v>
      </c>
      <c r="B11" s="19">
        <f>ROUND(((B3-B8)/B3)*100, 1)</f>
        <v>3.9</v>
      </c>
      <c r="C11" s="19">
        <f>ROUND(((C3-C8)/C3)*100, 1)</f>
        <v>3.4</v>
      </c>
      <c r="D11" s="19">
        <f>ROUND(((D3-D8)/D3)*100, 1)</f>
        <v>0.4</v>
      </c>
    </row>
    <row r="12" spans="1:8" x14ac:dyDescent="0.35">
      <c r="A12" s="25" t="s">
        <v>1</v>
      </c>
      <c r="B12" s="19">
        <f>ROUND(((B5-B10)/B5)*100, 1)</f>
        <v>-4.3</v>
      </c>
      <c r="C12" s="19">
        <f>ROUND(((C5-C10)/C5)*100, 1)</f>
        <v>-3.3</v>
      </c>
      <c r="D12" s="26">
        <f>ROUND(((D5-D10)/D5)*100, 1)</f>
        <v>0.6</v>
      </c>
    </row>
    <row r="13" spans="1:8" ht="15" thickBot="1" x14ac:dyDescent="0.4">
      <c r="A13" s="5" t="s">
        <v>6</v>
      </c>
      <c r="B13" s="7">
        <f>B8*B9*3.3</f>
        <v>668.12990570068348</v>
      </c>
      <c r="C13" s="7">
        <f t="shared" ref="C13:D13" si="3">C8*C9*3.3</f>
        <v>663.67716407775856</v>
      </c>
      <c r="D13" s="7">
        <f t="shared" si="3"/>
        <v>694.03767013549805</v>
      </c>
    </row>
    <row r="14" spans="1:8" ht="15" thickBot="1" x14ac:dyDescent="0.4">
      <c r="A14" s="6" t="s">
        <v>7</v>
      </c>
      <c r="B14" s="7">
        <f>ROUND((B6-B13)*100/B6, 1)</f>
        <v>-0.3</v>
      </c>
      <c r="C14" s="7">
        <f>ROUND((C6-C13)*100/C6, 1)</f>
        <v>0.2</v>
      </c>
      <c r="D14" s="7">
        <f>ROUND((D6-D13)*100/D6, 1)</f>
        <v>1</v>
      </c>
    </row>
    <row r="15" spans="1:8" ht="15" thickBot="1" x14ac:dyDescent="0.4">
      <c r="A15" s="10" t="s">
        <v>2</v>
      </c>
      <c r="B15" s="11"/>
      <c r="C15" s="11"/>
      <c r="D15" s="24"/>
    </row>
    <row r="16" spans="1:8" x14ac:dyDescent="0.35">
      <c r="A16" s="17" t="s">
        <v>9</v>
      </c>
      <c r="B16">
        <v>12456.723496846789</v>
      </c>
      <c r="C16">
        <v>21646.21706362124</v>
      </c>
      <c r="D16">
        <v>29399.758230616178</v>
      </c>
    </row>
    <row r="17" spans="1:4" x14ac:dyDescent="0.35">
      <c r="A17" s="1" t="s">
        <v>11</v>
      </c>
      <c r="B17">
        <v>1.634E-2</v>
      </c>
      <c r="C17">
        <v>9.1800000000000007E-3</v>
      </c>
      <c r="D17">
        <v>7.2199999999999999E-3</v>
      </c>
    </row>
    <row r="18" spans="1:4" x14ac:dyDescent="0.35">
      <c r="A18" s="1" t="s">
        <v>10</v>
      </c>
      <c r="B18" s="2">
        <f>B17*B2*1000000</f>
        <v>392160</v>
      </c>
      <c r="C18" s="2">
        <f t="shared" ref="C18:D18" si="4">C17*C2*1000000</f>
        <v>440640.00000000006</v>
      </c>
      <c r="D18" s="2">
        <f t="shared" si="4"/>
        <v>519839.99999999994</v>
      </c>
    </row>
    <row r="19" spans="1:4" x14ac:dyDescent="0.35">
      <c r="A19" s="1" t="s">
        <v>8</v>
      </c>
      <c r="B19" s="2">
        <f>ROUND(((B3-B16)/B3)*100, 1)</f>
        <v>0.1</v>
      </c>
      <c r="C19" s="2">
        <f>ROUND(((C3-C16)/C3)*100, 1)</f>
        <v>2</v>
      </c>
      <c r="D19" s="2">
        <f>ROUND(((D3-D16)/D3)*100, 1)</f>
        <v>0.1</v>
      </c>
    </row>
    <row r="20" spans="1:4" x14ac:dyDescent="0.35">
      <c r="A20" s="1" t="s">
        <v>1</v>
      </c>
      <c r="B20" s="2">
        <f>ROUND(((B5-B18)/B5)*100, 1)</f>
        <v>-0.9</v>
      </c>
      <c r="C20" s="2">
        <f>ROUND(((C5-C18)/C5)*100, 1)</f>
        <v>-0.7</v>
      </c>
      <c r="D20" s="18">
        <f>ROUND(((D5-D18)/D5)*100, 1)</f>
        <v>0</v>
      </c>
    </row>
    <row r="21" spans="1:4" ht="15" thickBot="1" x14ac:dyDescent="0.4">
      <c r="A21" s="5" t="s">
        <v>6</v>
      </c>
      <c r="B21" s="7">
        <f>B16*B17*3.3</f>
        <v>671.69144439697254</v>
      </c>
      <c r="C21" s="7">
        <f t="shared" ref="C21:D21" si="5">C16*C17*3.3</f>
        <v>655.75049972534191</v>
      </c>
      <c r="D21" s="7">
        <f t="shared" si="5"/>
        <v>700.47863960266102</v>
      </c>
    </row>
    <row r="22" spans="1:4" ht="15" thickBot="1" x14ac:dyDescent="0.4">
      <c r="A22" s="6" t="s">
        <v>7</v>
      </c>
      <c r="B22" s="7">
        <f>ROUND((B6-B21)*100/B6, 1)</f>
        <v>-0.8</v>
      </c>
      <c r="C22" s="7">
        <f>ROUND((C6-C21)*100/C6, 1)</f>
        <v>1.4</v>
      </c>
      <c r="D22" s="29">
        <f>ROUND((D6-D21)*100/D6, 1)</f>
        <v>0.1</v>
      </c>
    </row>
    <row r="23" spans="1:4" ht="15" thickBot="1" x14ac:dyDescent="0.4">
      <c r="A23" s="14" t="s">
        <v>3</v>
      </c>
      <c r="B23" s="15"/>
      <c r="C23" s="15"/>
      <c r="D23" s="23"/>
    </row>
    <row r="24" spans="1:4" x14ac:dyDescent="0.35">
      <c r="A24" s="22" t="s">
        <v>9</v>
      </c>
      <c r="B24">
        <v>11997.38240775568</v>
      </c>
      <c r="C24">
        <v>21315.88514461074</v>
      </c>
      <c r="D24">
        <v>29355.737160175289</v>
      </c>
    </row>
    <row r="25" spans="1:4" x14ac:dyDescent="0.35">
      <c r="A25" s="21" t="s">
        <v>11</v>
      </c>
      <c r="B25">
        <v>1.6979999999999999E-2</v>
      </c>
      <c r="C25">
        <v>9.4599999999999997E-3</v>
      </c>
      <c r="D25">
        <v>7.1799999999999998E-3</v>
      </c>
    </row>
    <row r="26" spans="1:4" x14ac:dyDescent="0.35">
      <c r="A26" s="21" t="s">
        <v>10</v>
      </c>
      <c r="B26" s="20">
        <f>B25*B2*1000000</f>
        <v>407520</v>
      </c>
      <c r="C26" s="20">
        <f t="shared" ref="C26:D26" si="6">C25*C2*1000000</f>
        <v>454080</v>
      </c>
      <c r="D26" s="20">
        <f t="shared" si="6"/>
        <v>516960</v>
      </c>
    </row>
    <row r="27" spans="1:4" x14ac:dyDescent="0.35">
      <c r="A27" s="21" t="s">
        <v>8</v>
      </c>
      <c r="B27" s="3">
        <f>ROUND(((B3-B24)/B3)*100, 1)</f>
        <v>3.7</v>
      </c>
      <c r="C27" s="3">
        <f>ROUND(((C3-C24)/C3)*100, 1)</f>
        <v>3.5</v>
      </c>
      <c r="D27" s="3">
        <f>ROUND(((D3-D24)/D3)*100, 1)</f>
        <v>0.2</v>
      </c>
    </row>
    <row r="28" spans="1:4" x14ac:dyDescent="0.35">
      <c r="A28" s="21" t="s">
        <v>1</v>
      </c>
      <c r="B28" s="3">
        <f>ROUND(((B5-B26)/B5)*100, 1)</f>
        <v>-4.8</v>
      </c>
      <c r="C28" s="3">
        <f>ROUND(((C5-C26)/C5)*100, 1)</f>
        <v>-3.7</v>
      </c>
      <c r="D28" s="4">
        <f>ROUND(((D5-D26)/D5)*100, 1)</f>
        <v>0.6</v>
      </c>
    </row>
    <row r="29" spans="1:4" ht="15" thickBot="1" x14ac:dyDescent="0.4">
      <c r="A29" s="5" t="s">
        <v>6</v>
      </c>
      <c r="B29" s="7">
        <f>B24*B25*3.3</f>
        <v>672.26132583618175</v>
      </c>
      <c r="C29" s="7">
        <f t="shared" ref="C29:D29" si="7">C24*C25*3.3</f>
        <v>665.43930244445812</v>
      </c>
      <c r="D29" s="7">
        <f t="shared" si="7"/>
        <v>695.55483627319325</v>
      </c>
    </row>
    <row r="30" spans="1:4" ht="15" thickBot="1" x14ac:dyDescent="0.4">
      <c r="A30" s="6" t="s">
        <v>7</v>
      </c>
      <c r="B30" s="7">
        <f>ROUND((B6-B29)*100/B6, 1)</f>
        <v>-0.9</v>
      </c>
      <c r="C30" s="7">
        <f>ROUND((C6-C29)*100/C6, 1)</f>
        <v>-0.1</v>
      </c>
      <c r="D30" s="29">
        <f>ROUND((D6-D29)*100/D6, 1)</f>
        <v>0.8</v>
      </c>
    </row>
    <row r="31" spans="1:4" x14ac:dyDescent="0.35">
      <c r="A31" s="33"/>
      <c r="B31" s="34"/>
      <c r="C31" s="34"/>
      <c r="D31" s="35"/>
    </row>
  </sheetData>
  <conditionalFormatting sqref="B11:D12">
    <cfRule type="cellIs" dxfId="13" priority="18" operator="lessThan">
      <formula>0</formula>
    </cfRule>
    <cfRule type="cellIs" dxfId="12" priority="19" operator="greaterThan">
      <formula>0</formula>
    </cfRule>
    <cfRule type="cellIs" dxfId="11" priority="20" operator="lessThan">
      <formula>0</formula>
    </cfRule>
    <cfRule type="cellIs" priority="21" operator="greaterThan">
      <formula>0</formula>
    </cfRule>
  </conditionalFormatting>
  <conditionalFormatting sqref="B14:D14 B22:D22 B30:D31">
    <cfRule type="cellIs" dxfId="10" priority="15" operator="lessThan">
      <formula>0</formula>
    </cfRule>
    <cfRule type="cellIs" dxfId="9" priority="16" operator="greaterThan">
      <formula>0</formula>
    </cfRule>
  </conditionalFormatting>
  <conditionalFormatting sqref="B14:D14">
    <cfRule type="cellIs" dxfId="8" priority="17" operator="greaterThan">
      <formula>11.7</formula>
    </cfRule>
  </conditionalFormatting>
  <conditionalFormatting sqref="B19:D20">
    <cfRule type="cellIs" dxfId="7" priority="11" operator="lessThan">
      <formula>0</formula>
    </cfRule>
    <cfRule type="cellIs" dxfId="6" priority="12" operator="greaterThan">
      <formula>0</formula>
    </cfRule>
    <cfRule type="cellIs" dxfId="5" priority="13" operator="lessThan">
      <formula>0</formula>
    </cfRule>
    <cfRule type="cellIs" priority="14" operator="greaterThan">
      <formula>0</formula>
    </cfRule>
  </conditionalFormatting>
  <conditionalFormatting sqref="B22:D22">
    <cfRule type="cellIs" dxfId="4" priority="10" operator="greaterThan">
      <formula>11.7</formula>
    </cfRule>
  </conditionalFormatting>
  <conditionalFormatting sqref="B27:D28">
    <cfRule type="cellIs" dxfId="3" priority="4" operator="lessThan">
      <formula>0</formula>
    </cfRule>
    <cfRule type="cellIs" dxfId="2" priority="5" operator="greaterThan">
      <formula>0</formula>
    </cfRule>
    <cfRule type="cellIs" dxfId="1" priority="6" operator="lessThan">
      <formula>0</formula>
    </cfRule>
    <cfRule type="cellIs" priority="7" operator="greaterThan">
      <formula>0</formula>
    </cfRule>
  </conditionalFormatting>
  <conditionalFormatting sqref="B30:D30">
    <cfRule type="cellIs" dxfId="0" priority="3" operator="greaterThan">
      <formula>11.7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thomas</dc:creator>
  <cp:lastModifiedBy>Loïc thomas</cp:lastModifiedBy>
  <dcterms:created xsi:type="dcterms:W3CDTF">2023-06-14T06:46:31Z</dcterms:created>
  <dcterms:modified xsi:type="dcterms:W3CDTF">2023-07-10T05:09:09Z</dcterms:modified>
</cp:coreProperties>
</file>