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akliyakobadze/Desktop/"/>
    </mc:Choice>
  </mc:AlternateContent>
  <xr:revisionPtr revIDLastSave="0" documentId="8_{C6A90F73-B1BF-244A-AEB9-E259A2BF9F02}" xr6:coauthVersionLast="36" xr6:coauthVersionMax="36" xr10:uidLastSave="{00000000-0000-0000-0000-000000000000}"/>
  <bookViews>
    <workbookView xWindow="0" yWindow="460" windowWidth="28780" windowHeight="16780" tabRatio="605" xr2:uid="{00000000-000D-0000-FFFF-FFFF00000000}"/>
  </bookViews>
  <sheets>
    <sheet name="Main" sheetId="4" r:id="rId1"/>
    <sheet name="T3 - Price Data" sheetId="1" r:id="rId2"/>
    <sheet name="T3 - Returns" sheetId="2" r:id="rId3"/>
    <sheet name="T3 - Analysis" sheetId="3" r:id="rId4"/>
    <sheet name="T3 - Stats" sheetId="5" r:id="rId5"/>
    <sheet name="T3 - Appendix" sheetId="6" r:id="rId6"/>
  </sheets>
  <externalReferences>
    <externalReference r:id="rId7"/>
    <externalReference r:id="rId8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verage">'T3 - Analysis'!$R$16</definedName>
    <definedName name="Pal_Workbook_GUID" hidden="1">"232Z9BSS18FPDWSG99CDQR1P"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"$J$65"</definedName>
    <definedName name="RiskSelectedNameCell1" hidden="1">"$A$22"</definedName>
    <definedName name="RiskSelectedNameCell2" hidden="1">"$J$11"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harpe">'T3 - Analysis'!$D$21</definedName>
    <definedName name="solver_adj" localSheetId="3" hidden="1">'T3 - Analysis'!$C$11:$Q$11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'T3 - Analysis'!$C$11:$Q$11</definedName>
    <definedName name="solver_lhs2" localSheetId="3" hidden="1">'T3 - Analysis'!$H$21</definedName>
    <definedName name="solver_lhs3" localSheetId="3" hidden="1">'T3 - Analysis'!$R$11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'T3 - Analysis'!$H$22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2</definedName>
    <definedName name="solver_rel3" localSheetId="3" hidden="1">2</definedName>
    <definedName name="solver_rhs1" localSheetId="3" hidden="1">'T3 - Analysis'!$F$33</definedName>
    <definedName name="solver_rhs2" localSheetId="3" hidden="1">'T3 - Analysis'!$R$27</definedName>
    <definedName name="solver_rhs3" localSheetId="3" hidden="1">'T3 - Analysis'!$F$34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2" i="3" l="1"/>
  <c r="O63" i="3"/>
  <c r="O64" i="3"/>
  <c r="O65" i="3"/>
  <c r="O66" i="3"/>
  <c r="O67" i="3"/>
  <c r="O68" i="3"/>
  <c r="O69" i="3"/>
  <c r="O70" i="3"/>
  <c r="O61" i="3"/>
  <c r="O77" i="3"/>
  <c r="O78" i="3"/>
  <c r="O79" i="3"/>
  <c r="O80" i="3"/>
  <c r="O81" i="3"/>
  <c r="O82" i="3"/>
  <c r="O83" i="3"/>
  <c r="O84" i="3"/>
  <c r="O85" i="3"/>
  <c r="O76" i="3"/>
  <c r="I77" i="3"/>
  <c r="I78" i="3"/>
  <c r="I79" i="3"/>
  <c r="I80" i="3"/>
  <c r="I81" i="3"/>
  <c r="I82" i="3"/>
  <c r="I83" i="3"/>
  <c r="I84" i="3"/>
  <c r="I85" i="3"/>
  <c r="I76" i="3"/>
  <c r="C77" i="3"/>
  <c r="C78" i="3"/>
  <c r="C79" i="3"/>
  <c r="C80" i="3"/>
  <c r="C81" i="3"/>
  <c r="C82" i="3"/>
  <c r="C83" i="3"/>
  <c r="C84" i="3"/>
  <c r="C85" i="3"/>
  <c r="C76" i="3"/>
  <c r="I62" i="3"/>
  <c r="I63" i="3"/>
  <c r="I64" i="3"/>
  <c r="I65" i="3"/>
  <c r="I66" i="3"/>
  <c r="I67" i="3"/>
  <c r="I68" i="3"/>
  <c r="I69" i="3"/>
  <c r="I70" i="3"/>
  <c r="I61" i="3"/>
  <c r="C62" i="3"/>
  <c r="C63" i="3"/>
  <c r="C64" i="3"/>
  <c r="C65" i="3"/>
  <c r="C66" i="3"/>
  <c r="C67" i="3"/>
  <c r="C68" i="3"/>
  <c r="C69" i="3"/>
  <c r="C70" i="3"/>
  <c r="C61" i="3"/>
  <c r="P77" i="3" l="1"/>
  <c r="P78" i="3"/>
  <c r="P79" i="3"/>
  <c r="P80" i="3"/>
  <c r="P81" i="3"/>
  <c r="P82" i="3"/>
  <c r="P83" i="3"/>
  <c r="P84" i="3"/>
  <c r="P85" i="3"/>
  <c r="P76" i="3"/>
  <c r="J77" i="3"/>
  <c r="J78" i="3"/>
  <c r="J79" i="3"/>
  <c r="J80" i="3"/>
  <c r="J81" i="3"/>
  <c r="J82" i="3"/>
  <c r="J83" i="3"/>
  <c r="J84" i="3"/>
  <c r="J85" i="3"/>
  <c r="J76" i="3"/>
  <c r="D77" i="3"/>
  <c r="D78" i="3"/>
  <c r="D79" i="3"/>
  <c r="D80" i="3"/>
  <c r="D81" i="3"/>
  <c r="D82" i="3"/>
  <c r="D83" i="3"/>
  <c r="D84" i="3"/>
  <c r="D85" i="3"/>
  <c r="D76" i="3"/>
  <c r="P62" i="3"/>
  <c r="P63" i="3"/>
  <c r="P64" i="3"/>
  <c r="P65" i="3"/>
  <c r="P66" i="3"/>
  <c r="P67" i="3"/>
  <c r="P68" i="3"/>
  <c r="P69" i="3"/>
  <c r="P70" i="3"/>
  <c r="P61" i="3"/>
  <c r="J62" i="3"/>
  <c r="J63" i="3"/>
  <c r="J64" i="3"/>
  <c r="J65" i="3"/>
  <c r="J66" i="3"/>
  <c r="J67" i="3"/>
  <c r="J68" i="3"/>
  <c r="J69" i="3"/>
  <c r="J70" i="3"/>
  <c r="J61" i="3"/>
  <c r="D62" i="3"/>
  <c r="D63" i="3"/>
  <c r="D64" i="3"/>
  <c r="D65" i="3"/>
  <c r="D66" i="3"/>
  <c r="D67" i="3"/>
  <c r="D68" i="3"/>
  <c r="D69" i="3"/>
  <c r="D70" i="3"/>
  <c r="D61" i="3"/>
  <c r="D71" i="3" l="1"/>
  <c r="E70" i="3" s="1"/>
  <c r="P86" i="3"/>
  <c r="J86" i="3"/>
  <c r="P71" i="3"/>
  <c r="J71" i="3"/>
  <c r="D86" i="3"/>
  <c r="E61" i="3" l="1"/>
  <c r="E63" i="3"/>
  <c r="E64" i="3"/>
  <c r="E69" i="3"/>
  <c r="E68" i="3"/>
  <c r="E65" i="3"/>
  <c r="E66" i="3"/>
  <c r="E67" i="3"/>
  <c r="E62" i="3"/>
  <c r="E81" i="3"/>
  <c r="E78" i="3"/>
  <c r="E82" i="3"/>
  <c r="E76" i="3"/>
  <c r="E79" i="3"/>
  <c r="E83" i="3"/>
  <c r="E80" i="3"/>
  <c r="E84" i="3"/>
  <c r="E77" i="3"/>
  <c r="E85" i="3"/>
  <c r="K80" i="3"/>
  <c r="K84" i="3"/>
  <c r="K77" i="3"/>
  <c r="K81" i="3"/>
  <c r="K85" i="3"/>
  <c r="K83" i="3"/>
  <c r="K78" i="3"/>
  <c r="K82" i="3"/>
  <c r="K76" i="3"/>
  <c r="K79" i="3"/>
  <c r="Q79" i="3"/>
  <c r="Q83" i="3"/>
  <c r="Q80" i="3"/>
  <c r="Q84" i="3"/>
  <c r="Q77" i="3"/>
  <c r="Q81" i="3"/>
  <c r="Q85" i="3"/>
  <c r="Q78" i="3"/>
  <c r="Q82" i="3"/>
  <c r="Q76" i="3"/>
  <c r="Q63" i="3"/>
  <c r="Q67" i="3"/>
  <c r="Q61" i="3"/>
  <c r="Q64" i="3"/>
  <c r="Q65" i="3"/>
  <c r="Q69" i="3"/>
  <c r="Q62" i="3"/>
  <c r="Q66" i="3"/>
  <c r="Q70" i="3"/>
  <c r="Q68" i="3"/>
  <c r="K62" i="3"/>
  <c r="K66" i="3"/>
  <c r="K70" i="3"/>
  <c r="K69" i="3"/>
  <c r="K63" i="3"/>
  <c r="K67" i="3"/>
  <c r="K61" i="3"/>
  <c r="K65" i="3"/>
  <c r="K64" i="3"/>
  <c r="K68" i="3"/>
  <c r="E71" i="3" l="1"/>
  <c r="E86" i="3"/>
  <c r="K86" i="3"/>
  <c r="Q86" i="3"/>
  <c r="Q71" i="3"/>
  <c r="K71" i="3"/>
  <c r="R7" i="3" l="1"/>
  <c r="R8" i="3"/>
  <c r="R9" i="3"/>
  <c r="R10" i="3"/>
  <c r="R11" i="3"/>
  <c r="C34" i="3" l="1"/>
  <c r="C33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C6" i="3"/>
  <c r="F35" i="3"/>
  <c r="C22" i="3" l="1" a="1"/>
  <c r="C22" i="3" s="1"/>
  <c r="R6" i="3"/>
  <c r="C6" i="2" l="1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C5" i="2"/>
  <c r="O16" i="5" l="1"/>
  <c r="O17" i="3"/>
  <c r="O18" i="3"/>
  <c r="O16" i="3"/>
  <c r="C16" i="3"/>
  <c r="C17" i="3"/>
  <c r="C18" i="3"/>
  <c r="N15" i="5"/>
  <c r="N18" i="3"/>
  <c r="N16" i="3"/>
  <c r="N17" i="3"/>
  <c r="J18" i="3"/>
  <c r="J16" i="3"/>
  <c r="J17" i="3"/>
  <c r="F7" i="5"/>
  <c r="F18" i="3"/>
  <c r="F16" i="3"/>
  <c r="F17" i="3"/>
  <c r="K16" i="3"/>
  <c r="K17" i="3"/>
  <c r="K18" i="3"/>
  <c r="I17" i="3"/>
  <c r="I16" i="3"/>
  <c r="I18" i="3"/>
  <c r="G8" i="5"/>
  <c r="G17" i="3"/>
  <c r="G18" i="3"/>
  <c r="G16" i="3"/>
  <c r="Q17" i="3"/>
  <c r="Q18" i="3"/>
  <c r="Q16" i="3"/>
  <c r="M17" i="3"/>
  <c r="M16" i="3"/>
  <c r="M18" i="3"/>
  <c r="E17" i="3"/>
  <c r="E18" i="3"/>
  <c r="E16" i="3"/>
  <c r="P16" i="3"/>
  <c r="P18" i="3"/>
  <c r="P17" i="3"/>
  <c r="L16" i="3"/>
  <c r="L18" i="3"/>
  <c r="L17" i="3"/>
  <c r="H16" i="3"/>
  <c r="H18" i="3"/>
  <c r="H17" i="3"/>
  <c r="D16" i="3"/>
  <c r="D17" i="3"/>
  <c r="D18" i="3"/>
  <c r="M14" i="5"/>
  <c r="Q18" i="5"/>
  <c r="P17" i="5"/>
  <c r="E6" i="5"/>
  <c r="D5" i="5"/>
  <c r="L13" i="5"/>
  <c r="K12" i="5"/>
  <c r="C4" i="5"/>
  <c r="J11" i="5"/>
  <c r="I10" i="5"/>
  <c r="H9" i="5"/>
  <c r="R18" i="3" l="1"/>
  <c r="R17" i="3"/>
  <c r="R16" i="3"/>
  <c r="F22" i="3" a="1"/>
  <c r="F22" i="3" s="1"/>
  <c r="H22" i="3" a="1"/>
  <c r="H22" i="3" s="1"/>
  <c r="G22" i="3" a="1"/>
  <c r="G22" i="3" s="1"/>
  <c r="C40" i="3"/>
  <c r="C39" i="3"/>
  <c r="C38" i="3"/>
  <c r="H39" i="3"/>
  <c r="H38" i="3"/>
  <c r="H40" i="3"/>
  <c r="M40" i="3"/>
  <c r="M39" i="3"/>
  <c r="M38" i="3"/>
  <c r="Q40" i="3"/>
  <c r="Q39" i="3"/>
  <c r="Q38" i="3"/>
  <c r="K39" i="3"/>
  <c r="K38" i="3"/>
  <c r="K40" i="3"/>
  <c r="E40" i="3"/>
  <c r="E39" i="3"/>
  <c r="E38" i="3"/>
  <c r="N40" i="3"/>
  <c r="N39" i="3"/>
  <c r="N38" i="3"/>
  <c r="D39" i="3"/>
  <c r="D40" i="3"/>
  <c r="D38" i="3"/>
  <c r="O39" i="3"/>
  <c r="O38" i="3"/>
  <c r="O40" i="3"/>
  <c r="I40" i="3"/>
  <c r="I39" i="3"/>
  <c r="I38" i="3"/>
  <c r="F40" i="3"/>
  <c r="F39" i="3"/>
  <c r="F38" i="3"/>
  <c r="G39" i="3"/>
  <c r="G38" i="3"/>
  <c r="G40" i="3"/>
  <c r="L39" i="3"/>
  <c r="L38" i="3"/>
  <c r="L40" i="3"/>
  <c r="P39" i="3"/>
  <c r="P38" i="3"/>
  <c r="P40" i="3"/>
  <c r="J40" i="3"/>
  <c r="J39" i="3"/>
  <c r="J38" i="3"/>
  <c r="H21" i="3" a="1"/>
  <c r="H21" i="3" s="1"/>
  <c r="G21" i="3" a="1"/>
  <c r="G21" i="3" s="1"/>
  <c r="F21" i="3" a="1"/>
  <c r="F21" i="3" s="1"/>
  <c r="D21" i="3" a="1"/>
  <c r="D21" i="3" s="1"/>
  <c r="C21" i="3" a="1"/>
  <c r="C21" i="3" s="1"/>
  <c r="E21" i="3" a="1"/>
  <c r="E21" i="3" s="1"/>
  <c r="E22" i="3" a="1"/>
  <c r="E22" i="3" s="1"/>
  <c r="D22" i="3" a="1"/>
  <c r="D22" i="3" s="1"/>
  <c r="D27" i="3" s="1"/>
  <c r="R21" i="3" l="1"/>
  <c r="R27" i="3" s="1"/>
  <c r="Q21" i="3"/>
  <c r="R26" i="3" s="1"/>
  <c r="P21" i="3"/>
  <c r="R25" i="3" s="1"/>
  <c r="F26" i="3"/>
  <c r="E26" i="3"/>
  <c r="G26" i="3"/>
  <c r="D26" i="3"/>
  <c r="C26" i="3"/>
  <c r="H26" i="3"/>
  <c r="G23" i="3"/>
  <c r="G48" i="3" s="1"/>
  <c r="G27" i="3"/>
  <c r="G28" i="3" s="1"/>
  <c r="H23" i="3"/>
  <c r="H55" i="3" s="1"/>
  <c r="H27" i="3"/>
  <c r="H28" i="3" s="1"/>
  <c r="F23" i="3"/>
  <c r="F48" i="3" s="1"/>
  <c r="F27" i="3"/>
  <c r="F28" i="3" s="1"/>
  <c r="D23" i="3"/>
  <c r="R39" i="3" s="1"/>
  <c r="D28" i="3"/>
  <c r="E23" i="3"/>
  <c r="E55" i="3" s="1"/>
  <c r="E27" i="3"/>
  <c r="E28" i="3" s="1"/>
  <c r="C23" i="3"/>
  <c r="C51" i="3" s="1"/>
  <c r="C27" i="3"/>
  <c r="C28" i="3" s="1"/>
  <c r="R41" i="3" l="1"/>
  <c r="R42" i="3"/>
  <c r="R43" i="3"/>
  <c r="H46" i="3"/>
  <c r="R76" i="3" s="1"/>
  <c r="D53" i="3"/>
  <c r="G50" i="3"/>
  <c r="L80" i="3" s="1"/>
  <c r="C53" i="3"/>
  <c r="H49" i="3"/>
  <c r="R79" i="3" s="1"/>
  <c r="F47" i="3"/>
  <c r="F77" i="3" s="1"/>
  <c r="D48" i="3"/>
  <c r="G52" i="3"/>
  <c r="E46" i="3"/>
  <c r="F50" i="3"/>
  <c r="C48" i="3"/>
  <c r="D54" i="3"/>
  <c r="G51" i="3"/>
  <c r="E54" i="3"/>
  <c r="H50" i="3"/>
  <c r="H51" i="3"/>
  <c r="C50" i="3"/>
  <c r="C47" i="3"/>
  <c r="C55" i="3"/>
  <c r="D50" i="3"/>
  <c r="D47" i="3"/>
  <c r="D55" i="3"/>
  <c r="G54" i="3"/>
  <c r="L84" i="3" s="1"/>
  <c r="G53" i="3"/>
  <c r="E48" i="3"/>
  <c r="E47" i="3"/>
  <c r="F55" i="3"/>
  <c r="F85" i="3" s="1"/>
  <c r="F49" i="3"/>
  <c r="F52" i="3"/>
  <c r="H48" i="3"/>
  <c r="H52" i="3"/>
  <c r="H53" i="3"/>
  <c r="C52" i="3"/>
  <c r="F67" i="3" s="1"/>
  <c r="C49" i="3"/>
  <c r="C46" i="3"/>
  <c r="D46" i="3"/>
  <c r="D49" i="3"/>
  <c r="G47" i="3"/>
  <c r="G55" i="3"/>
  <c r="E49" i="3"/>
  <c r="R64" i="3" s="1"/>
  <c r="E50" i="3"/>
  <c r="E53" i="3"/>
  <c r="F51" i="3"/>
  <c r="F81" i="3" s="1"/>
  <c r="F46" i="3"/>
  <c r="F76" i="3" s="1"/>
  <c r="F54" i="3"/>
  <c r="H54" i="3"/>
  <c r="H47" i="3"/>
  <c r="C54" i="3"/>
  <c r="D52" i="3"/>
  <c r="D51" i="3"/>
  <c r="G46" i="3"/>
  <c r="G49" i="3"/>
  <c r="E51" i="3"/>
  <c r="E52" i="3"/>
  <c r="F53" i="3"/>
  <c r="D24" i="3"/>
  <c r="R38" i="3"/>
  <c r="H24" i="3"/>
  <c r="F24" i="3"/>
  <c r="G24" i="3"/>
  <c r="E24" i="3"/>
  <c r="C24" i="3"/>
  <c r="R40" i="3"/>
  <c r="R67" i="3" l="1"/>
  <c r="L62" i="3"/>
  <c r="F84" i="3"/>
  <c r="F78" i="3"/>
  <c r="F61" i="3"/>
  <c r="R78" i="3"/>
  <c r="L69" i="3"/>
  <c r="F69" i="3"/>
  <c r="L82" i="3"/>
  <c r="L77" i="3"/>
  <c r="F68" i="3"/>
  <c r="L83" i="3"/>
  <c r="R85" i="3"/>
  <c r="F65" i="3"/>
  <c r="L61" i="3"/>
  <c r="R80" i="3"/>
  <c r="L65" i="3"/>
  <c r="F82" i="3"/>
  <c r="F80" i="3"/>
  <c r="F62" i="3"/>
  <c r="L81" i="3"/>
  <c r="L79" i="3"/>
  <c r="L78" i="3"/>
  <c r="F63" i="3"/>
  <c r="L63" i="3"/>
  <c r="R83" i="3"/>
  <c r="L70" i="3"/>
  <c r="R81" i="3"/>
  <c r="R77" i="3"/>
  <c r="F83" i="3"/>
  <c r="L67" i="3"/>
  <c r="L85" i="3"/>
  <c r="F70" i="3"/>
  <c r="L66" i="3"/>
  <c r="R82" i="3"/>
  <c r="F64" i="3"/>
  <c r="L68" i="3"/>
  <c r="F66" i="3"/>
  <c r="L64" i="3"/>
  <c r="R84" i="3"/>
  <c r="R68" i="3"/>
  <c r="R70" i="3"/>
  <c r="R66" i="3"/>
  <c r="R63" i="3"/>
  <c r="R69" i="3"/>
  <c r="R65" i="3"/>
  <c r="R62" i="3"/>
  <c r="C86" i="3" l="1"/>
  <c r="I86" i="3"/>
  <c r="I71" i="3"/>
  <c r="R86" i="3"/>
  <c r="F71" i="3"/>
  <c r="L71" i="3"/>
  <c r="C71" i="3"/>
  <c r="F79" i="3"/>
  <c r="F86" i="3" s="1"/>
  <c r="L76" i="3"/>
  <c r="L86" i="3" s="1"/>
  <c r="O86" i="3"/>
  <c r="O71" i="3"/>
  <c r="R61" i="3"/>
  <c r="R71" i="3" s="1"/>
  <c r="F87" i="3" l="1"/>
  <c r="D92" i="3" s="1"/>
  <c r="L72" i="3"/>
  <c r="D90" i="3" s="1"/>
  <c r="R72" i="3"/>
  <c r="D91" i="3" s="1"/>
  <c r="F72" i="3"/>
  <c r="D89" i="3" s="1"/>
  <c r="R87" i="3"/>
  <c r="D94" i="3" s="1"/>
  <c r="L87" i="3"/>
  <c r="D9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Bomba-PC</author>
    <author>Irakli Yakobadze</author>
    <author>PG-Iakobadze, Irakli</author>
  </authors>
  <commentList>
    <comment ref="B7" authorId="0" shapeId="0" xr:uid="{00000000-0006-0000-0F00-000001000000}">
      <text>
        <r>
          <rPr>
            <b/>
            <sz val="9"/>
            <color rgb="FF000000"/>
            <rFont val="Tahoma"/>
            <family val="2"/>
          </rPr>
          <t>Bomba-PC: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Task 3.5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Used 'Solver' to find weights and maximize Sharpe Ratio w/ constraints: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 shorting i.e. weights &gt;=0
</t>
        </r>
        <r>
          <rPr>
            <sz val="9"/>
            <color rgb="FF000000"/>
            <rFont val="Tahoma"/>
            <family val="2"/>
          </rPr>
          <t>Sum of weights = 1</t>
        </r>
      </text>
    </comment>
    <comment ref="B8" authorId="0" shapeId="0" xr:uid="{00000000-0006-0000-0F00-000002000000}">
      <text>
        <r>
          <rPr>
            <b/>
            <sz val="9"/>
            <color rgb="FF000000"/>
            <rFont val="Tahoma"/>
            <family val="2"/>
          </rPr>
          <t>Bomba-PC: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Used 'Solver' to find weights and minimize Variance w/ constraints: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 shorting i.e. weights &gt;=0
</t>
        </r>
        <r>
          <rPr>
            <sz val="9"/>
            <color rgb="FF000000"/>
            <rFont val="Tahoma"/>
            <family val="2"/>
          </rPr>
          <t>Sum of weights = 1</t>
        </r>
      </text>
    </comment>
    <comment ref="B9" authorId="1" shapeId="0" xr:uid="{00000000-0006-0000-0F00-000003000000}">
      <text>
        <r>
          <rPr>
            <b/>
            <sz val="10"/>
            <color rgb="FF000000"/>
            <rFont val="Tahoma"/>
            <family val="2"/>
          </rPr>
          <t>Irakli Yakobadze: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Task 3.4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Used 'Solver' to minimize variance subject to 3 constraints: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 shorting - each weight &gt;= 0
</t>
        </r>
        <r>
          <rPr>
            <sz val="9"/>
            <color rgb="FF000000"/>
            <rFont val="Tahoma"/>
            <family val="2"/>
          </rPr>
          <t xml:space="preserve">Sum of weights = 1
</t>
        </r>
        <r>
          <rPr>
            <sz val="9"/>
            <color rgb="FF000000"/>
            <rFont val="Tahoma"/>
            <family val="2"/>
          </rPr>
          <t>Expected Return = TR1</t>
        </r>
      </text>
    </comment>
    <comment ref="B10" authorId="1" shapeId="0" xr:uid="{00000000-0006-0000-0F00-000004000000}">
      <text>
        <r>
          <rPr>
            <b/>
            <sz val="10"/>
            <color rgb="FF000000"/>
            <rFont val="Tahoma"/>
            <family val="2"/>
          </rPr>
          <t>Irakli Yakobadze:</t>
        </r>
        <r>
          <rPr>
            <sz val="10"/>
            <color rgb="FF000000"/>
            <rFont val="Tahoma"/>
            <family val="2"/>
          </rPr>
          <t xml:space="preserve">
Task 3.4
</t>
        </r>
        <r>
          <rPr>
            <sz val="9"/>
            <color rgb="FF000000"/>
            <rFont val="Tahoma"/>
            <family val="2"/>
          </rPr>
          <t>Used 'Solver' to minimize variance subject to 3 constraints:
No shorting - each weight &gt;= 0
Sum of weights = 1
Expected Return = TR2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7"/>
            <color rgb="FF000000"/>
            <rFont val="Calibri"/>
            <family val="2"/>
            <scheme val="minor"/>
          </rPr>
          <t xml:space="preserve">
</t>
        </r>
      </text>
    </comment>
    <comment ref="B11" authorId="1" shapeId="0" xr:uid="{00000000-0006-0000-0F00-000005000000}">
      <text>
        <r>
          <rPr>
            <b/>
            <sz val="10"/>
            <color rgb="FF000000"/>
            <rFont val="Tahoma"/>
            <family val="2"/>
          </rPr>
          <t>Irakli Yakobadze:</t>
        </r>
        <r>
          <rPr>
            <sz val="10"/>
            <color rgb="FF000000"/>
            <rFont val="Tahoma"/>
            <family val="2"/>
          </rPr>
          <t xml:space="preserve">
Task 3.4
Used 'Solver' to minimize variance subject to 3 constraints:
No shorting - each weight &gt;= 1
Sum of weights = 1
Expected Return = TR3</t>
        </r>
      </text>
    </comment>
    <comment ref="C21" authorId="2" shapeId="0" xr:uid="{00000000-0006-0000-0F00-000006000000}">
      <text>
        <r>
          <rPr>
            <b/>
            <sz val="9"/>
            <color indexed="81"/>
            <rFont val="Tahoma"/>
            <family val="2"/>
          </rPr>
          <t>PG-Iakobadze, Irakli:</t>
        </r>
        <r>
          <rPr>
            <sz val="9"/>
            <color indexed="81"/>
            <rFont val="Tahoma"/>
            <family val="2"/>
          </rPr>
          <t xml:space="preserve">
Task 3.1</t>
        </r>
      </text>
    </comment>
    <comment ref="C23" authorId="2" shapeId="0" xr:uid="{00000000-0006-0000-0F00-000007000000}">
      <text>
        <r>
          <rPr>
            <b/>
            <sz val="9"/>
            <color indexed="81"/>
            <rFont val="Tahoma"/>
            <family val="2"/>
          </rPr>
          <t>PG-Iakobadze, Irakli:</t>
        </r>
        <r>
          <rPr>
            <sz val="9"/>
            <color indexed="81"/>
            <rFont val="Tahoma"/>
            <family val="2"/>
          </rPr>
          <t xml:space="preserve">
Task 3.1</t>
        </r>
      </text>
    </comment>
    <comment ref="R28" authorId="2" shapeId="0" xr:uid="{00000000-0006-0000-0F00-000008000000}">
      <text>
        <r>
          <rPr>
            <b/>
            <sz val="9"/>
            <color indexed="81"/>
            <rFont val="Tahoma"/>
            <family val="2"/>
          </rPr>
          <t>PG-Iakobadze, Irakli:</t>
        </r>
        <r>
          <rPr>
            <sz val="9"/>
            <color indexed="81"/>
            <rFont val="Tahoma"/>
            <family val="2"/>
          </rPr>
          <t xml:space="preserve">
Obtained by counting the rows of dates in 'Price Data'</t>
        </r>
      </text>
    </comment>
    <comment ref="R38" authorId="2" shapeId="0" xr:uid="{00000000-0006-0000-0F00-000009000000}">
      <text>
        <r>
          <rPr>
            <b/>
            <sz val="9"/>
            <color indexed="81"/>
            <rFont val="Tahoma"/>
            <family val="2"/>
          </rPr>
          <t>PG-Iakobadze, Irakli:</t>
        </r>
        <r>
          <rPr>
            <sz val="9"/>
            <color indexed="81"/>
            <rFont val="Tahoma"/>
            <family val="2"/>
          </rPr>
          <t xml:space="preserve">
Task 3.3</t>
        </r>
      </text>
    </comment>
    <comment ref="R40" authorId="2" shapeId="0" xr:uid="{00000000-0006-0000-0F00-00000A000000}">
      <text>
        <r>
          <rPr>
            <b/>
            <sz val="9"/>
            <color indexed="81"/>
            <rFont val="Tahoma"/>
            <family val="2"/>
          </rPr>
          <t>PG-Iakobadze, Irakli:</t>
        </r>
        <r>
          <rPr>
            <sz val="9"/>
            <color indexed="81"/>
            <rFont val="Tahoma"/>
            <family val="2"/>
          </rPr>
          <t xml:space="preserve">
Task 3.6</t>
        </r>
      </text>
    </comment>
    <comment ref="O71" authorId="2" shapeId="0" xr:uid="{00000000-0006-0000-0F00-00000B000000}">
      <text>
        <r>
          <rPr>
            <b/>
            <sz val="9"/>
            <color indexed="81"/>
            <rFont val="Tahoma"/>
            <family val="2"/>
          </rPr>
          <t>PG-Iakobadze, Irakli:</t>
        </r>
        <r>
          <rPr>
            <sz val="9"/>
            <color indexed="81"/>
            <rFont val="Tahoma"/>
            <family val="2"/>
          </rPr>
          <t xml:space="preserve">
Task 3.7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Bomba-PC</author>
  </authors>
  <commentList>
    <comment ref="B3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Bomba-PC:</t>
        </r>
        <r>
          <rPr>
            <sz val="9"/>
            <color indexed="81"/>
            <rFont val="Tahoma"/>
            <family val="2"/>
          </rPr>
          <t xml:space="preserve">
Used 'Data Analysis' to get the covariance matrix of daily log returns</t>
        </r>
      </text>
    </comment>
    <comment ref="B20" authorId="0" shapeId="0" xr:uid="{00000000-0006-0000-1000-000002000000}">
      <text>
        <r>
          <rPr>
            <b/>
            <sz val="9"/>
            <color rgb="FF000000"/>
            <rFont val="Tahoma"/>
            <family val="2"/>
          </rPr>
          <t>Bomba-PC: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Task 3.2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Used 'Data Analysis' to get the correlation matrix of daily log returns</t>
        </r>
      </text>
    </comment>
  </commentList>
</comments>
</file>

<file path=xl/sharedStrings.xml><?xml version="1.0" encoding="utf-8"?>
<sst xmlns="http://schemas.openxmlformats.org/spreadsheetml/2006/main" count="174" uniqueCount="92">
  <si>
    <t>Smurfit Kappa Group PLC</t>
  </si>
  <si>
    <t>SKY PLC</t>
  </si>
  <si>
    <t>Pearson PLC</t>
  </si>
  <si>
    <t>Rolls-Royce Holdings PLC</t>
  </si>
  <si>
    <t>SSE PLC</t>
  </si>
  <si>
    <t>Severn Trent PLC</t>
  </si>
  <si>
    <t>BT Group PLC</t>
  </si>
  <si>
    <t>Lloyds Baking Group PLC</t>
  </si>
  <si>
    <t>Unilever PLC</t>
  </si>
  <si>
    <t>HALMA PLC</t>
  </si>
  <si>
    <t>Standard Chartered PLC</t>
  </si>
  <si>
    <t>BHP Billiton</t>
  </si>
  <si>
    <t>Rio Tinto PLC</t>
  </si>
  <si>
    <t>EasyJet PLC</t>
  </si>
  <si>
    <t>Tesco PLC</t>
  </si>
  <si>
    <t>Log Returns</t>
  </si>
  <si>
    <t>Prices in GBP</t>
  </si>
  <si>
    <t>Covariance Matrix</t>
  </si>
  <si>
    <t>Correlation Matrix</t>
  </si>
  <si>
    <t>Expected Returns</t>
  </si>
  <si>
    <t>Vairance</t>
  </si>
  <si>
    <t>Volatility</t>
  </si>
  <si>
    <t>Price Data</t>
  </si>
  <si>
    <t>Returns</t>
  </si>
  <si>
    <t>Analysis</t>
  </si>
  <si>
    <t>Navigate</t>
  </si>
  <si>
    <t>Main</t>
  </si>
  <si>
    <t>Weighting</t>
  </si>
  <si>
    <t>Risk - Return Calculations</t>
  </si>
  <si>
    <t>Expected Return</t>
  </si>
  <si>
    <t>W1</t>
  </si>
  <si>
    <t>W2</t>
  </si>
  <si>
    <t>W3</t>
  </si>
  <si>
    <t>Variance</t>
  </si>
  <si>
    <t>Sharpe</t>
  </si>
  <si>
    <t>Constraints</t>
  </si>
  <si>
    <t>Sum</t>
  </si>
  <si>
    <t>Value</t>
  </si>
  <si>
    <t>Shorting N/A  ≥</t>
  </si>
  <si>
    <t>Sum Weights  =</t>
  </si>
  <si>
    <t>Assumptions</t>
  </si>
  <si>
    <t>Value of Portfolio</t>
  </si>
  <si>
    <t>Confidence Level</t>
  </si>
  <si>
    <t>Value at Risk (VaR) Calculations</t>
  </si>
  <si>
    <t>VaR</t>
  </si>
  <si>
    <t>Stats</t>
  </si>
  <si>
    <t>TR1</t>
  </si>
  <si>
    <t>TR2</t>
  </si>
  <si>
    <t>TR3</t>
  </si>
  <si>
    <t>Target Return 1 =</t>
  </si>
  <si>
    <t>Target Return 2 =</t>
  </si>
  <si>
    <t>Target Return 3 =</t>
  </si>
  <si>
    <t>Days</t>
  </si>
  <si>
    <t>ETL &amp; Weighted Average ETL</t>
  </si>
  <si>
    <t>a</t>
  </si>
  <si>
    <t>Weighted VaR</t>
  </si>
  <si>
    <t>1 - a</t>
  </si>
  <si>
    <t>1 - a/0.275</t>
  </si>
  <si>
    <t>ETL</t>
  </si>
  <si>
    <t>Annualized Results</t>
  </si>
  <si>
    <t>Trading Days =</t>
  </si>
  <si>
    <t>Equally Weighted</t>
  </si>
  <si>
    <t>Minimum Variance</t>
  </si>
  <si>
    <t>Target Return 1</t>
  </si>
  <si>
    <t>Target Return 2</t>
  </si>
  <si>
    <t>Target Return 3</t>
  </si>
  <si>
    <t>Risk-Return</t>
  </si>
  <si>
    <t>Difference between Normal &amp; Weighted Average ETL</t>
  </si>
  <si>
    <t>Optimal Return</t>
  </si>
  <si>
    <t>5-Day £ VaR</t>
  </si>
  <si>
    <t>LEGEND / KEY</t>
  </si>
  <si>
    <t>S1 -Equally Weighted</t>
  </si>
  <si>
    <t>S2 -Optimal Risk-Return</t>
  </si>
  <si>
    <t>S3 -Minimum Variance</t>
  </si>
  <si>
    <t>TR1 -Target Return 1</t>
  </si>
  <si>
    <t>TR2 -Target Return 2</t>
  </si>
  <si>
    <t>TR3 -Target Return 3</t>
  </si>
  <si>
    <t>S1</t>
  </si>
  <si>
    <t>S2</t>
  </si>
  <si>
    <t>S3</t>
  </si>
  <si>
    <t>Portfolio Weights Calculations</t>
  </si>
  <si>
    <r>
      <t xml:space="preserve">5 day £ VaR @ </t>
    </r>
    <r>
      <rPr>
        <b/>
        <i/>
        <sz val="11"/>
        <color theme="1"/>
        <rFont val="Symbol"/>
        <family val="1"/>
        <charset val="2"/>
      </rPr>
      <t>a -</t>
    </r>
    <r>
      <rPr>
        <b/>
        <i/>
        <sz val="11"/>
        <color theme="1"/>
        <rFont val="Calibri"/>
        <family val="2"/>
      </rPr>
      <t xml:space="preserve"> level</t>
    </r>
  </si>
  <si>
    <t>Average</t>
  </si>
  <si>
    <t>Solver parameters for TR1</t>
  </si>
  <si>
    <t>Portfolio</t>
  </si>
  <si>
    <t>Appendix</t>
  </si>
  <si>
    <t>Data Analysis for Correlation of Returns</t>
  </si>
  <si>
    <t>Data Analysis for Covariance of Returns</t>
  </si>
  <si>
    <t>Linking Sheets Example Using Hyperlinks</t>
  </si>
  <si>
    <t>Investment</t>
  </si>
  <si>
    <t>Portfolio Risk-Return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</si>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</sst>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&quot;£&quot;* #,##0.00_-;\-&quot;£&quot;* #,##0.00_-;_-&quot;£&quot;* &quot;-&quot;??_-;_-@_-"/>
    <numFmt numFmtId="165" formatCode="0.00000"/>
    <numFmt numFmtId="166" formatCode="0.000000"/>
    <numFmt numFmtId="167" formatCode="0.0000%"/>
    <numFmt numFmtId="168" formatCode="_-[$£-809]* #,##0_-;\-[$£-809]* #,##0_-;_-[$£-809]* &quot;-&quot;??_-;_-@_-"/>
    <numFmt numFmtId="169" formatCode="0.00000%"/>
    <numFmt numFmtId="170" formatCode="_-[$£-809]* #,##0.00_-;\-[$£-809]* #,##0.00_-;_-[$£-809]* &quot;-&quot;??_-;_-@_-"/>
    <numFmt numFmtId="171" formatCode="0.0000"/>
    <numFmt numFmtId="172" formatCode="0.0"/>
  </numFmts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7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Calibri"/>
      <family val="2"/>
      <scheme val="minor"/>
    </font>
    <font>
      <b/>
      <sz val="11"/>
      <color theme="1"/>
      <name val="Symbol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Symbol"/>
      <family val="1"/>
      <charset val="2"/>
    </font>
    <font>
      <b/>
      <i/>
      <sz val="11"/>
      <color theme="0"/>
      <name val="Calibri"/>
      <family val="2"/>
      <scheme val="minor"/>
    </font>
    <font>
      <b/>
      <sz val="11"/>
      <color theme="0"/>
      <name val="Symbol"/>
      <family val="1"/>
      <charset val="2"/>
    </font>
    <font>
      <b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Symbol"/>
      <family val="1"/>
      <charset val="2"/>
    </font>
    <font>
      <b/>
      <i/>
      <sz val="11"/>
      <color theme="1"/>
      <name val="Calibri"/>
      <family val="2"/>
    </font>
    <font>
      <b/>
      <i/>
      <sz val="14"/>
      <color rgb="FFFFFF0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33" fillId="0" borderId="0"/>
  </cellStyleXfs>
  <cellXfs count="179">
    <xf numFmtId="0" fontId="0" fillId="0" borderId="0" xfId="0"/>
    <xf numFmtId="0" fontId="1" fillId="0" borderId="0" xfId="0" applyFont="1" applyFill="1" applyBorder="1" applyAlignment="1">
      <alignment textRotation="45"/>
    </xf>
    <xf numFmtId="0" fontId="0" fillId="3" borderId="0" xfId="0" applyFill="1"/>
    <xf numFmtId="0" fontId="0" fillId="3" borderId="0" xfId="0" applyFill="1" applyAlignment="1">
      <alignment horizontal="left"/>
    </xf>
    <xf numFmtId="14" fontId="0" fillId="3" borderId="0" xfId="0" applyNumberFormat="1" applyFill="1"/>
    <xf numFmtId="0" fontId="6" fillId="3" borderId="0" xfId="3" applyFill="1"/>
    <xf numFmtId="0" fontId="7" fillId="3" borderId="0" xfId="3" applyFont="1" applyFill="1" applyAlignment="1">
      <alignment horizontal="center" vertical="center"/>
    </xf>
    <xf numFmtId="0" fontId="0" fillId="0" borderId="0" xfId="0" applyBorder="1"/>
    <xf numFmtId="0" fontId="6" fillId="3" borderId="0" xfId="3" applyFill="1" applyAlignment="1">
      <alignment horizontal="left"/>
    </xf>
    <xf numFmtId="0" fontId="10" fillId="3" borderId="0" xfId="3" applyFont="1" applyFill="1"/>
    <xf numFmtId="0" fontId="10" fillId="3" borderId="0" xfId="3" applyFont="1" applyFill="1" applyAlignment="1">
      <alignment horizontal="left"/>
    </xf>
    <xf numFmtId="0" fontId="10" fillId="3" borderId="0" xfId="3" applyFont="1" applyFill="1" applyBorder="1"/>
    <xf numFmtId="1" fontId="5" fillId="3" borderId="0" xfId="0" applyNumberFormat="1" applyFont="1" applyFill="1" applyBorder="1" applyAlignment="1">
      <alignment horizontal="center" vertical="center"/>
    </xf>
    <xf numFmtId="0" fontId="5" fillId="3" borderId="0" xfId="0" applyFont="1" applyFill="1"/>
    <xf numFmtId="167" fontId="5" fillId="3" borderId="0" xfId="2" applyNumberFormat="1" applyFont="1" applyFill="1"/>
    <xf numFmtId="0" fontId="1" fillId="3" borderId="0" xfId="0" applyFont="1" applyFill="1"/>
    <xf numFmtId="167" fontId="0" fillId="3" borderId="8" xfId="2" applyNumberFormat="1" applyFont="1" applyFill="1" applyBorder="1" applyAlignment="1">
      <alignment horizontal="center" vertical="center"/>
    </xf>
    <xf numFmtId="167" fontId="0" fillId="3" borderId="9" xfId="2" applyNumberFormat="1" applyFont="1" applyFill="1" applyBorder="1" applyAlignment="1">
      <alignment horizontal="center" vertical="center"/>
    </xf>
    <xf numFmtId="167" fontId="0" fillId="3" borderId="10" xfId="2" applyNumberFormat="1" applyFont="1" applyFill="1" applyBorder="1" applyAlignment="1">
      <alignment horizontal="center" vertical="center"/>
    </xf>
    <xf numFmtId="171" fontId="0" fillId="3" borderId="8" xfId="0" applyNumberFormat="1" applyFill="1" applyBorder="1" applyAlignment="1">
      <alignment horizontal="center" vertical="center"/>
    </xf>
    <xf numFmtId="171" fontId="0" fillId="3" borderId="9" xfId="0" applyNumberFormat="1" applyFill="1" applyBorder="1" applyAlignment="1">
      <alignment horizontal="center" vertical="center"/>
    </xf>
    <xf numFmtId="171" fontId="0" fillId="3" borderId="10" xfId="0" applyNumberFormat="1" applyFill="1" applyBorder="1" applyAlignment="1">
      <alignment horizontal="center" vertical="center"/>
    </xf>
    <xf numFmtId="171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170" fontId="0" fillId="3" borderId="8" xfId="0" applyNumberFormat="1" applyFill="1" applyBorder="1" applyAlignment="1">
      <alignment horizontal="center" vertical="center"/>
    </xf>
    <xf numFmtId="170" fontId="0" fillId="3" borderId="9" xfId="0" applyNumberFormat="1" applyFill="1" applyBorder="1" applyAlignment="1">
      <alignment horizontal="center" vertical="center"/>
    </xf>
    <xf numFmtId="170" fontId="0" fillId="3" borderId="10" xfId="0" applyNumberForma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/>
    </xf>
    <xf numFmtId="168" fontId="0" fillId="3" borderId="8" xfId="0" applyNumberFormat="1" applyFill="1" applyBorder="1" applyAlignment="1">
      <alignment horizontal="right" vertical="center"/>
    </xf>
    <xf numFmtId="9" fontId="0" fillId="3" borderId="9" xfId="2" applyFont="1" applyFill="1" applyBorder="1" applyAlignment="1">
      <alignment horizontal="right" vertical="center"/>
    </xf>
    <xf numFmtId="169" fontId="0" fillId="3" borderId="8" xfId="2" applyNumberFormat="1" applyFont="1" applyFill="1" applyBorder="1" applyAlignment="1">
      <alignment horizontal="center" vertical="center"/>
    </xf>
    <xf numFmtId="169" fontId="0" fillId="3" borderId="9" xfId="2" applyNumberFormat="1" applyFont="1" applyFill="1" applyBorder="1" applyAlignment="1">
      <alignment horizontal="center" vertical="center"/>
    </xf>
    <xf numFmtId="169" fontId="0" fillId="3" borderId="10" xfId="2" applyNumberFormat="1" applyFon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165" fontId="0" fillId="3" borderId="9" xfId="0" applyNumberFormat="1" applyFill="1" applyBorder="1" applyAlignment="1">
      <alignment horizontal="center" vertical="center"/>
    </xf>
    <xf numFmtId="165" fontId="0" fillId="3" borderId="10" xfId="0" applyNumberForma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165" fontId="0" fillId="3" borderId="6" xfId="0" applyNumberForma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167" fontId="0" fillId="3" borderId="1" xfId="2" applyNumberFormat="1" applyFont="1" applyFill="1" applyBorder="1" applyAlignment="1">
      <alignment horizontal="center" vertical="center"/>
    </xf>
    <xf numFmtId="0" fontId="32" fillId="5" borderId="1" xfId="3" applyFont="1" applyFill="1" applyBorder="1" applyAlignment="1">
      <alignment horizontal="left" vertical="center"/>
    </xf>
    <xf numFmtId="0" fontId="32" fillId="5" borderId="1" xfId="3" applyFont="1" applyFill="1" applyBorder="1"/>
    <xf numFmtId="167" fontId="3" fillId="3" borderId="3" xfId="2" applyNumberFormat="1" applyFont="1" applyFill="1" applyBorder="1" applyAlignment="1">
      <alignment horizontal="center" vertical="center"/>
    </xf>
    <xf numFmtId="167" fontId="3" fillId="3" borderId="5" xfId="2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2" fontId="3" fillId="3" borderId="8" xfId="0" applyNumberFormat="1" applyFont="1" applyFill="1" applyBorder="1" applyAlignment="1">
      <alignment horizontal="center" vertical="center"/>
    </xf>
    <xf numFmtId="172" fontId="3" fillId="3" borderId="9" xfId="0" applyNumberFormat="1" applyFont="1" applyFill="1" applyBorder="1" applyAlignment="1">
      <alignment horizontal="center" vertical="center"/>
    </xf>
    <xf numFmtId="172" fontId="3" fillId="3" borderId="10" xfId="0" applyNumberFormat="1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166" fontId="0" fillId="3" borderId="8" xfId="1" applyNumberFormat="1" applyFont="1" applyFill="1" applyBorder="1" applyAlignment="1">
      <alignment horizontal="center" vertical="center"/>
    </xf>
    <xf numFmtId="166" fontId="0" fillId="3" borderId="9" xfId="1" applyNumberFormat="1" applyFont="1" applyFill="1" applyBorder="1" applyAlignment="1">
      <alignment horizontal="center" vertical="center"/>
    </xf>
    <xf numFmtId="166" fontId="0" fillId="3" borderId="10" xfId="1" applyNumberFormat="1" applyFont="1" applyFill="1" applyBorder="1" applyAlignment="1">
      <alignment horizontal="center" vertical="center"/>
    </xf>
    <xf numFmtId="166" fontId="0" fillId="3" borderId="3" xfId="1" applyNumberFormat="1" applyFont="1" applyFill="1" applyBorder="1" applyAlignment="1">
      <alignment horizontal="center" vertical="center"/>
    </xf>
    <xf numFmtId="166" fontId="0" fillId="3" borderId="5" xfId="1" applyNumberFormat="1" applyFont="1" applyFill="1" applyBorder="1" applyAlignment="1">
      <alignment horizontal="center" vertical="center"/>
    </xf>
    <xf numFmtId="166" fontId="0" fillId="3" borderId="7" xfId="1" applyNumberFormat="1" applyFont="1" applyFill="1" applyBorder="1" applyAlignment="1">
      <alignment horizontal="center" vertical="center"/>
    </xf>
    <xf numFmtId="14" fontId="21" fillId="5" borderId="8" xfId="0" applyNumberFormat="1" applyFont="1" applyFill="1" applyBorder="1" applyAlignment="1">
      <alignment horizontal="left"/>
    </xf>
    <xf numFmtId="14" fontId="21" fillId="5" borderId="9" xfId="0" applyNumberFormat="1" applyFont="1" applyFill="1" applyBorder="1" applyAlignment="1">
      <alignment horizontal="left"/>
    </xf>
    <xf numFmtId="14" fontId="21" fillId="5" borderId="10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2" fontId="0" fillId="3" borderId="8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2" fontId="0" fillId="3" borderId="10" xfId="0" applyNumberForma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left"/>
    </xf>
    <xf numFmtId="0" fontId="11" fillId="3" borderId="9" xfId="0" applyFont="1" applyFill="1" applyBorder="1" applyAlignment="1">
      <alignment horizontal="left"/>
    </xf>
    <xf numFmtId="0" fontId="11" fillId="3" borderId="10" xfId="0" applyFont="1" applyFill="1" applyBorder="1" applyAlignment="1">
      <alignment horizontal="left"/>
    </xf>
    <xf numFmtId="0" fontId="32" fillId="5" borderId="8" xfId="0" applyFont="1" applyFill="1" applyBorder="1"/>
    <xf numFmtId="0" fontId="32" fillId="5" borderId="9" xfId="0" applyFont="1" applyFill="1" applyBorder="1"/>
    <xf numFmtId="0" fontId="32" fillId="5" borderId="10" xfId="0" applyFont="1" applyFill="1" applyBorder="1"/>
    <xf numFmtId="172" fontId="0" fillId="3" borderId="8" xfId="0" applyNumberFormat="1" applyFill="1" applyBorder="1" applyAlignment="1">
      <alignment horizontal="right" vertical="center"/>
    </xf>
    <xf numFmtId="172" fontId="0" fillId="3" borderId="9" xfId="0" quotePrefix="1" applyNumberFormat="1" applyFill="1" applyBorder="1" applyAlignment="1">
      <alignment horizontal="right" vertical="center"/>
    </xf>
    <xf numFmtId="172" fontId="0" fillId="3" borderId="10" xfId="2" applyNumberFormat="1" applyFont="1" applyFill="1" applyBorder="1" applyAlignment="1">
      <alignment horizontal="right" vertical="center"/>
    </xf>
    <xf numFmtId="170" fontId="0" fillId="3" borderId="1" xfId="0" applyNumberFormat="1" applyFill="1" applyBorder="1" applyAlignment="1">
      <alignment horizontal="center" vertical="center"/>
    </xf>
    <xf numFmtId="164" fontId="0" fillId="3" borderId="8" xfId="4" applyFont="1" applyFill="1" applyBorder="1" applyAlignment="1">
      <alignment horizontal="center" vertical="center"/>
    </xf>
    <xf numFmtId="164" fontId="0" fillId="3" borderId="9" xfId="4" applyFont="1" applyFill="1" applyBorder="1" applyAlignment="1">
      <alignment horizontal="center" vertical="center"/>
    </xf>
    <xf numFmtId="164" fontId="0" fillId="3" borderId="10" xfId="4" applyFont="1" applyFill="1" applyBorder="1" applyAlignment="1">
      <alignment horizontal="center" vertical="center"/>
    </xf>
    <xf numFmtId="164" fontId="0" fillId="3" borderId="1" xfId="4" applyFont="1" applyFill="1" applyBorder="1" applyAlignment="1">
      <alignment horizontal="center" vertical="center"/>
    </xf>
    <xf numFmtId="164" fontId="21" fillId="5" borderId="1" xfId="4" applyFont="1" applyFill="1" applyBorder="1" applyAlignment="1">
      <alignment horizontal="center" vertical="center"/>
    </xf>
    <xf numFmtId="164" fontId="22" fillId="4" borderId="1" xfId="4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2" fillId="3" borderId="0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vertical="center"/>
    </xf>
    <xf numFmtId="0" fontId="21" fillId="5" borderId="8" xfId="0" applyFont="1" applyFill="1" applyBorder="1" applyAlignment="1">
      <alignment vertical="center"/>
    </xf>
    <xf numFmtId="0" fontId="21" fillId="5" borderId="9" xfId="0" applyFont="1" applyFill="1" applyBorder="1" applyAlignment="1">
      <alignment vertical="center"/>
    </xf>
    <xf numFmtId="0" fontId="21" fillId="5" borderId="1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4" fillId="5" borderId="16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21" fillId="5" borderId="2" xfId="0" applyFont="1" applyFill="1" applyBorder="1" applyAlignment="1">
      <alignment vertical="center"/>
    </xf>
    <xf numFmtId="0" fontId="21" fillId="5" borderId="17" xfId="0" applyFont="1" applyFill="1" applyBorder="1" applyAlignment="1">
      <alignment vertical="center"/>
    </xf>
    <xf numFmtId="0" fontId="20" fillId="3" borderId="0" xfId="0" applyFont="1" applyFill="1" applyAlignment="1">
      <alignment vertical="center"/>
    </xf>
    <xf numFmtId="0" fontId="24" fillId="5" borderId="2" xfId="0" applyFont="1" applyFill="1" applyBorder="1" applyAlignment="1">
      <alignment vertical="center"/>
    </xf>
    <xf numFmtId="0" fontId="28" fillId="5" borderId="3" xfId="0" applyFont="1" applyFill="1" applyBorder="1" applyAlignment="1">
      <alignment vertical="center"/>
    </xf>
    <xf numFmtId="0" fontId="24" fillId="5" borderId="4" xfId="0" applyFont="1" applyFill="1" applyBorder="1" applyAlignment="1">
      <alignment vertical="center"/>
    </xf>
    <xf numFmtId="0" fontId="28" fillId="5" borderId="5" xfId="0" applyFont="1" applyFill="1" applyBorder="1" applyAlignment="1">
      <alignment vertical="center"/>
    </xf>
    <xf numFmtId="0" fontId="24" fillId="5" borderId="6" xfId="0" applyFont="1" applyFill="1" applyBorder="1" applyAlignment="1">
      <alignment vertical="center"/>
    </xf>
    <xf numFmtId="0" fontId="28" fillId="5" borderId="7" xfId="0" applyFont="1" applyFill="1" applyBorder="1" applyAlignment="1">
      <alignment vertical="center"/>
    </xf>
    <xf numFmtId="168" fontId="0" fillId="3" borderId="10" xfId="0" applyNumberFormat="1" applyFill="1" applyBorder="1" applyAlignment="1">
      <alignment horizontal="right" vertical="center"/>
    </xf>
    <xf numFmtId="170" fontId="0" fillId="3" borderId="8" xfId="0" applyNumberFormat="1" applyFill="1" applyBorder="1" applyAlignment="1">
      <alignment vertical="center"/>
    </xf>
    <xf numFmtId="170" fontId="0" fillId="3" borderId="9" xfId="0" applyNumberFormat="1" applyFill="1" applyBorder="1" applyAlignment="1">
      <alignment vertical="center"/>
    </xf>
    <xf numFmtId="170" fontId="0" fillId="3" borderId="10" xfId="0" applyNumberFormat="1" applyFill="1" applyBorder="1" applyAlignment="1">
      <alignment vertical="center"/>
    </xf>
    <xf numFmtId="170" fontId="0" fillId="3" borderId="2" xfId="0" applyNumberFormat="1" applyFill="1" applyBorder="1" applyAlignment="1">
      <alignment vertical="center"/>
    </xf>
    <xf numFmtId="170" fontId="0" fillId="3" borderId="17" xfId="0" applyNumberFormat="1" applyFill="1" applyBorder="1" applyAlignment="1">
      <alignment vertical="center"/>
    </xf>
    <xf numFmtId="170" fontId="0" fillId="3" borderId="3" xfId="0" applyNumberFormat="1" applyFill="1" applyBorder="1" applyAlignment="1">
      <alignment vertical="center"/>
    </xf>
    <xf numFmtId="0" fontId="21" fillId="5" borderId="4" xfId="0" applyFont="1" applyFill="1" applyBorder="1" applyAlignment="1">
      <alignment vertical="center"/>
    </xf>
    <xf numFmtId="170" fontId="0" fillId="3" borderId="4" xfId="0" applyNumberFormat="1" applyFill="1" applyBorder="1" applyAlignment="1">
      <alignment vertical="center"/>
    </xf>
    <xf numFmtId="170" fontId="0" fillId="3" borderId="0" xfId="0" applyNumberFormat="1" applyFill="1" applyBorder="1" applyAlignment="1">
      <alignment vertical="center"/>
    </xf>
    <xf numFmtId="170" fontId="0" fillId="3" borderId="5" xfId="0" applyNumberFormat="1" applyFill="1" applyBorder="1" applyAlignment="1">
      <alignment vertical="center"/>
    </xf>
    <xf numFmtId="0" fontId="21" fillId="5" borderId="6" xfId="0" applyFont="1" applyFill="1" applyBorder="1" applyAlignment="1">
      <alignment vertical="center"/>
    </xf>
    <xf numFmtId="170" fontId="0" fillId="3" borderId="6" xfId="0" applyNumberFormat="1" applyFill="1" applyBorder="1" applyAlignment="1">
      <alignment vertical="center"/>
    </xf>
    <xf numFmtId="170" fontId="0" fillId="3" borderId="18" xfId="0" applyNumberFormat="1" applyFill="1" applyBorder="1" applyAlignment="1">
      <alignment vertical="center"/>
    </xf>
    <xf numFmtId="170" fontId="0" fillId="3" borderId="7" xfId="0" applyNumberFormat="1" applyFill="1" applyBorder="1" applyAlignment="1">
      <alignment vertical="center"/>
    </xf>
    <xf numFmtId="171" fontId="21" fillId="5" borderId="8" xfId="0" applyNumberFormat="1" applyFont="1" applyFill="1" applyBorder="1" applyAlignment="1">
      <alignment horizontal="left" vertical="center"/>
    </xf>
    <xf numFmtId="171" fontId="21" fillId="5" borderId="9" xfId="0" applyNumberFormat="1" applyFont="1" applyFill="1" applyBorder="1" applyAlignment="1">
      <alignment horizontal="left" vertical="center"/>
    </xf>
    <xf numFmtId="171" fontId="21" fillId="5" borderId="10" xfId="0" applyNumberFormat="1" applyFont="1" applyFill="1" applyBorder="1" applyAlignment="1">
      <alignment horizontal="left" vertical="center"/>
    </xf>
    <xf numFmtId="0" fontId="19" fillId="3" borderId="1" xfId="0" applyFont="1" applyFill="1" applyBorder="1" applyAlignment="1">
      <alignment vertical="center"/>
    </xf>
    <xf numFmtId="171" fontId="22" fillId="4" borderId="8" xfId="0" applyNumberFormat="1" applyFont="1" applyFill="1" applyBorder="1" applyAlignment="1">
      <alignment horizontal="left" vertical="center"/>
    </xf>
    <xf numFmtId="171" fontId="22" fillId="4" borderId="9" xfId="0" applyNumberFormat="1" applyFont="1" applyFill="1" applyBorder="1" applyAlignment="1">
      <alignment horizontal="left" vertical="center"/>
    </xf>
    <xf numFmtId="171" fontId="22" fillId="4" borderId="10" xfId="0" applyNumberFormat="1" applyFont="1" applyFill="1" applyBorder="1" applyAlignment="1">
      <alignment horizontal="left" vertical="center"/>
    </xf>
    <xf numFmtId="0" fontId="22" fillId="4" borderId="1" xfId="0" applyFont="1" applyFill="1" applyBorder="1" applyAlignment="1">
      <alignment vertical="center"/>
    </xf>
    <xf numFmtId="0" fontId="21" fillId="5" borderId="1" xfId="0" applyFont="1" applyFill="1" applyBorder="1" applyAlignment="1">
      <alignment vertical="center"/>
    </xf>
    <xf numFmtId="0" fontId="22" fillId="4" borderId="14" xfId="0" applyFont="1" applyFill="1" applyBorder="1" applyAlignment="1">
      <alignment vertical="center"/>
    </xf>
    <xf numFmtId="0" fontId="22" fillId="4" borderId="15" xfId="0" applyFont="1" applyFill="1" applyBorder="1" applyAlignment="1">
      <alignment vertical="center"/>
    </xf>
    <xf numFmtId="0" fontId="21" fillId="5" borderId="14" xfId="0" applyFont="1" applyFill="1" applyBorder="1" applyAlignment="1">
      <alignment vertical="center"/>
    </xf>
    <xf numFmtId="0" fontId="21" fillId="5" borderId="15" xfId="0" applyFont="1" applyFill="1" applyBorder="1" applyAlignment="1">
      <alignment vertical="center"/>
    </xf>
    <xf numFmtId="171" fontId="22" fillId="4" borderId="4" xfId="0" applyNumberFormat="1" applyFont="1" applyFill="1" applyBorder="1" applyAlignment="1">
      <alignment horizontal="left" vertical="center"/>
    </xf>
    <xf numFmtId="171" fontId="22" fillId="4" borderId="6" xfId="0" applyNumberFormat="1" applyFont="1" applyFill="1" applyBorder="1" applyAlignment="1">
      <alignment horizontal="left" vertical="center"/>
    </xf>
    <xf numFmtId="0" fontId="32" fillId="5" borderId="1" xfId="3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4" fillId="5" borderId="8" xfId="0" applyFont="1" applyFill="1" applyBorder="1" applyAlignment="1">
      <alignment horizontal="center" vertical="center"/>
    </xf>
    <xf numFmtId="165" fontId="1" fillId="6" borderId="8" xfId="0" applyNumberFormat="1" applyFont="1" applyFill="1" applyBorder="1" applyAlignment="1">
      <alignment vertical="center"/>
    </xf>
    <xf numFmtId="165" fontId="0" fillId="3" borderId="8" xfId="0" applyNumberFormat="1" applyFill="1" applyBorder="1" applyAlignment="1">
      <alignment vertical="center"/>
    </xf>
    <xf numFmtId="165" fontId="0" fillId="3" borderId="2" xfId="0" applyNumberFormat="1" applyFill="1" applyBorder="1" applyAlignment="1">
      <alignment vertical="center"/>
    </xf>
    <xf numFmtId="165" fontId="0" fillId="3" borderId="3" xfId="0" applyNumberFormat="1" applyFill="1" applyBorder="1" applyAlignment="1">
      <alignment vertical="center"/>
    </xf>
    <xf numFmtId="0" fontId="24" fillId="5" borderId="9" xfId="0" applyFont="1" applyFill="1" applyBorder="1" applyAlignment="1">
      <alignment horizontal="center" vertical="center"/>
    </xf>
    <xf numFmtId="165" fontId="0" fillId="3" borderId="9" xfId="0" applyNumberFormat="1" applyFill="1" applyBorder="1" applyAlignment="1">
      <alignment vertical="center"/>
    </xf>
    <xf numFmtId="165" fontId="1" fillId="6" borderId="9" xfId="0" applyNumberFormat="1" applyFont="1" applyFill="1" applyBorder="1" applyAlignment="1">
      <alignment vertical="center"/>
    </xf>
    <xf numFmtId="165" fontId="0" fillId="3" borderId="4" xfId="0" applyNumberFormat="1" applyFill="1" applyBorder="1" applyAlignment="1">
      <alignment vertical="center"/>
    </xf>
    <xf numFmtId="165" fontId="0" fillId="3" borderId="5" xfId="0" applyNumberFormat="1" applyFill="1" applyBorder="1" applyAlignment="1">
      <alignment vertical="center"/>
    </xf>
    <xf numFmtId="165" fontId="1" fillId="6" borderId="4" xfId="0" applyNumberFormat="1" applyFont="1" applyFill="1" applyBorder="1" applyAlignment="1">
      <alignment vertical="center"/>
    </xf>
    <xf numFmtId="165" fontId="1" fillId="6" borderId="5" xfId="0" applyNumberFormat="1" applyFont="1" applyFill="1" applyBorder="1" applyAlignment="1">
      <alignment vertical="center"/>
    </xf>
    <xf numFmtId="0" fontId="24" fillId="5" borderId="10" xfId="0" applyFont="1" applyFill="1" applyBorder="1" applyAlignment="1">
      <alignment horizontal="center" vertical="center"/>
    </xf>
    <xf numFmtId="165" fontId="0" fillId="3" borderId="10" xfId="0" applyNumberFormat="1" applyFill="1" applyBorder="1" applyAlignment="1">
      <alignment vertical="center"/>
    </xf>
    <xf numFmtId="165" fontId="0" fillId="3" borderId="6" xfId="0" applyNumberFormat="1" applyFill="1" applyBorder="1" applyAlignment="1">
      <alignment vertical="center"/>
    </xf>
    <xf numFmtId="165" fontId="0" fillId="3" borderId="7" xfId="0" applyNumberFormat="1" applyFill="1" applyBorder="1" applyAlignment="1">
      <alignment vertical="center"/>
    </xf>
    <xf numFmtId="165" fontId="1" fillId="6" borderId="10" xfId="0" applyNumberFormat="1" applyFont="1" applyFill="1" applyBorder="1" applyAlignment="1">
      <alignment vertical="center"/>
    </xf>
    <xf numFmtId="10" fontId="1" fillId="2" borderId="8" xfId="2" applyNumberFormat="1" applyFont="1" applyFill="1" applyBorder="1" applyAlignment="1">
      <alignment vertical="center"/>
    </xf>
    <xf numFmtId="10" fontId="0" fillId="3" borderId="8" xfId="2" applyNumberFormat="1" applyFont="1" applyFill="1" applyBorder="1" applyAlignment="1">
      <alignment vertical="center"/>
    </xf>
    <xf numFmtId="10" fontId="0" fillId="3" borderId="9" xfId="2" applyNumberFormat="1" applyFont="1" applyFill="1" applyBorder="1" applyAlignment="1">
      <alignment vertical="center"/>
    </xf>
    <xf numFmtId="10" fontId="1" fillId="2" borderId="9" xfId="2" applyNumberFormat="1" applyFont="1" applyFill="1" applyBorder="1" applyAlignment="1">
      <alignment vertical="center"/>
    </xf>
    <xf numFmtId="10" fontId="0" fillId="3" borderId="10" xfId="2" applyNumberFormat="1" applyFont="1" applyFill="1" applyBorder="1" applyAlignment="1">
      <alignment vertical="center"/>
    </xf>
    <xf numFmtId="10" fontId="1" fillId="2" borderId="10" xfId="2" applyNumberFormat="1" applyFont="1" applyFill="1" applyBorder="1" applyAlignment="1">
      <alignment vertical="center"/>
    </xf>
    <xf numFmtId="165" fontId="0" fillId="3" borderId="0" xfId="0" applyNumberFormat="1" applyFill="1" applyAlignment="1">
      <alignment vertical="center"/>
    </xf>
    <xf numFmtId="0" fontId="0" fillId="3" borderId="0" xfId="0" applyFill="1" applyAlignment="1"/>
    <xf numFmtId="170" fontId="0" fillId="3" borderId="0" xfId="0" applyNumberFormat="1" applyFill="1" applyAlignment="1">
      <alignment vertical="center"/>
    </xf>
    <xf numFmtId="0" fontId="27" fillId="5" borderId="8" xfId="0" applyFont="1" applyFill="1" applyBorder="1"/>
    <xf numFmtId="0" fontId="21" fillId="5" borderId="11" xfId="0" applyFont="1" applyFill="1" applyBorder="1" applyAlignment="1">
      <alignment horizontal="center" vertical="center"/>
    </xf>
    <xf numFmtId="0" fontId="21" fillId="5" borderId="12" xfId="0" applyFont="1" applyFill="1" applyBorder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left" vertical="center"/>
    </xf>
    <xf numFmtId="0" fontId="22" fillId="4" borderId="3" xfId="0" applyFont="1" applyFill="1" applyBorder="1" applyAlignment="1">
      <alignment horizontal="left" vertical="center"/>
    </xf>
    <xf numFmtId="0" fontId="26" fillId="5" borderId="14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5" borderId="1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left" vertical="center"/>
    </xf>
    <xf numFmtId="0" fontId="22" fillId="4" borderId="7" xfId="0" applyFont="1" applyFill="1" applyBorder="1" applyAlignment="1">
      <alignment horizontal="left" vertical="center"/>
    </xf>
    <xf numFmtId="0" fontId="22" fillId="4" borderId="4" xfId="0" applyFont="1" applyFill="1" applyBorder="1" applyAlignment="1">
      <alignment horizontal="left" vertical="center"/>
    </xf>
    <xf numFmtId="0" fontId="22" fillId="4" borderId="5" xfId="0" applyFont="1" applyFill="1" applyBorder="1" applyAlignment="1">
      <alignment horizontal="left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</cellXfs>
  <cellStyles count="6">
    <cellStyle name="Comma" xfId="1" builtinId="3"/>
    <cellStyle name="Currency" xfId="4" builtinId="4"/>
    <cellStyle name="Hyperlink" xfId="3" builtinId="8"/>
    <cellStyle name="Normal" xfId="0" builtinId="0"/>
    <cellStyle name="Normal 2" xfId="5" xr:uid="{00000000-0005-0000-0000-000004000000}"/>
    <cellStyle name="Percent" xfId="2" builtinId="5"/>
  </cellStyles>
  <dxfs count="3">
    <dxf>
      <font>
        <b val="0"/>
        <i/>
      </font>
      <fill>
        <patternFill>
          <bgColor rgb="FF00B050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color rgb="FFFFFF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9525</xdr:colOff>
      <xdr:row>30</xdr:row>
      <xdr:rowOff>151709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4886325" cy="5523809"/>
        </a:xfrm>
        <a:prstGeom prst="rect">
          <a:avLst/>
        </a:prstGeom>
      </xdr:spPr>
    </xdr:pic>
    <xdr:clientData/>
  </xdr:twoCellAnchor>
  <xdr:twoCellAnchor editAs="oneCell">
    <xdr:from>
      <xdr:col>9</xdr:col>
      <xdr:colOff>609599</xdr:colOff>
      <xdr:row>2</xdr:row>
      <xdr:rowOff>0</xdr:rowOff>
    </xdr:from>
    <xdr:to>
      <xdr:col>16</xdr:col>
      <xdr:colOff>9525</xdr:colOff>
      <xdr:row>13</xdr:row>
      <xdr:rowOff>9262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9324" y="438150"/>
          <a:ext cx="3667126" cy="21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609599</xdr:colOff>
      <xdr:row>19</xdr:row>
      <xdr:rowOff>171450</xdr:rowOff>
    </xdr:from>
    <xdr:to>
      <xdr:col>16</xdr:col>
      <xdr:colOff>9524</xdr:colOff>
      <xdr:row>30</xdr:row>
      <xdr:rowOff>180711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29324" y="3867150"/>
          <a:ext cx="3667125" cy="21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26</xdr:col>
      <xdr:colOff>532648</xdr:colOff>
      <xdr:row>18</xdr:row>
      <xdr:rowOff>18664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96525" y="438150"/>
          <a:ext cx="6019048" cy="30857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sq025vs/u9/acvn864/Desktop/AQM-Task%201-2-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sq025vs/u9/acvn864/Desktop/AQM-Task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_1"/>
      <sheetName val="RiskSerializationData"/>
      <sheetName val="Part_2"/>
    </sheetNames>
    <sheetDataSet>
      <sheetData sheetId="0">
        <row r="11">
          <cell r="C11" t="str">
            <v>Inventory</v>
          </cell>
        </row>
        <row r="13">
          <cell r="A13">
            <v>1</v>
          </cell>
          <cell r="C13">
            <v>60</v>
          </cell>
        </row>
        <row r="14">
          <cell r="A14">
            <v>2</v>
          </cell>
          <cell r="C14" t="e">
            <v>#NAME?</v>
          </cell>
        </row>
        <row r="15">
          <cell r="A15">
            <v>3</v>
          </cell>
          <cell r="C15" t="e">
            <v>#NAME?</v>
          </cell>
        </row>
        <row r="16">
          <cell r="A16">
            <v>4</v>
          </cell>
          <cell r="C16" t="e">
            <v>#NAME?</v>
          </cell>
        </row>
        <row r="17">
          <cell r="A17">
            <v>5</v>
          </cell>
          <cell r="C17" t="e">
            <v>#NAME?</v>
          </cell>
        </row>
        <row r="18">
          <cell r="A18">
            <v>6</v>
          </cell>
          <cell r="C18" t="e">
            <v>#NAME?</v>
          </cell>
        </row>
        <row r="19">
          <cell r="A19">
            <v>7</v>
          </cell>
          <cell r="C19" t="e">
            <v>#NAME?</v>
          </cell>
        </row>
        <row r="20">
          <cell r="A20">
            <v>8</v>
          </cell>
          <cell r="C20" t="e">
            <v>#NAME?</v>
          </cell>
        </row>
        <row r="21">
          <cell r="A21">
            <v>9</v>
          </cell>
          <cell r="C21" t="e">
            <v>#NAME?</v>
          </cell>
        </row>
        <row r="22">
          <cell r="A22">
            <v>10</v>
          </cell>
          <cell r="C22" t="e">
            <v>#NAME?</v>
          </cell>
        </row>
        <row r="23">
          <cell r="A23">
            <v>11</v>
          </cell>
          <cell r="C23" t="e">
            <v>#NAME?</v>
          </cell>
        </row>
        <row r="24">
          <cell r="A24">
            <v>12</v>
          </cell>
          <cell r="C24" t="e">
            <v>#NAME?</v>
          </cell>
        </row>
        <row r="25">
          <cell r="A25">
            <v>13</v>
          </cell>
          <cell r="C25" t="e">
            <v>#NAME?</v>
          </cell>
        </row>
        <row r="26">
          <cell r="A26">
            <v>14</v>
          </cell>
          <cell r="C26" t="e">
            <v>#NAME?</v>
          </cell>
        </row>
        <row r="27">
          <cell r="A27">
            <v>15</v>
          </cell>
          <cell r="C27" t="e">
            <v>#NAME?</v>
          </cell>
        </row>
        <row r="28">
          <cell r="A28">
            <v>16</v>
          </cell>
          <cell r="C28" t="e">
            <v>#NAME?</v>
          </cell>
        </row>
        <row r="29">
          <cell r="A29">
            <v>17</v>
          </cell>
          <cell r="C29" t="e">
            <v>#NAME?</v>
          </cell>
        </row>
        <row r="30">
          <cell r="A30">
            <v>18</v>
          </cell>
          <cell r="C30" t="e">
            <v>#NAME?</v>
          </cell>
        </row>
        <row r="31">
          <cell r="A31">
            <v>19</v>
          </cell>
          <cell r="C31" t="e">
            <v>#NAME?</v>
          </cell>
        </row>
        <row r="32">
          <cell r="A32">
            <v>20</v>
          </cell>
          <cell r="C32" t="e">
            <v>#NAME?</v>
          </cell>
        </row>
        <row r="33">
          <cell r="A33">
            <v>21</v>
          </cell>
          <cell r="C33" t="e">
            <v>#NAME?</v>
          </cell>
        </row>
        <row r="34">
          <cell r="A34">
            <v>22</v>
          </cell>
          <cell r="C34" t="e">
            <v>#NAME?</v>
          </cell>
        </row>
        <row r="35">
          <cell r="A35">
            <v>23</v>
          </cell>
          <cell r="C35" t="e">
            <v>#NAME?</v>
          </cell>
        </row>
        <row r="36">
          <cell r="A36">
            <v>24</v>
          </cell>
          <cell r="C36" t="e">
            <v>#NAME?</v>
          </cell>
        </row>
        <row r="37">
          <cell r="A37">
            <v>25</v>
          </cell>
          <cell r="C37" t="e">
            <v>#NAME?</v>
          </cell>
        </row>
        <row r="38">
          <cell r="A38">
            <v>26</v>
          </cell>
          <cell r="C38" t="e">
            <v>#NAME?</v>
          </cell>
        </row>
        <row r="39">
          <cell r="A39">
            <v>27</v>
          </cell>
          <cell r="C39" t="e">
            <v>#NAME?</v>
          </cell>
        </row>
        <row r="40">
          <cell r="A40">
            <v>28</v>
          </cell>
          <cell r="C40" t="e">
            <v>#NAME?</v>
          </cell>
        </row>
        <row r="41">
          <cell r="A41">
            <v>29</v>
          </cell>
          <cell r="C41" t="e">
            <v>#NAME?</v>
          </cell>
        </row>
        <row r="42">
          <cell r="A42">
            <v>30</v>
          </cell>
          <cell r="C42" t="e">
            <v>#NAME?</v>
          </cell>
        </row>
        <row r="43">
          <cell r="A43">
            <v>31</v>
          </cell>
          <cell r="C43" t="e">
            <v>#NAME?</v>
          </cell>
        </row>
        <row r="44">
          <cell r="A44">
            <v>32</v>
          </cell>
          <cell r="C44" t="e">
            <v>#NAME?</v>
          </cell>
        </row>
        <row r="45">
          <cell r="A45">
            <v>33</v>
          </cell>
          <cell r="C45" t="e">
            <v>#NAME?</v>
          </cell>
        </row>
        <row r="46">
          <cell r="A46">
            <v>34</v>
          </cell>
          <cell r="C46" t="e">
            <v>#NAME?</v>
          </cell>
        </row>
        <row r="47">
          <cell r="A47">
            <v>35</v>
          </cell>
          <cell r="C47" t="e">
            <v>#NAME?</v>
          </cell>
        </row>
        <row r="48">
          <cell r="A48">
            <v>36</v>
          </cell>
          <cell r="C48" t="e">
            <v>#NAME?</v>
          </cell>
        </row>
        <row r="49">
          <cell r="A49">
            <v>37</v>
          </cell>
          <cell r="C49" t="e">
            <v>#NAME?</v>
          </cell>
        </row>
        <row r="50">
          <cell r="A50">
            <v>38</v>
          </cell>
          <cell r="C50" t="e">
            <v>#NAME?</v>
          </cell>
        </row>
        <row r="51">
          <cell r="A51">
            <v>39</v>
          </cell>
          <cell r="C51" t="e">
            <v>#NAME?</v>
          </cell>
        </row>
        <row r="52">
          <cell r="A52">
            <v>40</v>
          </cell>
          <cell r="C52" t="e">
            <v>#NAME?</v>
          </cell>
        </row>
        <row r="53">
          <cell r="A53">
            <v>41</v>
          </cell>
          <cell r="C53" t="e">
            <v>#NAME?</v>
          </cell>
        </row>
        <row r="54">
          <cell r="A54">
            <v>42</v>
          </cell>
          <cell r="C54" t="e">
            <v>#NAME?</v>
          </cell>
        </row>
        <row r="55">
          <cell r="A55">
            <v>43</v>
          </cell>
          <cell r="C55" t="e">
            <v>#NAME?</v>
          </cell>
        </row>
        <row r="56">
          <cell r="A56">
            <v>44</v>
          </cell>
          <cell r="C56" t="e">
            <v>#NAME?</v>
          </cell>
        </row>
        <row r="57">
          <cell r="A57">
            <v>45</v>
          </cell>
          <cell r="C57" t="e">
            <v>#NAME?</v>
          </cell>
        </row>
        <row r="58">
          <cell r="A58">
            <v>46</v>
          </cell>
          <cell r="C58" t="e">
            <v>#NAME?</v>
          </cell>
        </row>
        <row r="59">
          <cell r="A59">
            <v>47</v>
          </cell>
          <cell r="C59" t="e">
            <v>#NAME?</v>
          </cell>
        </row>
        <row r="60">
          <cell r="A60">
            <v>48</v>
          </cell>
          <cell r="C60" t="e">
            <v>#NAME?</v>
          </cell>
        </row>
        <row r="61">
          <cell r="A61">
            <v>49</v>
          </cell>
          <cell r="C61" t="e">
            <v>#NAME?</v>
          </cell>
        </row>
        <row r="62">
          <cell r="A62">
            <v>50</v>
          </cell>
          <cell r="C62" t="e">
            <v>#NAME?</v>
          </cell>
        </row>
        <row r="63">
          <cell r="A63">
            <v>51</v>
          </cell>
          <cell r="C63" t="e">
            <v>#NAME?</v>
          </cell>
        </row>
        <row r="64">
          <cell r="A64">
            <v>52</v>
          </cell>
          <cell r="C64" t="e">
            <v>#NAME?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iskSerializationData"/>
      <sheetName val="Sheet2"/>
    </sheetNames>
    <sheetDataSet>
      <sheetData sheetId="0">
        <row r="11">
          <cell r="C11" t="str">
            <v>Inventory</v>
          </cell>
        </row>
        <row r="13">
          <cell r="A13">
            <v>1</v>
          </cell>
          <cell r="C13">
            <v>60</v>
          </cell>
        </row>
        <row r="14">
          <cell r="A14">
            <v>2</v>
          </cell>
          <cell r="C14" t="e">
            <v>#NAME?</v>
          </cell>
        </row>
        <row r="15">
          <cell r="A15">
            <v>3</v>
          </cell>
          <cell r="C15" t="e">
            <v>#NAME?</v>
          </cell>
        </row>
        <row r="16">
          <cell r="A16">
            <v>4</v>
          </cell>
          <cell r="C16" t="e">
            <v>#NAME?</v>
          </cell>
        </row>
        <row r="17">
          <cell r="A17">
            <v>5</v>
          </cell>
          <cell r="C17" t="e">
            <v>#NAME?</v>
          </cell>
        </row>
        <row r="18">
          <cell r="A18">
            <v>6</v>
          </cell>
          <cell r="C18" t="e">
            <v>#NAME?</v>
          </cell>
        </row>
        <row r="19">
          <cell r="A19">
            <v>7</v>
          </cell>
          <cell r="C19" t="e">
            <v>#NAME?</v>
          </cell>
        </row>
        <row r="20">
          <cell r="A20">
            <v>8</v>
          </cell>
          <cell r="C20" t="e">
            <v>#NAME?</v>
          </cell>
        </row>
        <row r="21">
          <cell r="A21">
            <v>9</v>
          </cell>
          <cell r="C21" t="e">
            <v>#NAME?</v>
          </cell>
        </row>
        <row r="22">
          <cell r="A22">
            <v>10</v>
          </cell>
          <cell r="C22" t="e">
            <v>#NAME?</v>
          </cell>
        </row>
        <row r="23">
          <cell r="A23">
            <v>11</v>
          </cell>
          <cell r="C23" t="e">
            <v>#NAME?</v>
          </cell>
        </row>
        <row r="24">
          <cell r="A24">
            <v>12</v>
          </cell>
          <cell r="C24" t="e">
            <v>#NAME?</v>
          </cell>
        </row>
        <row r="25">
          <cell r="A25">
            <v>13</v>
          </cell>
          <cell r="C25" t="e">
            <v>#NAME?</v>
          </cell>
        </row>
        <row r="26">
          <cell r="A26">
            <v>14</v>
          </cell>
          <cell r="C26" t="e">
            <v>#NAME?</v>
          </cell>
        </row>
        <row r="27">
          <cell r="A27">
            <v>15</v>
          </cell>
          <cell r="C27" t="e">
            <v>#NAME?</v>
          </cell>
        </row>
        <row r="28">
          <cell r="A28">
            <v>16</v>
          </cell>
          <cell r="C28" t="e">
            <v>#NAME?</v>
          </cell>
        </row>
        <row r="29">
          <cell r="A29">
            <v>17</v>
          </cell>
          <cell r="C29" t="e">
            <v>#NAME?</v>
          </cell>
        </row>
        <row r="30">
          <cell r="A30">
            <v>18</v>
          </cell>
          <cell r="C30" t="e">
            <v>#NAME?</v>
          </cell>
        </row>
        <row r="31">
          <cell r="A31">
            <v>19</v>
          </cell>
          <cell r="C31" t="e">
            <v>#NAME?</v>
          </cell>
        </row>
        <row r="32">
          <cell r="A32">
            <v>20</v>
          </cell>
          <cell r="C32" t="e">
            <v>#NAME?</v>
          </cell>
        </row>
        <row r="33">
          <cell r="A33">
            <v>21</v>
          </cell>
          <cell r="C33" t="e">
            <v>#NAME?</v>
          </cell>
        </row>
        <row r="34">
          <cell r="A34">
            <v>22</v>
          </cell>
          <cell r="C34" t="e">
            <v>#NAME?</v>
          </cell>
        </row>
        <row r="35">
          <cell r="A35">
            <v>23</v>
          </cell>
          <cell r="C35" t="e">
            <v>#NAME?</v>
          </cell>
        </row>
        <row r="36">
          <cell r="A36">
            <v>24</v>
          </cell>
          <cell r="C36" t="e">
            <v>#NAME?</v>
          </cell>
        </row>
        <row r="37">
          <cell r="A37">
            <v>25</v>
          </cell>
          <cell r="C37" t="e">
            <v>#NAME?</v>
          </cell>
        </row>
        <row r="38">
          <cell r="A38">
            <v>26</v>
          </cell>
          <cell r="C38" t="e">
            <v>#NAME?</v>
          </cell>
        </row>
        <row r="39">
          <cell r="A39">
            <v>27</v>
          </cell>
          <cell r="C39" t="e">
            <v>#NAME?</v>
          </cell>
        </row>
        <row r="40">
          <cell r="A40">
            <v>28</v>
          </cell>
          <cell r="C40" t="e">
            <v>#NAME?</v>
          </cell>
        </row>
        <row r="41">
          <cell r="A41">
            <v>29</v>
          </cell>
          <cell r="C41" t="e">
            <v>#NAME?</v>
          </cell>
        </row>
        <row r="42">
          <cell r="A42">
            <v>30</v>
          </cell>
          <cell r="C42" t="e">
            <v>#NAME?</v>
          </cell>
        </row>
        <row r="43">
          <cell r="A43">
            <v>31</v>
          </cell>
          <cell r="C43" t="e">
            <v>#NAME?</v>
          </cell>
        </row>
        <row r="44">
          <cell r="A44">
            <v>32</v>
          </cell>
          <cell r="C44" t="e">
            <v>#NAME?</v>
          </cell>
        </row>
        <row r="45">
          <cell r="A45">
            <v>33</v>
          </cell>
          <cell r="C45" t="e">
            <v>#NAME?</v>
          </cell>
        </row>
        <row r="46">
          <cell r="A46">
            <v>34</v>
          </cell>
          <cell r="C46" t="e">
            <v>#NAME?</v>
          </cell>
        </row>
        <row r="47">
          <cell r="A47">
            <v>35</v>
          </cell>
          <cell r="C47" t="e">
            <v>#NAME?</v>
          </cell>
        </row>
        <row r="48">
          <cell r="A48">
            <v>36</v>
          </cell>
          <cell r="C48" t="e">
            <v>#NAME?</v>
          </cell>
        </row>
        <row r="49">
          <cell r="A49">
            <v>37</v>
          </cell>
          <cell r="C49" t="e">
            <v>#NAME?</v>
          </cell>
        </row>
        <row r="50">
          <cell r="A50">
            <v>38</v>
          </cell>
          <cell r="C50" t="e">
            <v>#NAME?</v>
          </cell>
        </row>
        <row r="51">
          <cell r="A51">
            <v>39</v>
          </cell>
          <cell r="C51" t="e">
            <v>#NAME?</v>
          </cell>
        </row>
        <row r="52">
          <cell r="A52">
            <v>40</v>
          </cell>
          <cell r="C52" t="e">
            <v>#NAME?</v>
          </cell>
        </row>
        <row r="53">
          <cell r="A53">
            <v>41</v>
          </cell>
          <cell r="C53" t="e">
            <v>#NAME?</v>
          </cell>
        </row>
        <row r="54">
          <cell r="A54">
            <v>42</v>
          </cell>
          <cell r="C54" t="e">
            <v>#NAME?</v>
          </cell>
        </row>
        <row r="55">
          <cell r="A55">
            <v>43</v>
          </cell>
          <cell r="C55" t="e">
            <v>#NAME?</v>
          </cell>
        </row>
        <row r="56">
          <cell r="A56">
            <v>44</v>
          </cell>
          <cell r="C56" t="e">
            <v>#NAME?</v>
          </cell>
        </row>
        <row r="57">
          <cell r="A57">
            <v>45</v>
          </cell>
          <cell r="C57" t="e">
            <v>#NAME?</v>
          </cell>
        </row>
        <row r="58">
          <cell r="A58">
            <v>46</v>
          </cell>
          <cell r="C58" t="e">
            <v>#NAME?</v>
          </cell>
        </row>
        <row r="59">
          <cell r="A59">
            <v>47</v>
          </cell>
          <cell r="C59" t="e">
            <v>#NAME?</v>
          </cell>
        </row>
        <row r="60">
          <cell r="A60">
            <v>48</v>
          </cell>
          <cell r="C60" t="e">
            <v>#NAME?</v>
          </cell>
        </row>
        <row r="61">
          <cell r="A61">
            <v>49</v>
          </cell>
          <cell r="C61" t="e">
            <v>#NAME?</v>
          </cell>
        </row>
        <row r="62">
          <cell r="A62">
            <v>50</v>
          </cell>
          <cell r="C62" t="e">
            <v>#NAME?</v>
          </cell>
        </row>
        <row r="63">
          <cell r="A63">
            <v>51</v>
          </cell>
          <cell r="C63" t="e">
            <v>#NAME?</v>
          </cell>
        </row>
        <row r="64">
          <cell r="A64">
            <v>52</v>
          </cell>
          <cell r="C64" t="e">
            <v>#NAME?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4.9989318521683403E-2"/>
  </sheetPr>
  <dimension ref="A1:R16"/>
  <sheetViews>
    <sheetView tabSelected="1" workbookViewId="0">
      <selection activeCell="C9" sqref="C9"/>
    </sheetView>
  </sheetViews>
  <sheetFormatPr baseColWidth="10" defaultColWidth="9.1640625" defaultRowHeight="15"/>
  <cols>
    <col min="1" max="1" width="5" style="2" bestFit="1" customWidth="1"/>
    <col min="2" max="2" width="29.5" style="2" bestFit="1" customWidth="1"/>
    <col min="3" max="3" width="23.5" style="2" bestFit="1" customWidth="1"/>
    <col min="4" max="4" width="25.6640625" style="2" customWidth="1"/>
    <col min="5" max="5" width="9.83203125" style="2" bestFit="1" customWidth="1"/>
    <col min="6" max="6" width="30.6640625" style="2" customWidth="1"/>
    <col min="7" max="14" width="9.1640625" style="2"/>
    <col min="15" max="15" width="16.5" style="2" bestFit="1" customWidth="1"/>
    <col min="16" max="16" width="9.1640625" style="2"/>
    <col min="17" max="17" width="8.6640625" style="2" bestFit="1" customWidth="1"/>
    <col min="18" max="16384" width="9.1640625" style="2"/>
  </cols>
  <sheetData>
    <row r="1" spans="1:18" ht="20" thickBot="1">
      <c r="B1" s="160" t="s">
        <v>25</v>
      </c>
    </row>
    <row r="2" spans="1:18" ht="19">
      <c r="A2" s="71" t="s">
        <v>91</v>
      </c>
      <c r="B2" s="68" t="s">
        <v>22</v>
      </c>
      <c r="C2" s="11"/>
    </row>
    <row r="3" spans="1:18" ht="19">
      <c r="A3" s="72" t="s">
        <v>91</v>
      </c>
      <c r="B3" s="69" t="s">
        <v>23</v>
      </c>
    </row>
    <row r="4" spans="1:18" ht="19">
      <c r="A4" s="72" t="s">
        <v>91</v>
      </c>
      <c r="B4" s="69" t="s">
        <v>24</v>
      </c>
      <c r="O4" s="15"/>
      <c r="P4" s="15"/>
      <c r="Q4" s="15"/>
      <c r="R4" s="15"/>
    </row>
    <row r="5" spans="1:18" ht="19">
      <c r="A5" s="72" t="s">
        <v>91</v>
      </c>
      <c r="B5" s="69" t="s">
        <v>45</v>
      </c>
      <c r="O5" s="15"/>
      <c r="R5" s="15"/>
    </row>
    <row r="6" spans="1:18" ht="20" thickBot="1">
      <c r="A6" s="73" t="s">
        <v>91</v>
      </c>
      <c r="B6" s="70" t="s">
        <v>85</v>
      </c>
      <c r="R6" s="15"/>
    </row>
    <row r="14" spans="1:18">
      <c r="E14" s="13"/>
      <c r="F14" s="15"/>
      <c r="G14" s="14"/>
    </row>
    <row r="15" spans="1:18">
      <c r="E15" s="13"/>
      <c r="F15" s="15"/>
      <c r="G15" s="14"/>
    </row>
    <row r="16" spans="1:18">
      <c r="E16" s="13"/>
      <c r="F16" s="15"/>
      <c r="G16" s="14"/>
    </row>
  </sheetData>
  <hyperlinks>
    <hyperlink ref="A2" location="'T3 - Price Data'!A1" display="T3" xr:uid="{00000000-0004-0000-0000-000000000000}"/>
    <hyperlink ref="A3" location="'T3 - Returns'!A1" display="T3" xr:uid="{00000000-0004-0000-0000-000001000000}"/>
    <hyperlink ref="A4" location="'T3 - Analysis'!A1" display="T3" xr:uid="{00000000-0004-0000-0000-000002000000}"/>
    <hyperlink ref="A5" location="'T3 - Stats'!A1" display="T3" xr:uid="{00000000-0004-0000-0000-000003000000}"/>
    <hyperlink ref="A6" location="'T3 - Appendix'!A1" display="T3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</sheetPr>
  <dimension ref="A1:S270"/>
  <sheetViews>
    <sheetView workbookViewId="0"/>
  </sheetViews>
  <sheetFormatPr baseColWidth="10" defaultColWidth="9.1640625" defaultRowHeight="15"/>
  <cols>
    <col min="1" max="1" width="8.1640625" style="2" bestFit="1" customWidth="1"/>
    <col min="2" max="2" width="12.5" style="3" bestFit="1" customWidth="1"/>
    <col min="3" max="17" width="15.6640625" style="2" customWidth="1"/>
    <col min="18" max="16384" width="9.1640625" style="2"/>
  </cols>
  <sheetData>
    <row r="1" spans="1:19" ht="20" thickBot="1">
      <c r="A1" s="45" t="s">
        <v>26</v>
      </c>
    </row>
    <row r="2" spans="1:19" ht="20" thickBot="1">
      <c r="B2" s="10"/>
    </row>
    <row r="3" spans="1:19" ht="16" thickBot="1">
      <c r="B3" s="8"/>
      <c r="C3" s="31">
        <v>1</v>
      </c>
      <c r="D3" s="31">
        <v>2</v>
      </c>
      <c r="E3" s="31">
        <v>3</v>
      </c>
      <c r="F3" s="31">
        <v>4</v>
      </c>
      <c r="G3" s="31">
        <v>5</v>
      </c>
      <c r="H3" s="31">
        <v>6</v>
      </c>
      <c r="I3" s="31">
        <v>7</v>
      </c>
      <c r="J3" s="31">
        <v>8</v>
      </c>
      <c r="K3" s="31">
        <v>9</v>
      </c>
      <c r="L3" s="31">
        <v>10</v>
      </c>
      <c r="M3" s="31">
        <v>11</v>
      </c>
      <c r="N3" s="31">
        <v>12</v>
      </c>
      <c r="O3" s="31">
        <v>13</v>
      </c>
      <c r="P3" s="31">
        <v>14</v>
      </c>
      <c r="Q3" s="31">
        <v>15</v>
      </c>
    </row>
    <row r="4" spans="1:19" ht="40" customHeight="1" thickBot="1">
      <c r="B4" s="64" t="s">
        <v>16</v>
      </c>
      <c r="C4" s="53" t="s">
        <v>0</v>
      </c>
      <c r="D4" s="53" t="s">
        <v>1</v>
      </c>
      <c r="E4" s="53" t="s">
        <v>2</v>
      </c>
      <c r="F4" s="53" t="s">
        <v>3</v>
      </c>
      <c r="G4" s="53" t="s">
        <v>14</v>
      </c>
      <c r="H4" s="53" t="s">
        <v>4</v>
      </c>
      <c r="I4" s="53" t="s">
        <v>5</v>
      </c>
      <c r="J4" s="53" t="s">
        <v>6</v>
      </c>
      <c r="K4" s="53" t="s">
        <v>7</v>
      </c>
      <c r="L4" s="53" t="s">
        <v>8</v>
      </c>
      <c r="M4" s="53" t="s">
        <v>9</v>
      </c>
      <c r="N4" s="53" t="s">
        <v>10</v>
      </c>
      <c r="O4" s="53" t="s">
        <v>11</v>
      </c>
      <c r="P4" s="53" t="s">
        <v>12</v>
      </c>
      <c r="Q4" s="53" t="s">
        <v>13</v>
      </c>
      <c r="R4" s="1"/>
      <c r="S4" s="7"/>
    </row>
    <row r="5" spans="1:19">
      <c r="B5" s="60">
        <v>42794</v>
      </c>
      <c r="C5" s="65">
        <v>2146</v>
      </c>
      <c r="D5" s="65">
        <v>987.70654500000001</v>
      </c>
      <c r="E5" s="65">
        <v>674</v>
      </c>
      <c r="F5" s="65">
        <v>776.412576989748</v>
      </c>
      <c r="G5" s="65">
        <v>188.4</v>
      </c>
      <c r="H5" s="65">
        <v>1541</v>
      </c>
      <c r="I5" s="65">
        <v>2338</v>
      </c>
      <c r="J5" s="65">
        <v>327.10000000000002</v>
      </c>
      <c r="K5" s="65">
        <v>68.145704550000005</v>
      </c>
      <c r="L5" s="65">
        <v>3819</v>
      </c>
      <c r="M5" s="65">
        <v>972.5</v>
      </c>
      <c r="N5" s="65">
        <v>722.4</v>
      </c>
      <c r="O5" s="65">
        <v>1297.5</v>
      </c>
      <c r="P5" s="65">
        <v>3297</v>
      </c>
      <c r="Q5" s="65">
        <v>951</v>
      </c>
      <c r="S5" s="6"/>
    </row>
    <row r="6" spans="1:19">
      <c r="B6" s="61">
        <v>42795</v>
      </c>
      <c r="C6" s="66">
        <v>2186</v>
      </c>
      <c r="D6" s="66">
        <v>988.69672700000001</v>
      </c>
      <c r="E6" s="66">
        <v>682</v>
      </c>
      <c r="F6" s="66">
        <v>771.97311498662998</v>
      </c>
      <c r="G6" s="66">
        <v>190.15</v>
      </c>
      <c r="H6" s="66">
        <v>1530</v>
      </c>
      <c r="I6" s="66">
        <v>2329</v>
      </c>
      <c r="J6" s="66">
        <v>328.45</v>
      </c>
      <c r="K6" s="66">
        <v>68.314406599999998</v>
      </c>
      <c r="L6" s="66">
        <v>3864.5</v>
      </c>
      <c r="M6" s="66">
        <v>987</v>
      </c>
      <c r="N6" s="66">
        <v>748.5</v>
      </c>
      <c r="O6" s="66">
        <v>1353.5</v>
      </c>
      <c r="P6" s="66">
        <v>3406</v>
      </c>
      <c r="Q6" s="66">
        <v>958</v>
      </c>
    </row>
    <row r="7" spans="1:19">
      <c r="B7" s="61">
        <v>42796</v>
      </c>
      <c r="C7" s="66">
        <v>2169</v>
      </c>
      <c r="D7" s="66">
        <v>988.69672700000001</v>
      </c>
      <c r="E7" s="66">
        <v>687.5</v>
      </c>
      <c r="F7" s="66">
        <v>766.05383231580595</v>
      </c>
      <c r="G7" s="66">
        <v>188.8</v>
      </c>
      <c r="H7" s="66">
        <v>1542</v>
      </c>
      <c r="I7" s="66">
        <v>2367</v>
      </c>
      <c r="J7" s="66">
        <v>334.6</v>
      </c>
      <c r="K7" s="66">
        <v>68.383872150000002</v>
      </c>
      <c r="L7" s="66">
        <v>3858</v>
      </c>
      <c r="M7" s="66">
        <v>998.5</v>
      </c>
      <c r="N7" s="66">
        <v>741</v>
      </c>
      <c r="O7" s="66">
        <v>1346</v>
      </c>
      <c r="P7" s="66">
        <v>3354.5</v>
      </c>
      <c r="Q7" s="66">
        <v>962.5</v>
      </c>
    </row>
    <row r="8" spans="1:19">
      <c r="B8" s="61">
        <v>42797</v>
      </c>
      <c r="C8" s="66">
        <v>2170</v>
      </c>
      <c r="D8" s="66">
        <v>988.20163600000001</v>
      </c>
      <c r="E8" s="66">
        <v>678.5</v>
      </c>
      <c r="F8" s="66">
        <v>760.13454964498203</v>
      </c>
      <c r="G8" s="66">
        <v>188.1</v>
      </c>
      <c r="H8" s="66">
        <v>1539</v>
      </c>
      <c r="I8" s="66">
        <v>2355</v>
      </c>
      <c r="J8" s="66">
        <v>332.95</v>
      </c>
      <c r="K8" s="66">
        <v>67.897613300000003</v>
      </c>
      <c r="L8" s="66">
        <v>3859.5</v>
      </c>
      <c r="M8" s="66">
        <v>988.5</v>
      </c>
      <c r="N8" s="66">
        <v>745.7</v>
      </c>
      <c r="O8" s="66">
        <v>1362.5</v>
      </c>
      <c r="P8" s="66">
        <v>3340</v>
      </c>
      <c r="Q8" s="66">
        <v>956.5</v>
      </c>
    </row>
    <row r="9" spans="1:19">
      <c r="B9" s="61">
        <v>42800</v>
      </c>
      <c r="C9" s="66">
        <v>2197</v>
      </c>
      <c r="D9" s="66">
        <v>987.211454</v>
      </c>
      <c r="E9" s="66">
        <v>679</v>
      </c>
      <c r="F9" s="66">
        <v>749.77580497103997</v>
      </c>
      <c r="G9" s="66">
        <v>190.3</v>
      </c>
      <c r="H9" s="66">
        <v>1543</v>
      </c>
      <c r="I9" s="66">
        <v>2355</v>
      </c>
      <c r="J9" s="66">
        <v>333.05</v>
      </c>
      <c r="K9" s="66">
        <v>66.994561149999996</v>
      </c>
      <c r="L9" s="66">
        <v>3876</v>
      </c>
      <c r="M9" s="66">
        <v>984</v>
      </c>
      <c r="N9" s="66">
        <v>742.2</v>
      </c>
      <c r="O9" s="66">
        <v>1337</v>
      </c>
      <c r="P9" s="66">
        <v>3270.5</v>
      </c>
      <c r="Q9" s="66">
        <v>962.5</v>
      </c>
    </row>
    <row r="10" spans="1:19">
      <c r="B10" s="61">
        <v>42801</v>
      </c>
      <c r="C10" s="66">
        <v>2202</v>
      </c>
      <c r="D10" s="66">
        <v>988.20163600000001</v>
      </c>
      <c r="E10" s="66">
        <v>680</v>
      </c>
      <c r="F10" s="66">
        <v>746.81616363562796</v>
      </c>
      <c r="G10" s="66">
        <v>188.95</v>
      </c>
      <c r="H10" s="66">
        <v>1520</v>
      </c>
      <c r="I10" s="66">
        <v>2335</v>
      </c>
      <c r="J10" s="66">
        <v>332.5</v>
      </c>
      <c r="K10" s="66">
        <v>66.984637500000005</v>
      </c>
      <c r="L10" s="66">
        <v>3916</v>
      </c>
      <c r="M10" s="66">
        <v>985.5</v>
      </c>
      <c r="N10" s="66">
        <v>744.1</v>
      </c>
      <c r="O10" s="66">
        <v>1342.5</v>
      </c>
      <c r="P10" s="66">
        <v>3289.5</v>
      </c>
      <c r="Q10" s="66">
        <v>954</v>
      </c>
    </row>
    <row r="11" spans="1:19">
      <c r="B11" s="61">
        <v>42802</v>
      </c>
      <c r="C11" s="66">
        <v>2215</v>
      </c>
      <c r="D11" s="66">
        <v>987.211454</v>
      </c>
      <c r="E11" s="66">
        <v>680</v>
      </c>
      <c r="F11" s="66">
        <v>738.92378674119595</v>
      </c>
      <c r="G11" s="66">
        <v>188.5</v>
      </c>
      <c r="H11" s="66">
        <v>1523</v>
      </c>
      <c r="I11" s="66">
        <v>2346</v>
      </c>
      <c r="J11" s="66">
        <v>328.5</v>
      </c>
      <c r="K11" s="66">
        <v>67.788453149999995</v>
      </c>
      <c r="L11" s="66">
        <v>3901.5</v>
      </c>
      <c r="M11" s="66">
        <v>981.5</v>
      </c>
      <c r="N11" s="66">
        <v>753.9</v>
      </c>
      <c r="O11" s="66">
        <v>1326</v>
      </c>
      <c r="P11" s="66">
        <v>3261</v>
      </c>
      <c r="Q11" s="66">
        <v>940</v>
      </c>
    </row>
    <row r="12" spans="1:19">
      <c r="B12" s="61">
        <v>42803</v>
      </c>
      <c r="C12" s="66">
        <v>2198</v>
      </c>
      <c r="D12" s="66">
        <v>986.716363</v>
      </c>
      <c r="E12" s="66">
        <v>678</v>
      </c>
      <c r="F12" s="66">
        <v>737.44396607348995</v>
      </c>
      <c r="G12" s="66">
        <v>186.4</v>
      </c>
      <c r="H12" s="66">
        <v>1524</v>
      </c>
      <c r="I12" s="66">
        <v>2344</v>
      </c>
      <c r="J12" s="66">
        <v>330.2</v>
      </c>
      <c r="K12" s="66">
        <v>68.026620750000006</v>
      </c>
      <c r="L12" s="66">
        <v>4002.5</v>
      </c>
      <c r="M12" s="66">
        <v>980</v>
      </c>
      <c r="N12" s="66">
        <v>739.9</v>
      </c>
      <c r="O12" s="66">
        <v>1249.5</v>
      </c>
      <c r="P12" s="66">
        <v>3202.5</v>
      </c>
      <c r="Q12" s="66">
        <v>974.5</v>
      </c>
    </row>
    <row r="13" spans="1:19">
      <c r="B13" s="61">
        <v>42804</v>
      </c>
      <c r="C13" s="66">
        <v>2200</v>
      </c>
      <c r="D13" s="66">
        <v>983.25072599999999</v>
      </c>
      <c r="E13" s="66">
        <v>676.5</v>
      </c>
      <c r="F13" s="66">
        <v>744.34979585611802</v>
      </c>
      <c r="G13" s="66">
        <v>188.8</v>
      </c>
      <c r="H13" s="66">
        <v>1503</v>
      </c>
      <c r="I13" s="66">
        <v>2334</v>
      </c>
      <c r="J13" s="66">
        <v>342.45</v>
      </c>
      <c r="K13" s="66">
        <v>68.235017400000004</v>
      </c>
      <c r="L13" s="66">
        <v>4035.5</v>
      </c>
      <c r="M13" s="66">
        <v>985</v>
      </c>
      <c r="N13" s="66">
        <v>741.3</v>
      </c>
      <c r="O13" s="66">
        <v>1244.5</v>
      </c>
      <c r="P13" s="66">
        <v>3178.5</v>
      </c>
      <c r="Q13" s="66">
        <v>977</v>
      </c>
    </row>
    <row r="14" spans="1:19">
      <c r="B14" s="61">
        <v>42807</v>
      </c>
      <c r="C14" s="66">
        <v>2216</v>
      </c>
      <c r="D14" s="66">
        <v>977.80472499999996</v>
      </c>
      <c r="E14" s="66">
        <v>672</v>
      </c>
      <c r="F14" s="66">
        <v>751.74889919464795</v>
      </c>
      <c r="G14" s="66">
        <v>191</v>
      </c>
      <c r="H14" s="66">
        <v>1510</v>
      </c>
      <c r="I14" s="66">
        <v>2339</v>
      </c>
      <c r="J14" s="66">
        <v>331.6</v>
      </c>
      <c r="K14" s="66">
        <v>68.016697100000002</v>
      </c>
      <c r="L14" s="66">
        <v>3989.5</v>
      </c>
      <c r="M14" s="66">
        <v>983.5</v>
      </c>
      <c r="N14" s="66">
        <v>742.9</v>
      </c>
      <c r="O14" s="66">
        <v>1275.5</v>
      </c>
      <c r="P14" s="66">
        <v>3304.5</v>
      </c>
      <c r="Q14" s="66">
        <v>984.5</v>
      </c>
    </row>
    <row r="15" spans="1:19">
      <c r="B15" s="61">
        <v>42808</v>
      </c>
      <c r="C15" s="66">
        <v>2183</v>
      </c>
      <c r="D15" s="66">
        <v>977.30963399999996</v>
      </c>
      <c r="E15" s="66">
        <v>652.5</v>
      </c>
      <c r="F15" s="66">
        <v>756.68163475366805</v>
      </c>
      <c r="G15" s="66">
        <v>188.25</v>
      </c>
      <c r="H15" s="66">
        <v>1505</v>
      </c>
      <c r="I15" s="66">
        <v>2362</v>
      </c>
      <c r="J15" s="66">
        <v>334.05</v>
      </c>
      <c r="K15" s="66">
        <v>67.331965249999996</v>
      </c>
      <c r="L15" s="66">
        <v>4042</v>
      </c>
      <c r="M15" s="66">
        <v>979.5</v>
      </c>
      <c r="N15" s="66">
        <v>734.1</v>
      </c>
      <c r="O15" s="66">
        <v>1275</v>
      </c>
      <c r="P15" s="66">
        <v>3315</v>
      </c>
      <c r="Q15" s="66">
        <v>994.5</v>
      </c>
    </row>
    <row r="16" spans="1:19">
      <c r="B16" s="61">
        <v>42809</v>
      </c>
      <c r="C16" s="66">
        <v>2204</v>
      </c>
      <c r="D16" s="66">
        <v>975.82436099999995</v>
      </c>
      <c r="E16" s="66">
        <v>652.5</v>
      </c>
      <c r="F16" s="66">
        <v>762.60091742449197</v>
      </c>
      <c r="G16" s="66">
        <v>189.4</v>
      </c>
      <c r="H16" s="66">
        <v>1501</v>
      </c>
      <c r="I16" s="66">
        <v>2357</v>
      </c>
      <c r="J16" s="66">
        <v>331.95</v>
      </c>
      <c r="K16" s="66">
        <v>67.709063950000001</v>
      </c>
      <c r="L16" s="66">
        <v>4040</v>
      </c>
      <c r="M16" s="66">
        <v>971.5</v>
      </c>
      <c r="N16" s="66">
        <v>739.8</v>
      </c>
      <c r="O16" s="66">
        <v>1284.5</v>
      </c>
      <c r="P16" s="66">
        <v>3346.5</v>
      </c>
      <c r="Q16" s="66">
        <v>990.5</v>
      </c>
    </row>
    <row r="17" spans="2:17">
      <c r="B17" s="61">
        <v>42810</v>
      </c>
      <c r="C17" s="66">
        <v>2222</v>
      </c>
      <c r="D17" s="66">
        <v>981.27036199999998</v>
      </c>
      <c r="E17" s="66">
        <v>659</v>
      </c>
      <c r="F17" s="66">
        <v>764.08073809219798</v>
      </c>
      <c r="G17" s="66">
        <v>186.9</v>
      </c>
      <c r="H17" s="66">
        <v>1497</v>
      </c>
      <c r="I17" s="66">
        <v>2383</v>
      </c>
      <c r="J17" s="66">
        <v>330.15</v>
      </c>
      <c r="K17" s="66">
        <v>69.048756699999998</v>
      </c>
      <c r="L17" s="66">
        <v>4051.5</v>
      </c>
      <c r="M17" s="66">
        <v>977.5</v>
      </c>
      <c r="N17" s="66">
        <v>741.7</v>
      </c>
      <c r="O17" s="66">
        <v>1317.5</v>
      </c>
      <c r="P17" s="66">
        <v>3454.5</v>
      </c>
      <c r="Q17" s="66">
        <v>1004</v>
      </c>
    </row>
    <row r="18" spans="2:17">
      <c r="B18" s="61">
        <v>42811</v>
      </c>
      <c r="C18" s="66">
        <v>2232</v>
      </c>
      <c r="D18" s="66">
        <v>979.78508899999997</v>
      </c>
      <c r="E18" s="66">
        <v>650</v>
      </c>
      <c r="F18" s="66">
        <v>762.10764386859</v>
      </c>
      <c r="G18" s="66">
        <v>187.35</v>
      </c>
      <c r="H18" s="66">
        <v>1504</v>
      </c>
      <c r="I18" s="66">
        <v>2377</v>
      </c>
      <c r="J18" s="66">
        <v>334.35</v>
      </c>
      <c r="K18" s="66">
        <v>68.810589100000001</v>
      </c>
      <c r="L18" s="66">
        <v>4040</v>
      </c>
      <c r="M18" s="66">
        <v>982</v>
      </c>
      <c r="N18" s="66">
        <v>730.4</v>
      </c>
      <c r="O18" s="66">
        <v>1333</v>
      </c>
      <c r="P18" s="66">
        <v>3453.5</v>
      </c>
      <c r="Q18" s="66">
        <v>1022</v>
      </c>
    </row>
    <row r="19" spans="2:17">
      <c r="B19" s="61">
        <v>42814</v>
      </c>
      <c r="C19" s="66">
        <v>2204</v>
      </c>
      <c r="D19" s="66">
        <v>977.80472499999996</v>
      </c>
      <c r="E19" s="66">
        <v>651.5</v>
      </c>
      <c r="F19" s="66">
        <v>764.57401164810005</v>
      </c>
      <c r="G19" s="66">
        <v>189</v>
      </c>
      <c r="H19" s="66">
        <v>1507</v>
      </c>
      <c r="I19" s="66">
        <v>2393</v>
      </c>
      <c r="J19" s="66">
        <v>333.15</v>
      </c>
      <c r="K19" s="66">
        <v>68.770894499999997</v>
      </c>
      <c r="L19" s="66">
        <v>4067.5</v>
      </c>
      <c r="M19" s="66">
        <v>991.5</v>
      </c>
      <c r="N19" s="66">
        <v>732.3</v>
      </c>
      <c r="O19" s="66">
        <v>1336.5</v>
      </c>
      <c r="P19" s="66">
        <v>3470</v>
      </c>
      <c r="Q19" s="66">
        <v>1015</v>
      </c>
    </row>
    <row r="20" spans="2:17">
      <c r="B20" s="61">
        <v>42815</v>
      </c>
      <c r="C20" s="66">
        <v>2162</v>
      </c>
      <c r="D20" s="66">
        <v>977.30963399999996</v>
      </c>
      <c r="E20" s="66">
        <v>656</v>
      </c>
      <c r="F20" s="66">
        <v>767.53365298351196</v>
      </c>
      <c r="G20" s="66">
        <v>188.9</v>
      </c>
      <c r="H20" s="66">
        <v>1501</v>
      </c>
      <c r="I20" s="66">
        <v>2404</v>
      </c>
      <c r="J20" s="66">
        <v>327.05</v>
      </c>
      <c r="K20" s="66">
        <v>68.215170099999995</v>
      </c>
      <c r="L20" s="66">
        <v>4028.5</v>
      </c>
      <c r="M20" s="66">
        <v>972.5</v>
      </c>
      <c r="N20" s="66">
        <v>731.5</v>
      </c>
      <c r="O20" s="66">
        <v>1283.5</v>
      </c>
      <c r="P20" s="66">
        <v>3327</v>
      </c>
      <c r="Q20" s="66">
        <v>1009</v>
      </c>
    </row>
    <row r="21" spans="2:17">
      <c r="B21" s="61">
        <v>42816</v>
      </c>
      <c r="C21" s="66">
        <v>2175</v>
      </c>
      <c r="D21" s="66">
        <v>972.85381500000005</v>
      </c>
      <c r="E21" s="66">
        <v>645.5</v>
      </c>
      <c r="F21" s="66">
        <v>747.802710747432</v>
      </c>
      <c r="G21" s="66">
        <v>185.85</v>
      </c>
      <c r="H21" s="66">
        <v>1498</v>
      </c>
      <c r="I21" s="66">
        <v>2412</v>
      </c>
      <c r="J21" s="66">
        <v>330.55</v>
      </c>
      <c r="K21" s="66">
        <v>67.113644949999994</v>
      </c>
      <c r="L21" s="66">
        <v>4025.5</v>
      </c>
      <c r="M21" s="66">
        <v>959.5</v>
      </c>
      <c r="N21" s="66">
        <v>725</v>
      </c>
      <c r="O21" s="66">
        <v>1271.5</v>
      </c>
      <c r="P21" s="66">
        <v>3309.5</v>
      </c>
      <c r="Q21" s="66">
        <v>985</v>
      </c>
    </row>
    <row r="22" spans="2:17">
      <c r="B22" s="61">
        <v>42817</v>
      </c>
      <c r="C22" s="66">
        <v>2155</v>
      </c>
      <c r="D22" s="66">
        <v>972.85381500000005</v>
      </c>
      <c r="E22" s="66">
        <v>635</v>
      </c>
      <c r="F22" s="66">
        <v>743.85652230021606</v>
      </c>
      <c r="G22" s="66">
        <v>189.6</v>
      </c>
      <c r="H22" s="66">
        <v>1503</v>
      </c>
      <c r="I22" s="66">
        <v>2421</v>
      </c>
      <c r="J22" s="66">
        <v>331.4</v>
      </c>
      <c r="K22" s="66">
        <v>67.907536949999994</v>
      </c>
      <c r="L22" s="66">
        <v>4016</v>
      </c>
      <c r="M22" s="66">
        <v>1022</v>
      </c>
      <c r="N22" s="66">
        <v>727.3</v>
      </c>
      <c r="O22" s="66">
        <v>1255</v>
      </c>
      <c r="P22" s="66">
        <v>3266.5</v>
      </c>
      <c r="Q22" s="66">
        <v>1008</v>
      </c>
    </row>
    <row r="23" spans="2:17">
      <c r="B23" s="61">
        <v>42818</v>
      </c>
      <c r="C23" s="66">
        <v>2087</v>
      </c>
      <c r="D23" s="66">
        <v>970.87345100000005</v>
      </c>
      <c r="E23" s="66">
        <v>643.5</v>
      </c>
      <c r="F23" s="66">
        <v>746.32289007972599</v>
      </c>
      <c r="G23" s="66">
        <v>191</v>
      </c>
      <c r="H23" s="66">
        <v>1504</v>
      </c>
      <c r="I23" s="66">
        <v>2411</v>
      </c>
      <c r="J23" s="66">
        <v>325.64999999999998</v>
      </c>
      <c r="K23" s="66">
        <v>67.530438250000003</v>
      </c>
      <c r="L23" s="66">
        <v>4018</v>
      </c>
      <c r="M23" s="66">
        <v>1012</v>
      </c>
      <c r="N23" s="66">
        <v>726.6</v>
      </c>
      <c r="O23" s="66">
        <v>1245</v>
      </c>
      <c r="P23" s="66">
        <v>3257.5</v>
      </c>
      <c r="Q23" s="66">
        <v>1005</v>
      </c>
    </row>
    <row r="24" spans="2:17">
      <c r="B24" s="61">
        <v>42821</v>
      </c>
      <c r="C24" s="66">
        <v>2080</v>
      </c>
      <c r="D24" s="66">
        <v>967.40781400000003</v>
      </c>
      <c r="E24" s="66">
        <v>633</v>
      </c>
      <c r="F24" s="66">
        <v>733.00450407037204</v>
      </c>
      <c r="G24" s="66">
        <v>189.95</v>
      </c>
      <c r="H24" s="66">
        <v>1505</v>
      </c>
      <c r="I24" s="66">
        <v>2415</v>
      </c>
      <c r="J24" s="66">
        <v>324.95</v>
      </c>
      <c r="K24" s="66">
        <v>66.438836749999993</v>
      </c>
      <c r="L24" s="66">
        <v>4017.5</v>
      </c>
      <c r="M24" s="66">
        <v>1021</v>
      </c>
      <c r="N24" s="66">
        <v>723</v>
      </c>
      <c r="O24" s="66">
        <v>1197</v>
      </c>
      <c r="P24" s="66">
        <v>3132</v>
      </c>
      <c r="Q24" s="66">
        <v>1012</v>
      </c>
    </row>
    <row r="25" spans="2:17">
      <c r="B25" s="61">
        <v>42822</v>
      </c>
      <c r="C25" s="66">
        <v>2132</v>
      </c>
      <c r="D25" s="66">
        <v>966.91272300000003</v>
      </c>
      <c r="E25" s="66">
        <v>656</v>
      </c>
      <c r="F25" s="66">
        <v>743.36324874431398</v>
      </c>
      <c r="G25" s="66">
        <v>191.2</v>
      </c>
      <c r="H25" s="66">
        <v>1496</v>
      </c>
      <c r="I25" s="66">
        <v>2402</v>
      </c>
      <c r="J25" s="66">
        <v>324.25</v>
      </c>
      <c r="K25" s="66">
        <v>66.280058350000004</v>
      </c>
      <c r="L25" s="66">
        <v>4006</v>
      </c>
      <c r="M25" s="66">
        <v>1022</v>
      </c>
      <c r="N25" s="66">
        <v>752.4</v>
      </c>
      <c r="O25" s="66">
        <v>1227</v>
      </c>
      <c r="P25" s="66">
        <v>3220</v>
      </c>
      <c r="Q25" s="66">
        <v>998.5</v>
      </c>
    </row>
    <row r="26" spans="2:17">
      <c r="B26" s="61">
        <v>42823</v>
      </c>
      <c r="C26" s="66">
        <v>2130</v>
      </c>
      <c r="D26" s="66">
        <v>973.34890600000006</v>
      </c>
      <c r="E26" s="66">
        <v>661</v>
      </c>
      <c r="F26" s="66">
        <v>748.78925785923605</v>
      </c>
      <c r="G26" s="66">
        <v>190.25</v>
      </c>
      <c r="H26" s="66">
        <v>1488</v>
      </c>
      <c r="I26" s="66">
        <v>2376</v>
      </c>
      <c r="J26" s="66">
        <v>322.35000000000002</v>
      </c>
      <c r="K26" s="66">
        <v>66.031967100000003</v>
      </c>
      <c r="L26" s="66">
        <v>4031</v>
      </c>
      <c r="M26" s="66">
        <v>1028</v>
      </c>
      <c r="N26" s="66">
        <v>756</v>
      </c>
      <c r="O26" s="66">
        <v>1260</v>
      </c>
      <c r="P26" s="66">
        <v>3258.5</v>
      </c>
      <c r="Q26" s="66">
        <v>991</v>
      </c>
    </row>
    <row r="27" spans="2:17">
      <c r="B27" s="61">
        <v>42824</v>
      </c>
      <c r="C27" s="66">
        <v>2177</v>
      </c>
      <c r="D27" s="66">
        <v>967.40781400000003</v>
      </c>
      <c r="E27" s="66">
        <v>668</v>
      </c>
      <c r="F27" s="66">
        <v>755.69508764186401</v>
      </c>
      <c r="G27" s="66">
        <v>189</v>
      </c>
      <c r="H27" s="66">
        <v>1465</v>
      </c>
      <c r="I27" s="66">
        <v>2366</v>
      </c>
      <c r="J27" s="66">
        <v>317</v>
      </c>
      <c r="K27" s="66">
        <v>66.141127249999997</v>
      </c>
      <c r="L27" s="66">
        <v>3994.5</v>
      </c>
      <c r="M27" s="66">
        <v>1031</v>
      </c>
      <c r="N27" s="66">
        <v>766</v>
      </c>
      <c r="O27" s="66">
        <v>1270.5</v>
      </c>
      <c r="P27" s="66">
        <v>3290</v>
      </c>
      <c r="Q27" s="66">
        <v>1007</v>
      </c>
    </row>
    <row r="28" spans="2:17">
      <c r="B28" s="61">
        <v>42825</v>
      </c>
      <c r="C28" s="66">
        <v>2121</v>
      </c>
      <c r="D28" s="66">
        <v>966.41763200000003</v>
      </c>
      <c r="E28" s="66">
        <v>682.5</v>
      </c>
      <c r="F28" s="66">
        <v>743.85652230021606</v>
      </c>
      <c r="G28" s="66">
        <v>185.6</v>
      </c>
      <c r="H28" s="66">
        <v>1476</v>
      </c>
      <c r="I28" s="66">
        <v>2382</v>
      </c>
      <c r="J28" s="66">
        <v>318.2</v>
      </c>
      <c r="K28" s="66">
        <v>65.813646800000001</v>
      </c>
      <c r="L28" s="66">
        <v>3939.5</v>
      </c>
      <c r="M28" s="66">
        <v>1024</v>
      </c>
      <c r="N28" s="66">
        <v>763</v>
      </c>
      <c r="O28" s="66">
        <v>1234</v>
      </c>
      <c r="P28" s="66">
        <v>3209.5</v>
      </c>
      <c r="Q28" s="66">
        <v>1026</v>
      </c>
    </row>
    <row r="29" spans="2:17">
      <c r="B29" s="61">
        <v>42828</v>
      </c>
      <c r="C29" s="66">
        <v>2105</v>
      </c>
      <c r="D29" s="66">
        <v>962.95199500000001</v>
      </c>
      <c r="E29" s="66">
        <v>676.5</v>
      </c>
      <c r="F29" s="66">
        <v>740.40360740890196</v>
      </c>
      <c r="G29" s="66">
        <v>184.7</v>
      </c>
      <c r="H29" s="66">
        <v>1478</v>
      </c>
      <c r="I29" s="66">
        <v>2381</v>
      </c>
      <c r="J29" s="66">
        <v>316</v>
      </c>
      <c r="K29" s="66">
        <v>65.525860949999995</v>
      </c>
      <c r="L29" s="66">
        <v>3922</v>
      </c>
      <c r="M29" s="66">
        <v>1018</v>
      </c>
      <c r="N29" s="66">
        <v>748.3</v>
      </c>
      <c r="O29" s="66">
        <v>1228</v>
      </c>
      <c r="P29" s="66">
        <v>3186.5</v>
      </c>
      <c r="Q29" s="66">
        <v>1017</v>
      </c>
    </row>
    <row r="30" spans="2:17">
      <c r="B30" s="61">
        <v>42829</v>
      </c>
      <c r="C30" s="66">
        <v>2092</v>
      </c>
      <c r="D30" s="66">
        <v>963.44708600000001</v>
      </c>
      <c r="E30" s="66">
        <v>687</v>
      </c>
      <c r="F30" s="66">
        <v>756.18836119776597</v>
      </c>
      <c r="G30" s="66">
        <v>184.7</v>
      </c>
      <c r="H30" s="66">
        <v>1471</v>
      </c>
      <c r="I30" s="66">
        <v>2367</v>
      </c>
      <c r="J30" s="66">
        <v>313.95</v>
      </c>
      <c r="K30" s="66">
        <v>65.009831149999997</v>
      </c>
      <c r="L30" s="66">
        <v>3937.5</v>
      </c>
      <c r="M30" s="66">
        <v>1012</v>
      </c>
      <c r="N30" s="66">
        <v>744.9</v>
      </c>
      <c r="O30" s="66">
        <v>1255.5</v>
      </c>
      <c r="P30" s="66">
        <v>3264.5</v>
      </c>
      <c r="Q30" s="66">
        <v>1012</v>
      </c>
    </row>
    <row r="31" spans="2:17">
      <c r="B31" s="61">
        <v>42830</v>
      </c>
      <c r="C31" s="66">
        <v>2086</v>
      </c>
      <c r="D31" s="66">
        <v>962.45690400000001</v>
      </c>
      <c r="E31" s="66">
        <v>682.5</v>
      </c>
      <c r="F31" s="66">
        <v>768.02692653941403</v>
      </c>
      <c r="G31" s="66">
        <v>184.25</v>
      </c>
      <c r="H31" s="66">
        <v>1485</v>
      </c>
      <c r="I31" s="66">
        <v>2380</v>
      </c>
      <c r="J31" s="66">
        <v>313.60000000000002</v>
      </c>
      <c r="K31" s="66">
        <v>64.989983850000002</v>
      </c>
      <c r="L31" s="66">
        <v>3939.5</v>
      </c>
      <c r="M31" s="66">
        <v>1007</v>
      </c>
      <c r="N31" s="66">
        <v>749</v>
      </c>
      <c r="O31" s="66">
        <v>1277.5</v>
      </c>
      <c r="P31" s="66">
        <v>3268</v>
      </c>
      <c r="Q31" s="66">
        <v>1017</v>
      </c>
    </row>
    <row r="32" spans="2:17">
      <c r="B32" s="61">
        <v>42831</v>
      </c>
      <c r="C32" s="66">
        <v>2065</v>
      </c>
      <c r="D32" s="66">
        <v>952.55508399999997</v>
      </c>
      <c r="E32" s="66">
        <v>637</v>
      </c>
      <c r="F32" s="66">
        <v>773.45293565433599</v>
      </c>
      <c r="G32" s="66">
        <v>185.2</v>
      </c>
      <c r="H32" s="66">
        <v>1483</v>
      </c>
      <c r="I32" s="66">
        <v>2388</v>
      </c>
      <c r="J32" s="66">
        <v>314.2</v>
      </c>
      <c r="K32" s="66">
        <v>63.59</v>
      </c>
      <c r="L32" s="66">
        <v>3978</v>
      </c>
      <c r="M32" s="66">
        <v>1016</v>
      </c>
      <c r="N32" s="66">
        <v>746.2</v>
      </c>
      <c r="O32" s="66">
        <v>1274</v>
      </c>
      <c r="P32" s="66">
        <v>3257.5</v>
      </c>
      <c r="Q32" s="66">
        <v>1060</v>
      </c>
    </row>
    <row r="33" spans="2:17">
      <c r="B33" s="61">
        <v>42832</v>
      </c>
      <c r="C33" s="66">
        <v>2057</v>
      </c>
      <c r="D33" s="66">
        <v>959.486358</v>
      </c>
      <c r="E33" s="66">
        <v>639.5</v>
      </c>
      <c r="F33" s="66">
        <v>786.27804810778798</v>
      </c>
      <c r="G33" s="66">
        <v>189.7</v>
      </c>
      <c r="H33" s="66">
        <v>1487</v>
      </c>
      <c r="I33" s="66">
        <v>2403</v>
      </c>
      <c r="J33" s="66">
        <v>312.05</v>
      </c>
      <c r="K33" s="66">
        <v>63.02</v>
      </c>
      <c r="L33" s="66">
        <v>4040.5</v>
      </c>
      <c r="M33" s="66">
        <v>1020</v>
      </c>
      <c r="N33" s="66">
        <v>742</v>
      </c>
      <c r="O33" s="66">
        <v>1287.5</v>
      </c>
      <c r="P33" s="66">
        <v>3255</v>
      </c>
      <c r="Q33" s="66">
        <v>1043</v>
      </c>
    </row>
    <row r="34" spans="2:17">
      <c r="B34" s="61">
        <v>42835</v>
      </c>
      <c r="C34" s="66">
        <v>2056</v>
      </c>
      <c r="D34" s="66">
        <v>960.971631</v>
      </c>
      <c r="E34" s="66">
        <v>635.5</v>
      </c>
      <c r="F34" s="66">
        <v>786.27804810778798</v>
      </c>
      <c r="G34" s="66">
        <v>194.2</v>
      </c>
      <c r="H34" s="66">
        <v>1481</v>
      </c>
      <c r="I34" s="66">
        <v>2393</v>
      </c>
      <c r="J34" s="66">
        <v>315</v>
      </c>
      <c r="K34" s="66">
        <v>63.05</v>
      </c>
      <c r="L34" s="66">
        <v>4054</v>
      </c>
      <c r="M34" s="66">
        <v>1027</v>
      </c>
      <c r="N34" s="66">
        <v>736.6</v>
      </c>
      <c r="O34" s="66">
        <v>1316</v>
      </c>
      <c r="P34" s="66">
        <v>3262</v>
      </c>
      <c r="Q34" s="66">
        <v>1056</v>
      </c>
    </row>
    <row r="35" spans="2:17">
      <c r="B35" s="61">
        <v>42836</v>
      </c>
      <c r="C35" s="66">
        <v>2042</v>
      </c>
      <c r="D35" s="66">
        <v>960.47654</v>
      </c>
      <c r="E35" s="66">
        <v>629.5</v>
      </c>
      <c r="F35" s="66">
        <v>799.59643411714205</v>
      </c>
      <c r="G35" s="66">
        <v>195.6</v>
      </c>
      <c r="H35" s="66">
        <v>1501</v>
      </c>
      <c r="I35" s="66">
        <v>2402</v>
      </c>
      <c r="J35" s="66">
        <v>312.95</v>
      </c>
      <c r="K35" s="66">
        <v>62.96</v>
      </c>
      <c r="L35" s="66">
        <v>4041.5</v>
      </c>
      <c r="M35" s="66">
        <v>1028</v>
      </c>
      <c r="N35" s="66">
        <v>726.6</v>
      </c>
      <c r="O35" s="66">
        <v>1314.5</v>
      </c>
      <c r="P35" s="66">
        <v>3275.5</v>
      </c>
      <c r="Q35" s="66">
        <v>1078</v>
      </c>
    </row>
    <row r="36" spans="2:17">
      <c r="B36" s="61">
        <v>42837</v>
      </c>
      <c r="C36" s="66">
        <v>2068</v>
      </c>
      <c r="D36" s="66">
        <v>966.41763200000003</v>
      </c>
      <c r="E36" s="66">
        <v>635.5</v>
      </c>
      <c r="F36" s="66">
        <v>819.32737635322201</v>
      </c>
      <c r="G36" s="66">
        <v>184.4</v>
      </c>
      <c r="H36" s="66">
        <v>1504</v>
      </c>
      <c r="I36" s="66">
        <v>2430</v>
      </c>
      <c r="J36" s="66">
        <v>315.7</v>
      </c>
      <c r="K36" s="66">
        <v>62.54</v>
      </c>
      <c r="L36" s="66">
        <v>4065.5</v>
      </c>
      <c r="M36" s="66">
        <v>1042</v>
      </c>
      <c r="N36" s="66">
        <v>721.4</v>
      </c>
      <c r="O36" s="66">
        <v>1268</v>
      </c>
      <c r="P36" s="66">
        <v>3145</v>
      </c>
      <c r="Q36" s="66">
        <v>1060</v>
      </c>
    </row>
    <row r="37" spans="2:17">
      <c r="B37" s="61">
        <v>42838</v>
      </c>
      <c r="C37" s="66">
        <v>2066</v>
      </c>
      <c r="D37" s="66">
        <v>972.85381500000005</v>
      </c>
      <c r="E37" s="66">
        <v>632.5</v>
      </c>
      <c r="F37" s="66">
        <v>817.35428212961403</v>
      </c>
      <c r="G37" s="66">
        <v>181.5</v>
      </c>
      <c r="H37" s="66">
        <v>1495</v>
      </c>
      <c r="I37" s="66">
        <v>2444</v>
      </c>
      <c r="J37" s="66">
        <v>313.10000000000002</v>
      </c>
      <c r="K37" s="66">
        <v>62.71</v>
      </c>
      <c r="L37" s="66">
        <v>4033.5</v>
      </c>
      <c r="M37" s="66">
        <v>1042</v>
      </c>
      <c r="N37" s="66">
        <v>709.5</v>
      </c>
      <c r="O37" s="66">
        <v>1269</v>
      </c>
      <c r="P37" s="66">
        <v>3121</v>
      </c>
      <c r="Q37" s="66">
        <v>1064</v>
      </c>
    </row>
    <row r="38" spans="2:17">
      <c r="B38" s="61">
        <v>42843</v>
      </c>
      <c r="C38" s="66">
        <v>2025</v>
      </c>
      <c r="D38" s="66">
        <v>965.42745000000002</v>
      </c>
      <c r="E38" s="66">
        <v>616</v>
      </c>
      <c r="F38" s="66">
        <v>804.52916967616204</v>
      </c>
      <c r="G38" s="66">
        <v>176.2</v>
      </c>
      <c r="H38" s="66">
        <v>1460</v>
      </c>
      <c r="I38" s="66">
        <v>2412</v>
      </c>
      <c r="J38" s="66">
        <v>310.35000000000002</v>
      </c>
      <c r="K38" s="66">
        <v>62.2</v>
      </c>
      <c r="L38" s="66">
        <v>3965.5</v>
      </c>
      <c r="M38" s="66">
        <v>1025</v>
      </c>
      <c r="N38" s="66">
        <v>696.2</v>
      </c>
      <c r="O38" s="66">
        <v>1198</v>
      </c>
      <c r="P38" s="66">
        <v>3003</v>
      </c>
      <c r="Q38" s="66">
        <v>1064</v>
      </c>
    </row>
    <row r="39" spans="2:17">
      <c r="B39" s="61">
        <v>42844</v>
      </c>
      <c r="C39" s="66">
        <v>1988</v>
      </c>
      <c r="D39" s="66">
        <v>972.35872400000005</v>
      </c>
      <c r="E39" s="66">
        <v>618.5</v>
      </c>
      <c r="F39" s="66">
        <v>790.22423655500404</v>
      </c>
      <c r="G39" s="66">
        <v>175.6</v>
      </c>
      <c r="H39" s="66">
        <v>1437</v>
      </c>
      <c r="I39" s="66">
        <v>2357</v>
      </c>
      <c r="J39" s="66">
        <v>311.5</v>
      </c>
      <c r="K39" s="66">
        <v>63.66</v>
      </c>
      <c r="L39" s="66">
        <v>3937.5</v>
      </c>
      <c r="M39" s="66">
        <v>1027</v>
      </c>
      <c r="N39" s="66">
        <v>693.4</v>
      </c>
      <c r="O39" s="66">
        <v>1199.5</v>
      </c>
      <c r="P39" s="66">
        <v>3030.5</v>
      </c>
      <c r="Q39" s="66">
        <v>1117</v>
      </c>
    </row>
    <row r="40" spans="2:17">
      <c r="B40" s="61">
        <v>42845</v>
      </c>
      <c r="C40" s="66">
        <v>1962</v>
      </c>
      <c r="D40" s="66">
        <v>974.33908799999995</v>
      </c>
      <c r="E40" s="66">
        <v>627.5</v>
      </c>
      <c r="F40" s="66">
        <v>794.17042500221999</v>
      </c>
      <c r="G40" s="66">
        <v>174.2</v>
      </c>
      <c r="H40" s="66">
        <v>1428</v>
      </c>
      <c r="I40" s="66">
        <v>2340</v>
      </c>
      <c r="J40" s="66">
        <v>311.55</v>
      </c>
      <c r="K40" s="66">
        <v>64.06</v>
      </c>
      <c r="L40" s="66">
        <v>3950</v>
      </c>
      <c r="M40" s="66">
        <v>1037</v>
      </c>
      <c r="N40" s="66">
        <v>686</v>
      </c>
      <c r="O40" s="66">
        <v>1203</v>
      </c>
      <c r="P40" s="66">
        <v>3068</v>
      </c>
      <c r="Q40" s="66">
        <v>1128</v>
      </c>
    </row>
    <row r="41" spans="2:17">
      <c r="B41" s="61">
        <v>42846</v>
      </c>
      <c r="C41" s="66">
        <v>1983</v>
      </c>
      <c r="D41" s="66">
        <v>969.88326900000004</v>
      </c>
      <c r="E41" s="66">
        <v>628.5</v>
      </c>
      <c r="F41" s="66">
        <v>795.65024566992599</v>
      </c>
      <c r="G41" s="66">
        <v>173.8</v>
      </c>
      <c r="H41" s="66">
        <v>1445</v>
      </c>
      <c r="I41" s="66">
        <v>2320</v>
      </c>
      <c r="J41" s="66">
        <v>310.95</v>
      </c>
      <c r="K41" s="66">
        <v>64.37</v>
      </c>
      <c r="L41" s="66">
        <v>3937.5</v>
      </c>
      <c r="M41" s="66">
        <v>1031</v>
      </c>
      <c r="N41" s="66">
        <v>685.9</v>
      </c>
      <c r="O41" s="66">
        <v>1191.5</v>
      </c>
      <c r="P41" s="66">
        <v>3058.5</v>
      </c>
      <c r="Q41" s="66">
        <v>1135</v>
      </c>
    </row>
    <row r="42" spans="2:17">
      <c r="B42" s="61">
        <v>42849</v>
      </c>
      <c r="C42" s="66">
        <v>2103</v>
      </c>
      <c r="D42" s="66">
        <v>975.32926999999995</v>
      </c>
      <c r="E42" s="66">
        <v>640</v>
      </c>
      <c r="F42" s="66">
        <v>799.10316056123997</v>
      </c>
      <c r="G42" s="66">
        <v>176.95</v>
      </c>
      <c r="H42" s="66">
        <v>1417</v>
      </c>
      <c r="I42" s="66">
        <v>2343</v>
      </c>
      <c r="J42" s="66">
        <v>314</v>
      </c>
      <c r="K42" s="66">
        <v>66.239999999999995</v>
      </c>
      <c r="L42" s="66">
        <v>4021</v>
      </c>
      <c r="M42" s="66">
        <v>1037</v>
      </c>
      <c r="N42" s="66">
        <v>718.5</v>
      </c>
      <c r="O42" s="66">
        <v>1214.5</v>
      </c>
      <c r="P42" s="66">
        <v>3112.5</v>
      </c>
      <c r="Q42" s="66">
        <v>1169</v>
      </c>
    </row>
    <row r="43" spans="2:17">
      <c r="B43" s="61">
        <v>42850</v>
      </c>
      <c r="C43" s="66">
        <v>2105</v>
      </c>
      <c r="D43" s="66">
        <v>972.85381500000005</v>
      </c>
      <c r="E43" s="66">
        <v>637.5</v>
      </c>
      <c r="F43" s="66">
        <v>801.56952834075003</v>
      </c>
      <c r="G43" s="66">
        <v>177.7</v>
      </c>
      <c r="H43" s="66">
        <v>1398</v>
      </c>
      <c r="I43" s="66">
        <v>2328</v>
      </c>
      <c r="J43" s="66">
        <v>313.45</v>
      </c>
      <c r="K43" s="66">
        <v>66.95</v>
      </c>
      <c r="L43" s="66">
        <v>4014.5</v>
      </c>
      <c r="M43" s="66">
        <v>1037</v>
      </c>
      <c r="N43" s="66">
        <v>728.1</v>
      </c>
      <c r="O43" s="66">
        <v>1206.5</v>
      </c>
      <c r="P43" s="66">
        <v>3099.5</v>
      </c>
      <c r="Q43" s="66">
        <v>1161</v>
      </c>
    </row>
    <row r="44" spans="2:17">
      <c r="B44" s="61">
        <v>42851</v>
      </c>
      <c r="C44" s="66">
        <v>2090</v>
      </c>
      <c r="D44" s="66">
        <v>976.81454299999996</v>
      </c>
      <c r="E44" s="66">
        <v>641</v>
      </c>
      <c r="F44" s="66">
        <v>814.88791435010398</v>
      </c>
      <c r="G44" s="66">
        <v>180.5</v>
      </c>
      <c r="H44" s="66">
        <v>1395</v>
      </c>
      <c r="I44" s="66">
        <v>2305</v>
      </c>
      <c r="J44" s="66">
        <v>310.05</v>
      </c>
      <c r="K44" s="66">
        <v>67.41</v>
      </c>
      <c r="L44" s="66">
        <v>4007.5</v>
      </c>
      <c r="M44" s="66">
        <v>1042</v>
      </c>
      <c r="N44" s="66">
        <v>757.3</v>
      </c>
      <c r="O44" s="66">
        <v>1211</v>
      </c>
      <c r="P44" s="66">
        <v>3112</v>
      </c>
      <c r="Q44" s="66">
        <v>1164</v>
      </c>
    </row>
    <row r="45" spans="2:17">
      <c r="B45" s="61">
        <v>42852</v>
      </c>
      <c r="C45" s="66">
        <v>2080</v>
      </c>
      <c r="D45" s="66">
        <v>979.28999799999997</v>
      </c>
      <c r="E45" s="66">
        <v>638.5</v>
      </c>
      <c r="F45" s="66">
        <v>805.03670899999997</v>
      </c>
      <c r="G45" s="66">
        <v>182.5</v>
      </c>
      <c r="H45" s="66">
        <v>1394</v>
      </c>
      <c r="I45" s="66">
        <v>2320</v>
      </c>
      <c r="J45" s="66">
        <v>308.10000000000002</v>
      </c>
      <c r="K45" s="66">
        <v>68.97</v>
      </c>
      <c r="L45" s="66">
        <v>3968.5</v>
      </c>
      <c r="M45" s="66">
        <v>1049</v>
      </c>
      <c r="N45" s="66">
        <v>741.3</v>
      </c>
      <c r="O45" s="66">
        <v>1153.5</v>
      </c>
      <c r="P45" s="66">
        <v>3030</v>
      </c>
      <c r="Q45" s="66">
        <v>1155</v>
      </c>
    </row>
    <row r="46" spans="2:17">
      <c r="B46" s="61">
        <v>42853</v>
      </c>
      <c r="C46" s="66">
        <v>2062</v>
      </c>
      <c r="D46" s="66">
        <v>982.26054399999998</v>
      </c>
      <c r="E46" s="66">
        <v>639</v>
      </c>
      <c r="F46" s="66">
        <v>808.02201200000002</v>
      </c>
      <c r="G46" s="66">
        <v>183.25</v>
      </c>
      <c r="H46" s="66">
        <v>1391</v>
      </c>
      <c r="I46" s="66">
        <v>2325</v>
      </c>
      <c r="J46" s="66">
        <v>304.75</v>
      </c>
      <c r="K46" s="66">
        <v>69.2</v>
      </c>
      <c r="L46" s="66">
        <v>3972</v>
      </c>
      <c r="M46" s="66">
        <v>1053</v>
      </c>
      <c r="N46" s="66">
        <v>721.2</v>
      </c>
      <c r="O46" s="66">
        <v>1175</v>
      </c>
      <c r="P46" s="66">
        <v>3062</v>
      </c>
      <c r="Q46" s="66">
        <v>1168</v>
      </c>
    </row>
    <row r="47" spans="2:17">
      <c r="B47" s="61">
        <v>42857</v>
      </c>
      <c r="C47" s="66">
        <v>2088</v>
      </c>
      <c r="D47" s="66">
        <v>985.726181</v>
      </c>
      <c r="E47" s="66">
        <v>645.5</v>
      </c>
      <c r="F47" s="66">
        <v>819.46567349999998</v>
      </c>
      <c r="G47" s="66">
        <v>183</v>
      </c>
      <c r="H47" s="66">
        <v>1400</v>
      </c>
      <c r="I47" s="66">
        <v>2365</v>
      </c>
      <c r="J47" s="66">
        <v>302.5</v>
      </c>
      <c r="K47" s="66">
        <v>69.2</v>
      </c>
      <c r="L47" s="66">
        <v>4030</v>
      </c>
      <c r="M47" s="66">
        <v>1071</v>
      </c>
      <c r="N47" s="66">
        <v>709</v>
      </c>
      <c r="O47" s="66">
        <v>1169.5</v>
      </c>
      <c r="P47" s="66">
        <v>3046</v>
      </c>
      <c r="Q47" s="66">
        <v>1186</v>
      </c>
    </row>
    <row r="48" spans="2:17">
      <c r="B48" s="61">
        <v>42858</v>
      </c>
      <c r="C48" s="66">
        <v>2114</v>
      </c>
      <c r="D48" s="66">
        <v>984.73599899999999</v>
      </c>
      <c r="E48" s="66">
        <v>656.5</v>
      </c>
      <c r="F48" s="66">
        <v>820.46077449999996</v>
      </c>
      <c r="G48" s="66">
        <v>176.75</v>
      </c>
      <c r="H48" s="66">
        <v>1410</v>
      </c>
      <c r="I48" s="66">
        <v>2362</v>
      </c>
      <c r="J48" s="66">
        <v>302</v>
      </c>
      <c r="K48" s="66">
        <v>69.06</v>
      </c>
      <c r="L48" s="66">
        <v>4026.5</v>
      </c>
      <c r="M48" s="66">
        <v>1079</v>
      </c>
      <c r="N48" s="66">
        <v>715.4</v>
      </c>
      <c r="O48" s="66">
        <v>1146</v>
      </c>
      <c r="P48" s="66">
        <v>2962.5</v>
      </c>
      <c r="Q48" s="66">
        <v>1191</v>
      </c>
    </row>
    <row r="49" spans="2:17">
      <c r="B49" s="61">
        <v>42859</v>
      </c>
      <c r="C49" s="66">
        <v>2139</v>
      </c>
      <c r="D49" s="66">
        <v>982.75563499999998</v>
      </c>
      <c r="E49" s="66">
        <v>658</v>
      </c>
      <c r="F49" s="66">
        <v>808.51956250000001</v>
      </c>
      <c r="G49" s="66">
        <v>176.65</v>
      </c>
      <c r="H49" s="66">
        <v>1406</v>
      </c>
      <c r="I49" s="66">
        <v>2355</v>
      </c>
      <c r="J49" s="66">
        <v>305.64999999999998</v>
      </c>
      <c r="K49" s="66">
        <v>70</v>
      </c>
      <c r="L49" s="66">
        <v>4005</v>
      </c>
      <c r="M49" s="66">
        <v>1089</v>
      </c>
      <c r="N49" s="66">
        <v>715.1</v>
      </c>
      <c r="O49" s="66">
        <v>1117</v>
      </c>
      <c r="P49" s="66">
        <v>2910</v>
      </c>
      <c r="Q49" s="66">
        <v>1209</v>
      </c>
    </row>
    <row r="50" spans="2:17">
      <c r="B50" s="61">
        <v>42860</v>
      </c>
      <c r="C50" s="66">
        <v>2192</v>
      </c>
      <c r="D50" s="66">
        <v>982.75563499999998</v>
      </c>
      <c r="E50" s="66">
        <v>739.5</v>
      </c>
      <c r="F50" s="66">
        <v>849.31870349999997</v>
      </c>
      <c r="G50" s="66">
        <v>179.45</v>
      </c>
      <c r="H50" s="66">
        <v>1424</v>
      </c>
      <c r="I50" s="66">
        <v>2373</v>
      </c>
      <c r="J50" s="66">
        <v>309.55</v>
      </c>
      <c r="K50" s="66">
        <v>70</v>
      </c>
      <c r="L50" s="66">
        <v>3988</v>
      </c>
      <c r="M50" s="66">
        <v>1089</v>
      </c>
      <c r="N50" s="66">
        <v>717.5</v>
      </c>
      <c r="O50" s="66">
        <v>1140</v>
      </c>
      <c r="P50" s="66">
        <v>2979</v>
      </c>
      <c r="Q50" s="66">
        <v>1260</v>
      </c>
    </row>
    <row r="51" spans="2:17">
      <c r="B51" s="61">
        <v>42863</v>
      </c>
      <c r="C51" s="66">
        <v>2167</v>
      </c>
      <c r="D51" s="66">
        <v>984.73599899999999</v>
      </c>
      <c r="E51" s="66">
        <v>727.5</v>
      </c>
      <c r="F51" s="66">
        <v>846.33340050000004</v>
      </c>
      <c r="G51" s="66">
        <v>179.5</v>
      </c>
      <c r="H51" s="66">
        <v>1449</v>
      </c>
      <c r="I51" s="66">
        <v>2389</v>
      </c>
      <c r="J51" s="66">
        <v>306.60000000000002</v>
      </c>
      <c r="K51" s="66">
        <v>69.45</v>
      </c>
      <c r="L51" s="66">
        <v>4050</v>
      </c>
      <c r="M51" s="66">
        <v>1091</v>
      </c>
      <c r="N51" s="66">
        <v>709.1</v>
      </c>
      <c r="O51" s="66">
        <v>1125</v>
      </c>
      <c r="P51" s="66">
        <v>2935</v>
      </c>
      <c r="Q51" s="66">
        <v>1286</v>
      </c>
    </row>
    <row r="52" spans="2:17">
      <c r="B52" s="61">
        <v>42864</v>
      </c>
      <c r="C52" s="66">
        <v>2184</v>
      </c>
      <c r="D52" s="66">
        <v>985.23108999999999</v>
      </c>
      <c r="E52" s="66">
        <v>734</v>
      </c>
      <c r="F52" s="66">
        <v>885.63989000000004</v>
      </c>
      <c r="G52" s="66">
        <v>181.05</v>
      </c>
      <c r="H52" s="66">
        <v>1431</v>
      </c>
      <c r="I52" s="66">
        <v>2402</v>
      </c>
      <c r="J52" s="66">
        <v>306</v>
      </c>
      <c r="K52" s="66">
        <v>69.02</v>
      </c>
      <c r="L52" s="66">
        <v>4046</v>
      </c>
      <c r="M52" s="66">
        <v>1086</v>
      </c>
      <c r="N52" s="66">
        <v>720.9</v>
      </c>
      <c r="O52" s="66">
        <v>1150</v>
      </c>
      <c r="P52" s="66">
        <v>2968.5</v>
      </c>
      <c r="Q52" s="66">
        <v>1301</v>
      </c>
    </row>
    <row r="53" spans="2:17">
      <c r="B53" s="61">
        <v>42865</v>
      </c>
      <c r="C53" s="66">
        <v>2188</v>
      </c>
      <c r="D53" s="66">
        <v>986.716363</v>
      </c>
      <c r="E53" s="66">
        <v>721</v>
      </c>
      <c r="F53" s="66">
        <v>870.21582450000005</v>
      </c>
      <c r="G53" s="66">
        <v>183.35</v>
      </c>
      <c r="H53" s="66">
        <v>1464</v>
      </c>
      <c r="I53" s="66">
        <v>2443</v>
      </c>
      <c r="J53" s="66">
        <v>311.89999999999998</v>
      </c>
      <c r="K53" s="66">
        <v>69.88</v>
      </c>
      <c r="L53" s="66">
        <v>4079</v>
      </c>
      <c r="M53" s="66">
        <v>1086</v>
      </c>
      <c r="N53" s="66">
        <v>734.4</v>
      </c>
      <c r="O53" s="66">
        <v>1164</v>
      </c>
      <c r="P53" s="66">
        <v>2978</v>
      </c>
      <c r="Q53" s="66">
        <v>1305</v>
      </c>
    </row>
    <row r="54" spans="2:17">
      <c r="B54" s="61">
        <v>42866</v>
      </c>
      <c r="C54" s="66">
        <v>2205</v>
      </c>
      <c r="D54" s="66">
        <v>987.211454</v>
      </c>
      <c r="E54" s="66">
        <v>709</v>
      </c>
      <c r="F54" s="66">
        <v>867.23052150000001</v>
      </c>
      <c r="G54" s="66">
        <v>180.35</v>
      </c>
      <c r="H54" s="66">
        <v>1449</v>
      </c>
      <c r="I54" s="66">
        <v>2425</v>
      </c>
      <c r="J54" s="66">
        <v>297.85000000000002</v>
      </c>
      <c r="K54" s="66">
        <v>69.66</v>
      </c>
      <c r="L54" s="66">
        <v>4085.5</v>
      </c>
      <c r="M54" s="66">
        <v>1086</v>
      </c>
      <c r="N54" s="66">
        <v>752.5</v>
      </c>
      <c r="O54" s="66">
        <v>1173.5</v>
      </c>
      <c r="P54" s="66">
        <v>2990</v>
      </c>
      <c r="Q54" s="66">
        <v>1301</v>
      </c>
    </row>
    <row r="55" spans="2:17">
      <c r="B55" s="61">
        <v>42867</v>
      </c>
      <c r="C55" s="66">
        <v>2176</v>
      </c>
      <c r="D55" s="66">
        <v>986.716363</v>
      </c>
      <c r="E55" s="66">
        <v>698</v>
      </c>
      <c r="F55" s="66">
        <v>859.26971349999997</v>
      </c>
      <c r="G55" s="66">
        <v>178.85</v>
      </c>
      <c r="H55" s="66">
        <v>1444</v>
      </c>
      <c r="I55" s="66">
        <v>2435</v>
      </c>
      <c r="J55" s="66">
        <v>305.95</v>
      </c>
      <c r="K55" s="66">
        <v>68.7</v>
      </c>
      <c r="L55" s="66">
        <v>4102.5</v>
      </c>
      <c r="M55" s="66">
        <v>1100</v>
      </c>
      <c r="N55" s="66">
        <v>745.6</v>
      </c>
      <c r="O55" s="66">
        <v>1164</v>
      </c>
      <c r="P55" s="66">
        <v>2970</v>
      </c>
      <c r="Q55" s="66">
        <v>1294</v>
      </c>
    </row>
    <row r="56" spans="2:17">
      <c r="B56" s="61">
        <v>42870</v>
      </c>
      <c r="C56" s="66">
        <v>2164</v>
      </c>
      <c r="D56" s="66">
        <v>987.70654500000001</v>
      </c>
      <c r="E56" s="66">
        <v>695</v>
      </c>
      <c r="F56" s="66">
        <v>849.81625399999996</v>
      </c>
      <c r="G56" s="66">
        <v>178.15</v>
      </c>
      <c r="H56" s="66">
        <v>1444</v>
      </c>
      <c r="I56" s="66">
        <v>2429</v>
      </c>
      <c r="J56" s="66">
        <v>303.5</v>
      </c>
      <c r="K56" s="66">
        <v>69.39</v>
      </c>
      <c r="L56" s="66">
        <v>4115.5</v>
      </c>
      <c r="M56" s="66">
        <v>1110</v>
      </c>
      <c r="N56" s="66">
        <v>766.9</v>
      </c>
      <c r="O56" s="66">
        <v>1190.5</v>
      </c>
      <c r="P56" s="66">
        <v>3019.5</v>
      </c>
      <c r="Q56" s="66">
        <v>1310</v>
      </c>
    </row>
    <row r="57" spans="2:17">
      <c r="B57" s="61">
        <v>42871</v>
      </c>
      <c r="C57" s="66">
        <v>2156</v>
      </c>
      <c r="D57" s="66">
        <v>987.211454</v>
      </c>
      <c r="E57" s="66">
        <v>687.5</v>
      </c>
      <c r="F57" s="66">
        <v>860.76236500000005</v>
      </c>
      <c r="G57" s="66">
        <v>178.45</v>
      </c>
      <c r="H57" s="66">
        <v>1451</v>
      </c>
      <c r="I57" s="66">
        <v>2393</v>
      </c>
      <c r="J57" s="66">
        <v>309.85000000000002</v>
      </c>
      <c r="K57" s="66">
        <v>70.150000000000006</v>
      </c>
      <c r="L57" s="66">
        <v>4156.5</v>
      </c>
      <c r="M57" s="66">
        <v>1112</v>
      </c>
      <c r="N57" s="66">
        <v>763.1</v>
      </c>
      <c r="O57" s="66">
        <v>1199</v>
      </c>
      <c r="P57" s="66">
        <v>3100.5</v>
      </c>
      <c r="Q57" s="66">
        <v>1215</v>
      </c>
    </row>
    <row r="58" spans="2:17">
      <c r="B58" s="61">
        <v>42872</v>
      </c>
      <c r="C58" s="66">
        <v>2113</v>
      </c>
      <c r="D58" s="66">
        <v>988.69672700000001</v>
      </c>
      <c r="E58" s="66">
        <v>695.5</v>
      </c>
      <c r="F58" s="66">
        <v>838.3725925</v>
      </c>
      <c r="G58" s="66">
        <v>182.3</v>
      </c>
      <c r="H58" s="66">
        <v>1468</v>
      </c>
      <c r="I58" s="66">
        <v>2400</v>
      </c>
      <c r="J58" s="66">
        <v>309.05</v>
      </c>
      <c r="K58" s="66">
        <v>71.52</v>
      </c>
      <c r="L58" s="66">
        <v>4154</v>
      </c>
      <c r="M58" s="66">
        <v>1097</v>
      </c>
      <c r="N58" s="66">
        <v>750.1</v>
      </c>
      <c r="O58" s="66">
        <v>1192</v>
      </c>
      <c r="P58" s="66">
        <v>3095.5</v>
      </c>
      <c r="Q58" s="66">
        <v>1222</v>
      </c>
    </row>
    <row r="59" spans="2:17">
      <c r="B59" s="61">
        <v>42873</v>
      </c>
      <c r="C59" s="66">
        <v>2099</v>
      </c>
      <c r="D59" s="66">
        <v>991.17218200000002</v>
      </c>
      <c r="E59" s="66">
        <v>695.5</v>
      </c>
      <c r="F59" s="66">
        <v>846.33340050000004</v>
      </c>
      <c r="G59" s="66">
        <v>184</v>
      </c>
      <c r="H59" s="66">
        <v>1492</v>
      </c>
      <c r="I59" s="66">
        <v>2402</v>
      </c>
      <c r="J59" s="66">
        <v>308.95</v>
      </c>
      <c r="K59" s="66">
        <v>71.28</v>
      </c>
      <c r="L59" s="66">
        <v>4099.5</v>
      </c>
      <c r="M59" s="66">
        <v>1089</v>
      </c>
      <c r="N59" s="66">
        <v>739</v>
      </c>
      <c r="O59" s="66">
        <v>1194.5</v>
      </c>
      <c r="P59" s="66">
        <v>3101.5</v>
      </c>
      <c r="Q59" s="66">
        <v>1230</v>
      </c>
    </row>
    <row r="60" spans="2:17">
      <c r="B60" s="61">
        <v>42874</v>
      </c>
      <c r="C60" s="66">
        <v>2147</v>
      </c>
      <c r="D60" s="66">
        <v>996.12309200000004</v>
      </c>
      <c r="E60" s="66">
        <v>698</v>
      </c>
      <c r="F60" s="66">
        <v>846.83095100000003</v>
      </c>
      <c r="G60" s="66">
        <v>182.5</v>
      </c>
      <c r="H60" s="66">
        <v>1509</v>
      </c>
      <c r="I60" s="66">
        <v>2438</v>
      </c>
      <c r="J60" s="66">
        <v>311.55</v>
      </c>
      <c r="K60" s="66">
        <v>71.78</v>
      </c>
      <c r="L60" s="66">
        <v>4138</v>
      </c>
      <c r="M60" s="66">
        <v>1093</v>
      </c>
      <c r="N60" s="66">
        <v>736</v>
      </c>
      <c r="O60" s="66">
        <v>1215</v>
      </c>
      <c r="P60" s="66">
        <v>3167.5</v>
      </c>
      <c r="Q60" s="66">
        <v>1254</v>
      </c>
    </row>
    <row r="61" spans="2:17">
      <c r="B61" s="61">
        <v>42877</v>
      </c>
      <c r="C61" s="66">
        <v>2150</v>
      </c>
      <c r="D61" s="66">
        <v>997.11327400000005</v>
      </c>
      <c r="E61" s="66">
        <v>700</v>
      </c>
      <c r="F61" s="66">
        <v>849.31870349999997</v>
      </c>
      <c r="G61" s="66">
        <v>184.65</v>
      </c>
      <c r="H61" s="66">
        <v>1534</v>
      </c>
      <c r="I61" s="66">
        <v>2448</v>
      </c>
      <c r="J61" s="66">
        <v>314.85000000000002</v>
      </c>
      <c r="K61" s="66">
        <v>71.790000000000006</v>
      </c>
      <c r="L61" s="66">
        <v>4194.5</v>
      </c>
      <c r="M61" s="66">
        <v>1100</v>
      </c>
      <c r="N61" s="66">
        <v>737.3</v>
      </c>
      <c r="O61" s="66">
        <v>1215.5</v>
      </c>
      <c r="P61" s="66">
        <v>3211</v>
      </c>
      <c r="Q61" s="66">
        <v>1269</v>
      </c>
    </row>
    <row r="62" spans="2:17">
      <c r="B62" s="61">
        <v>42878</v>
      </c>
      <c r="C62" s="66">
        <v>2151</v>
      </c>
      <c r="D62" s="66">
        <v>992.16236400000003</v>
      </c>
      <c r="E62" s="66">
        <v>697</v>
      </c>
      <c r="F62" s="66">
        <v>857.777062</v>
      </c>
      <c r="G62" s="66">
        <v>182.6</v>
      </c>
      <c r="H62" s="66">
        <v>1551</v>
      </c>
      <c r="I62" s="66">
        <v>2491</v>
      </c>
      <c r="J62" s="66">
        <v>315.64999999999998</v>
      </c>
      <c r="K62" s="66">
        <v>72.16</v>
      </c>
      <c r="L62" s="66">
        <v>4190</v>
      </c>
      <c r="M62" s="66">
        <v>1105</v>
      </c>
      <c r="N62" s="66">
        <v>733.6</v>
      </c>
      <c r="O62" s="66">
        <v>1201</v>
      </c>
      <c r="P62" s="66">
        <v>3192.5</v>
      </c>
      <c r="Q62" s="66">
        <v>1301</v>
      </c>
    </row>
    <row r="63" spans="2:17">
      <c r="B63" s="61">
        <v>42879</v>
      </c>
      <c r="C63" s="66">
        <v>2127</v>
      </c>
      <c r="D63" s="66">
        <v>993.15254600000003</v>
      </c>
      <c r="E63" s="66">
        <v>694</v>
      </c>
      <c r="F63" s="66">
        <v>850.31380449999995</v>
      </c>
      <c r="G63" s="66">
        <v>183.95</v>
      </c>
      <c r="H63" s="66">
        <v>1543</v>
      </c>
      <c r="I63" s="66">
        <v>2553</v>
      </c>
      <c r="J63" s="66">
        <v>316.85000000000002</v>
      </c>
      <c r="K63" s="66">
        <v>72.569999999999993</v>
      </c>
      <c r="L63" s="66">
        <v>4212.5</v>
      </c>
      <c r="M63" s="66">
        <v>1113</v>
      </c>
      <c r="N63" s="66">
        <v>733.1</v>
      </c>
      <c r="O63" s="66">
        <v>1212</v>
      </c>
      <c r="P63" s="66">
        <v>3175.5</v>
      </c>
      <c r="Q63" s="66">
        <v>1344</v>
      </c>
    </row>
    <row r="64" spans="2:17">
      <c r="B64" s="61">
        <v>42880</v>
      </c>
      <c r="C64" s="66">
        <v>2157</v>
      </c>
      <c r="D64" s="66">
        <v>991.17218200000002</v>
      </c>
      <c r="E64" s="66">
        <v>690</v>
      </c>
      <c r="F64" s="66">
        <v>847.32850150000002</v>
      </c>
      <c r="G64" s="66">
        <v>186.75</v>
      </c>
      <c r="H64" s="66">
        <v>1536</v>
      </c>
      <c r="I64" s="66">
        <v>2544</v>
      </c>
      <c r="J64" s="66">
        <v>313.39999999999998</v>
      </c>
      <c r="K64" s="66">
        <v>73.099999999999994</v>
      </c>
      <c r="L64" s="66">
        <v>4269.5</v>
      </c>
      <c r="M64" s="66">
        <v>1126</v>
      </c>
      <c r="N64" s="66">
        <v>728</v>
      </c>
      <c r="O64" s="66">
        <v>1209.5</v>
      </c>
      <c r="P64" s="66">
        <v>3165.5</v>
      </c>
      <c r="Q64" s="66">
        <v>1380</v>
      </c>
    </row>
    <row r="65" spans="2:17">
      <c r="B65" s="61">
        <v>42881</v>
      </c>
      <c r="C65" s="66">
        <v>2178</v>
      </c>
      <c r="D65" s="66">
        <v>987.211454</v>
      </c>
      <c r="E65" s="66">
        <v>699</v>
      </c>
      <c r="F65" s="66">
        <v>868.72317299999997</v>
      </c>
      <c r="G65" s="66">
        <v>186.8</v>
      </c>
      <c r="H65" s="66">
        <v>1519</v>
      </c>
      <c r="I65" s="66">
        <v>2534</v>
      </c>
      <c r="J65" s="66">
        <v>313.8</v>
      </c>
      <c r="K65" s="66">
        <v>71.739999999999995</v>
      </c>
      <c r="L65" s="66">
        <v>4310.5</v>
      </c>
      <c r="M65" s="66">
        <v>1134</v>
      </c>
      <c r="N65" s="66">
        <v>733.5</v>
      </c>
      <c r="O65" s="66">
        <v>1205</v>
      </c>
      <c r="P65" s="66">
        <v>3190</v>
      </c>
      <c r="Q65" s="66">
        <v>1386</v>
      </c>
    </row>
    <row r="66" spans="2:17">
      <c r="B66" s="61">
        <v>42885</v>
      </c>
      <c r="C66" s="66">
        <v>2182</v>
      </c>
      <c r="D66" s="66">
        <v>987.211454</v>
      </c>
      <c r="E66" s="66">
        <v>700</v>
      </c>
      <c r="F66" s="66">
        <v>864.24521849999996</v>
      </c>
      <c r="G66" s="66">
        <v>185.35</v>
      </c>
      <c r="H66" s="66">
        <v>1515</v>
      </c>
      <c r="I66" s="66">
        <v>2534</v>
      </c>
      <c r="J66" s="66">
        <v>308.85000000000002</v>
      </c>
      <c r="K66" s="66">
        <v>71.12</v>
      </c>
      <c r="L66" s="66">
        <v>4310</v>
      </c>
      <c r="M66" s="66">
        <v>1146</v>
      </c>
      <c r="N66" s="66">
        <v>726.5</v>
      </c>
      <c r="O66" s="66">
        <v>1202.5</v>
      </c>
      <c r="P66" s="66">
        <v>3183</v>
      </c>
      <c r="Q66" s="66">
        <v>1400</v>
      </c>
    </row>
    <row r="67" spans="2:17">
      <c r="B67" s="61">
        <v>42886</v>
      </c>
      <c r="C67" s="66">
        <v>2181</v>
      </c>
      <c r="D67" s="66">
        <v>981.27036199999998</v>
      </c>
      <c r="E67" s="66">
        <v>706.5</v>
      </c>
      <c r="F67" s="66">
        <v>863.25011749999999</v>
      </c>
      <c r="G67" s="66">
        <v>183.7</v>
      </c>
      <c r="H67" s="66">
        <v>1505</v>
      </c>
      <c r="I67" s="66">
        <v>2500</v>
      </c>
      <c r="J67" s="66">
        <v>309.55</v>
      </c>
      <c r="K67" s="66">
        <v>70.59</v>
      </c>
      <c r="L67" s="66">
        <v>4331.5</v>
      </c>
      <c r="M67" s="66">
        <v>1146</v>
      </c>
      <c r="N67" s="66">
        <v>731.9</v>
      </c>
      <c r="O67" s="66">
        <v>1173</v>
      </c>
      <c r="P67" s="66">
        <v>3102.5</v>
      </c>
      <c r="Q67" s="66">
        <v>1414</v>
      </c>
    </row>
    <row r="68" spans="2:17">
      <c r="B68" s="61">
        <v>42887</v>
      </c>
      <c r="C68" s="66">
        <v>2209</v>
      </c>
      <c r="D68" s="66">
        <v>983.74581699999999</v>
      </c>
      <c r="E68" s="66">
        <v>710.5</v>
      </c>
      <c r="F68" s="66">
        <v>881.16193550000003</v>
      </c>
      <c r="G68" s="66">
        <v>183.65</v>
      </c>
      <c r="H68" s="66">
        <v>1507</v>
      </c>
      <c r="I68" s="66">
        <v>2491</v>
      </c>
      <c r="J68" s="66">
        <v>303.85000000000002</v>
      </c>
      <c r="K68" s="66">
        <v>70.16</v>
      </c>
      <c r="L68" s="66">
        <v>4320</v>
      </c>
      <c r="M68" s="66">
        <v>1151</v>
      </c>
      <c r="N68" s="66">
        <v>744.8</v>
      </c>
      <c r="O68" s="66">
        <v>1185</v>
      </c>
      <c r="P68" s="66">
        <v>3143</v>
      </c>
      <c r="Q68" s="66">
        <v>1390</v>
      </c>
    </row>
    <row r="69" spans="2:17">
      <c r="B69" s="61">
        <v>42888</v>
      </c>
      <c r="C69" s="66">
        <v>2210</v>
      </c>
      <c r="D69" s="66">
        <v>980.28017999999997</v>
      </c>
      <c r="E69" s="66">
        <v>714.5</v>
      </c>
      <c r="F69" s="66">
        <v>887.1325415</v>
      </c>
      <c r="G69" s="66">
        <v>182.55</v>
      </c>
      <c r="H69" s="66">
        <v>1485</v>
      </c>
      <c r="I69" s="66">
        <v>2475</v>
      </c>
      <c r="J69" s="66">
        <v>303.14999999999998</v>
      </c>
      <c r="K69" s="66">
        <v>69.349999999999994</v>
      </c>
      <c r="L69" s="66">
        <v>4372.5</v>
      </c>
      <c r="M69" s="66">
        <v>1156</v>
      </c>
      <c r="N69" s="66">
        <v>745</v>
      </c>
      <c r="O69" s="66">
        <v>1185</v>
      </c>
      <c r="P69" s="66">
        <v>3156</v>
      </c>
      <c r="Q69" s="66">
        <v>1389</v>
      </c>
    </row>
    <row r="70" spans="2:17">
      <c r="B70" s="61">
        <v>42891</v>
      </c>
      <c r="C70" s="66">
        <v>2199</v>
      </c>
      <c r="D70" s="66">
        <v>970.37836000000004</v>
      </c>
      <c r="E70" s="66">
        <v>710.5</v>
      </c>
      <c r="F70" s="66">
        <v>890.11784450000005</v>
      </c>
      <c r="G70" s="66">
        <v>182.2</v>
      </c>
      <c r="H70" s="66">
        <v>1480</v>
      </c>
      <c r="I70" s="66">
        <v>2484</v>
      </c>
      <c r="J70" s="66">
        <v>304.64999999999998</v>
      </c>
      <c r="K70" s="66">
        <v>69.39</v>
      </c>
      <c r="L70" s="66">
        <v>4354</v>
      </c>
      <c r="M70" s="66">
        <v>1144</v>
      </c>
      <c r="N70" s="66">
        <v>753</v>
      </c>
      <c r="O70" s="66">
        <v>1165</v>
      </c>
      <c r="P70" s="66">
        <v>3113</v>
      </c>
      <c r="Q70" s="66">
        <v>1344</v>
      </c>
    </row>
    <row r="71" spans="2:17">
      <c r="B71" s="61">
        <v>42892</v>
      </c>
      <c r="C71" s="66">
        <v>2201</v>
      </c>
      <c r="D71" s="66">
        <v>973.34890600000006</v>
      </c>
      <c r="E71" s="66">
        <v>708.5</v>
      </c>
      <c r="F71" s="66">
        <v>889.62029399999994</v>
      </c>
      <c r="G71" s="66">
        <v>181.65</v>
      </c>
      <c r="H71" s="66">
        <v>1485</v>
      </c>
      <c r="I71" s="66">
        <v>2506</v>
      </c>
      <c r="J71" s="66">
        <v>301.64999999999998</v>
      </c>
      <c r="K71" s="66">
        <v>68.94</v>
      </c>
      <c r="L71" s="66">
        <v>4370</v>
      </c>
      <c r="M71" s="66">
        <v>1140</v>
      </c>
      <c r="N71" s="66">
        <v>752.2</v>
      </c>
      <c r="O71" s="66">
        <v>1178.5</v>
      </c>
      <c r="P71" s="66">
        <v>3148.5</v>
      </c>
      <c r="Q71" s="66">
        <v>1339</v>
      </c>
    </row>
    <row r="72" spans="2:17">
      <c r="B72" s="61">
        <v>42893</v>
      </c>
      <c r="C72" s="66">
        <v>2183</v>
      </c>
      <c r="D72" s="66">
        <v>980.28017999999997</v>
      </c>
      <c r="E72" s="66">
        <v>706.5</v>
      </c>
      <c r="F72" s="66">
        <v>883.64968799999997</v>
      </c>
      <c r="G72" s="66">
        <v>178.4</v>
      </c>
      <c r="H72" s="66">
        <v>1477</v>
      </c>
      <c r="I72" s="66">
        <v>2496</v>
      </c>
      <c r="J72" s="66">
        <v>302.89999999999998</v>
      </c>
      <c r="K72" s="66">
        <v>70.08</v>
      </c>
      <c r="L72" s="66">
        <v>4342.5</v>
      </c>
      <c r="M72" s="66">
        <v>1136</v>
      </c>
      <c r="N72" s="66">
        <v>752.1</v>
      </c>
      <c r="O72" s="66">
        <v>1170.5</v>
      </c>
      <c r="P72" s="66">
        <v>3166.5</v>
      </c>
      <c r="Q72" s="66">
        <v>1333</v>
      </c>
    </row>
    <row r="73" spans="2:17">
      <c r="B73" s="61">
        <v>42894</v>
      </c>
      <c r="C73" s="66">
        <v>2167</v>
      </c>
      <c r="D73" s="66">
        <v>977.80472499999996</v>
      </c>
      <c r="E73" s="66">
        <v>709</v>
      </c>
      <c r="F73" s="66">
        <v>883.64968799999997</v>
      </c>
      <c r="G73" s="66">
        <v>179.95</v>
      </c>
      <c r="H73" s="66">
        <v>1492</v>
      </c>
      <c r="I73" s="66">
        <v>2506</v>
      </c>
      <c r="J73" s="66">
        <v>301.2</v>
      </c>
      <c r="K73" s="66">
        <v>70.72</v>
      </c>
      <c r="L73" s="66">
        <v>4269</v>
      </c>
      <c r="M73" s="66">
        <v>1128</v>
      </c>
      <c r="N73" s="66">
        <v>759</v>
      </c>
      <c r="O73" s="66">
        <v>1183</v>
      </c>
      <c r="P73" s="66">
        <v>3224</v>
      </c>
      <c r="Q73" s="66">
        <v>1340</v>
      </c>
    </row>
    <row r="74" spans="2:17">
      <c r="B74" s="61">
        <v>42895</v>
      </c>
      <c r="C74" s="66">
        <v>2276</v>
      </c>
      <c r="D74" s="66">
        <v>970.87345100000005</v>
      </c>
      <c r="E74" s="66">
        <v>717.5</v>
      </c>
      <c r="F74" s="66">
        <v>904.04925849999995</v>
      </c>
      <c r="G74" s="66">
        <v>180.75</v>
      </c>
      <c r="H74" s="66">
        <v>1495</v>
      </c>
      <c r="I74" s="66">
        <v>2503</v>
      </c>
      <c r="J74" s="66">
        <v>294.75</v>
      </c>
      <c r="K74" s="66">
        <v>70.010000000000005</v>
      </c>
      <c r="L74" s="66">
        <v>4328.5</v>
      </c>
      <c r="M74" s="66">
        <v>1136</v>
      </c>
      <c r="N74" s="66">
        <v>780.2</v>
      </c>
      <c r="O74" s="66">
        <v>1207.5</v>
      </c>
      <c r="P74" s="66">
        <v>3264.5</v>
      </c>
      <c r="Q74" s="66">
        <v>1329</v>
      </c>
    </row>
    <row r="75" spans="2:17">
      <c r="B75" s="61">
        <v>42898</v>
      </c>
      <c r="C75" s="66">
        <v>2278</v>
      </c>
      <c r="D75" s="66">
        <v>966.91272300000003</v>
      </c>
      <c r="E75" s="66">
        <v>724</v>
      </c>
      <c r="F75" s="66">
        <v>887.63009199999999</v>
      </c>
      <c r="G75" s="66">
        <v>183.45</v>
      </c>
      <c r="H75" s="66">
        <v>1495</v>
      </c>
      <c r="I75" s="66">
        <v>2468</v>
      </c>
      <c r="J75" s="66">
        <v>298.5</v>
      </c>
      <c r="K75" s="66">
        <v>69.099999999999994</v>
      </c>
      <c r="L75" s="66">
        <v>4300.5</v>
      </c>
      <c r="M75" s="66">
        <v>1140</v>
      </c>
      <c r="N75" s="66">
        <v>779.6</v>
      </c>
      <c r="O75" s="66">
        <v>1201.5</v>
      </c>
      <c r="P75" s="66">
        <v>3246</v>
      </c>
      <c r="Q75" s="66">
        <v>1325</v>
      </c>
    </row>
    <row r="76" spans="2:17">
      <c r="B76" s="61">
        <v>42899</v>
      </c>
      <c r="C76" s="66">
        <v>2324</v>
      </c>
      <c r="D76" s="66">
        <v>965.92254100000002</v>
      </c>
      <c r="E76" s="66">
        <v>717.5</v>
      </c>
      <c r="F76" s="66">
        <v>887.1325415</v>
      </c>
      <c r="G76" s="66">
        <v>185.3</v>
      </c>
      <c r="H76" s="66">
        <v>1490</v>
      </c>
      <c r="I76" s="66">
        <v>2479</v>
      </c>
      <c r="J76" s="66">
        <v>296.8</v>
      </c>
      <c r="K76" s="66">
        <v>68.59</v>
      </c>
      <c r="L76" s="66">
        <v>4256.5</v>
      </c>
      <c r="M76" s="66">
        <v>1178</v>
      </c>
      <c r="N76" s="66">
        <v>769.3</v>
      </c>
      <c r="O76" s="66">
        <v>1200</v>
      </c>
      <c r="P76" s="66">
        <v>3217.5</v>
      </c>
      <c r="Q76" s="66">
        <v>1353</v>
      </c>
    </row>
    <row r="77" spans="2:17">
      <c r="B77" s="61">
        <v>42900</v>
      </c>
      <c r="C77" s="66">
        <v>2366</v>
      </c>
      <c r="D77" s="66">
        <v>957.01090299999998</v>
      </c>
      <c r="E77" s="66">
        <v>722</v>
      </c>
      <c r="F77" s="66">
        <v>891.61049600000001</v>
      </c>
      <c r="G77" s="66">
        <v>185.9</v>
      </c>
      <c r="H77" s="66">
        <v>1489</v>
      </c>
      <c r="I77" s="66">
        <v>2483</v>
      </c>
      <c r="J77" s="66">
        <v>297.7</v>
      </c>
      <c r="K77" s="66">
        <v>67.900000000000006</v>
      </c>
      <c r="L77" s="66">
        <v>4242</v>
      </c>
      <c r="M77" s="66">
        <v>1143</v>
      </c>
      <c r="N77" s="66">
        <v>756.1</v>
      </c>
      <c r="O77" s="66">
        <v>1178.5</v>
      </c>
      <c r="P77" s="66">
        <v>3142.5</v>
      </c>
      <c r="Q77" s="66">
        <v>1373</v>
      </c>
    </row>
    <row r="78" spans="2:17">
      <c r="B78" s="61">
        <v>42901</v>
      </c>
      <c r="C78" s="66">
        <v>2330</v>
      </c>
      <c r="D78" s="66">
        <v>953.54526599999997</v>
      </c>
      <c r="E78" s="66">
        <v>713.5</v>
      </c>
      <c r="F78" s="66">
        <v>890.61539500000003</v>
      </c>
      <c r="G78" s="66">
        <v>179.95</v>
      </c>
      <c r="H78" s="66">
        <v>1471</v>
      </c>
      <c r="I78" s="66">
        <v>2402</v>
      </c>
      <c r="J78" s="66">
        <v>293.5</v>
      </c>
      <c r="K78" s="66">
        <v>67.989999999999995</v>
      </c>
      <c r="L78" s="66">
        <v>4250</v>
      </c>
      <c r="M78" s="66">
        <v>1120</v>
      </c>
      <c r="N78" s="66">
        <v>751.4</v>
      </c>
      <c r="O78" s="66">
        <v>1160</v>
      </c>
      <c r="P78" s="66">
        <v>3073</v>
      </c>
      <c r="Q78" s="66">
        <v>1341</v>
      </c>
    </row>
    <row r="79" spans="2:17">
      <c r="B79" s="61">
        <v>42902</v>
      </c>
      <c r="C79" s="66">
        <v>2300</v>
      </c>
      <c r="D79" s="66">
        <v>955.52562999999998</v>
      </c>
      <c r="E79" s="66">
        <v>713</v>
      </c>
      <c r="F79" s="66">
        <v>903.05415749999997</v>
      </c>
      <c r="G79" s="66">
        <v>171.1</v>
      </c>
      <c r="H79" s="66">
        <v>1470</v>
      </c>
      <c r="I79" s="66">
        <v>2390</v>
      </c>
      <c r="J79" s="66">
        <v>291.10000000000002</v>
      </c>
      <c r="K79" s="66">
        <v>68.540000000000006</v>
      </c>
      <c r="L79" s="66">
        <v>4276.5</v>
      </c>
      <c r="M79" s="66">
        <v>1147</v>
      </c>
      <c r="N79" s="66">
        <v>750.1</v>
      </c>
      <c r="O79" s="66">
        <v>1158</v>
      </c>
      <c r="P79" s="66">
        <v>3044</v>
      </c>
      <c r="Q79" s="66">
        <v>1362</v>
      </c>
    </row>
    <row r="80" spans="2:17">
      <c r="B80" s="61">
        <v>42905</v>
      </c>
      <c r="C80" s="66">
        <v>2337</v>
      </c>
      <c r="D80" s="66">
        <v>950.57471999999996</v>
      </c>
      <c r="E80" s="66">
        <v>705.5</v>
      </c>
      <c r="F80" s="66">
        <v>919.97087450000004</v>
      </c>
      <c r="G80" s="66">
        <v>171.05</v>
      </c>
      <c r="H80" s="66">
        <v>1470</v>
      </c>
      <c r="I80" s="66">
        <v>2396</v>
      </c>
      <c r="J80" s="66">
        <v>289.7</v>
      </c>
      <c r="K80" s="66">
        <v>68.7</v>
      </c>
      <c r="L80" s="66">
        <v>4311</v>
      </c>
      <c r="M80" s="66">
        <v>1155</v>
      </c>
      <c r="N80" s="66">
        <v>760.9</v>
      </c>
      <c r="O80" s="66">
        <v>1179</v>
      </c>
      <c r="P80" s="66">
        <v>3088</v>
      </c>
      <c r="Q80" s="66">
        <v>1349</v>
      </c>
    </row>
    <row r="81" spans="2:17">
      <c r="B81" s="61">
        <v>42906</v>
      </c>
      <c r="C81" s="66">
        <v>2371</v>
      </c>
      <c r="D81" s="66">
        <v>948.09926499999995</v>
      </c>
      <c r="E81" s="66">
        <v>712</v>
      </c>
      <c r="F81" s="66">
        <v>920.96597550000001</v>
      </c>
      <c r="G81" s="66">
        <v>168.1</v>
      </c>
      <c r="H81" s="66">
        <v>1475</v>
      </c>
      <c r="I81" s="66">
        <v>2341</v>
      </c>
      <c r="J81" s="66">
        <v>286.3</v>
      </c>
      <c r="K81" s="66">
        <v>67.010000000000005</v>
      </c>
      <c r="L81" s="66">
        <v>4317.5</v>
      </c>
      <c r="M81" s="66">
        <v>1146</v>
      </c>
      <c r="N81" s="66">
        <v>753.7</v>
      </c>
      <c r="O81" s="66">
        <v>1140</v>
      </c>
      <c r="P81" s="66">
        <v>3000</v>
      </c>
      <c r="Q81" s="66">
        <v>1329</v>
      </c>
    </row>
    <row r="82" spans="2:17">
      <c r="B82" s="61">
        <v>42907</v>
      </c>
      <c r="C82" s="66">
        <v>2406</v>
      </c>
      <c r="D82" s="66">
        <v>955.03053899999998</v>
      </c>
      <c r="E82" s="66">
        <v>711.5</v>
      </c>
      <c r="F82" s="66">
        <v>927.93168249999997</v>
      </c>
      <c r="G82" s="66">
        <v>167.9</v>
      </c>
      <c r="H82" s="66">
        <v>1487</v>
      </c>
      <c r="I82" s="66">
        <v>2326</v>
      </c>
      <c r="J82" s="66">
        <v>283.2</v>
      </c>
      <c r="K82" s="66">
        <v>67.17</v>
      </c>
      <c r="L82" s="66">
        <v>4306</v>
      </c>
      <c r="M82" s="66">
        <v>1148</v>
      </c>
      <c r="N82" s="66">
        <v>743.7</v>
      </c>
      <c r="O82" s="66">
        <v>1140.5</v>
      </c>
      <c r="P82" s="66">
        <v>3020</v>
      </c>
      <c r="Q82" s="66">
        <v>1332</v>
      </c>
    </row>
    <row r="83" spans="2:17">
      <c r="B83" s="61">
        <v>42908</v>
      </c>
      <c r="C83" s="66">
        <v>2419</v>
      </c>
      <c r="D83" s="66">
        <v>951.06981099999996</v>
      </c>
      <c r="E83" s="66">
        <v>706.5</v>
      </c>
      <c r="F83" s="66">
        <v>925.94148050000001</v>
      </c>
      <c r="G83" s="66">
        <v>166.5</v>
      </c>
      <c r="H83" s="66">
        <v>1496</v>
      </c>
      <c r="I83" s="66">
        <v>2303</v>
      </c>
      <c r="J83" s="66">
        <v>282</v>
      </c>
      <c r="K83" s="66">
        <v>67</v>
      </c>
      <c r="L83" s="66">
        <v>4302</v>
      </c>
      <c r="M83" s="66">
        <v>1134</v>
      </c>
      <c r="N83" s="66">
        <v>742.4</v>
      </c>
      <c r="O83" s="66">
        <v>1147.5</v>
      </c>
      <c r="P83" s="66">
        <v>3038.5</v>
      </c>
      <c r="Q83" s="66">
        <v>1337</v>
      </c>
    </row>
    <row r="84" spans="2:17">
      <c r="B84" s="61">
        <v>42909</v>
      </c>
      <c r="C84" s="66">
        <v>2359</v>
      </c>
      <c r="D84" s="66">
        <v>956.51581199999998</v>
      </c>
      <c r="E84" s="66">
        <v>710</v>
      </c>
      <c r="F84" s="66">
        <v>937.38514199999997</v>
      </c>
      <c r="G84" s="66">
        <v>166.55</v>
      </c>
      <c r="H84" s="66">
        <v>1508</v>
      </c>
      <c r="I84" s="66">
        <v>2309</v>
      </c>
      <c r="J84" s="66">
        <v>285.89999999999998</v>
      </c>
      <c r="K84" s="66">
        <v>66.680000000000007</v>
      </c>
      <c r="L84" s="66">
        <v>4285.5</v>
      </c>
      <c r="M84" s="66">
        <v>1133</v>
      </c>
      <c r="N84" s="66">
        <v>739</v>
      </c>
      <c r="O84" s="66">
        <v>1143.5</v>
      </c>
      <c r="P84" s="66">
        <v>3052.5</v>
      </c>
      <c r="Q84" s="66">
        <v>1337</v>
      </c>
    </row>
    <row r="85" spans="2:17">
      <c r="B85" s="61">
        <v>42912</v>
      </c>
      <c r="C85" s="66">
        <v>2353</v>
      </c>
      <c r="D85" s="66">
        <v>960.47654</v>
      </c>
      <c r="E85" s="66">
        <v>704</v>
      </c>
      <c r="F85" s="66">
        <v>925.94148050000001</v>
      </c>
      <c r="G85" s="66">
        <v>166.8</v>
      </c>
      <c r="H85" s="66">
        <v>1507</v>
      </c>
      <c r="I85" s="66">
        <v>2305</v>
      </c>
      <c r="J85" s="66">
        <v>288.2</v>
      </c>
      <c r="K85" s="66">
        <v>66.5</v>
      </c>
      <c r="L85" s="66">
        <v>4332.5</v>
      </c>
      <c r="M85" s="66">
        <v>1133</v>
      </c>
      <c r="N85" s="66">
        <v>743.9</v>
      </c>
      <c r="O85" s="66">
        <v>1142</v>
      </c>
      <c r="P85" s="66">
        <v>3057</v>
      </c>
      <c r="Q85" s="66">
        <v>1356</v>
      </c>
    </row>
    <row r="86" spans="2:17">
      <c r="B86" s="61">
        <v>42913</v>
      </c>
      <c r="C86" s="66">
        <v>2356</v>
      </c>
      <c r="D86" s="66">
        <v>953.05017499999997</v>
      </c>
      <c r="E86" s="66">
        <v>706</v>
      </c>
      <c r="F86" s="66">
        <v>914.49781900000005</v>
      </c>
      <c r="G86" s="66">
        <v>169</v>
      </c>
      <c r="H86" s="66">
        <v>1486</v>
      </c>
      <c r="I86" s="66">
        <v>2264</v>
      </c>
      <c r="J86" s="66">
        <v>288.5</v>
      </c>
      <c r="K86" s="66">
        <v>66.72</v>
      </c>
      <c r="L86" s="66">
        <v>4301.5</v>
      </c>
      <c r="M86" s="66">
        <v>1135</v>
      </c>
      <c r="N86" s="66">
        <v>757.1</v>
      </c>
      <c r="O86" s="66">
        <v>1169</v>
      </c>
      <c r="P86" s="66">
        <v>3157</v>
      </c>
      <c r="Q86" s="66">
        <v>1331</v>
      </c>
    </row>
    <row r="87" spans="2:17">
      <c r="B87" s="61">
        <v>42914</v>
      </c>
      <c r="C87" s="66">
        <v>2331</v>
      </c>
      <c r="D87" s="66">
        <v>947.10908300000006</v>
      </c>
      <c r="E87" s="66">
        <v>703</v>
      </c>
      <c r="F87" s="66">
        <v>905.54191000000003</v>
      </c>
      <c r="G87" s="66">
        <v>171.75</v>
      </c>
      <c r="H87" s="66">
        <v>1477</v>
      </c>
      <c r="I87" s="66">
        <v>2243</v>
      </c>
      <c r="J87" s="66">
        <v>294.10000000000002</v>
      </c>
      <c r="K87" s="66">
        <v>66.599999999999994</v>
      </c>
      <c r="L87" s="66">
        <v>4272.5</v>
      </c>
      <c r="M87" s="66">
        <v>1128</v>
      </c>
      <c r="N87" s="66">
        <v>763.5</v>
      </c>
      <c r="O87" s="66">
        <v>1179</v>
      </c>
      <c r="P87" s="66">
        <v>3155.5</v>
      </c>
      <c r="Q87" s="66">
        <v>1360</v>
      </c>
    </row>
    <row r="88" spans="2:17">
      <c r="B88" s="61">
        <v>42915</v>
      </c>
      <c r="C88" s="66">
        <v>2360</v>
      </c>
      <c r="D88" s="66">
        <v>978.29981599999996</v>
      </c>
      <c r="E88" s="66">
        <v>695</v>
      </c>
      <c r="F88" s="66">
        <v>892.1080465</v>
      </c>
      <c r="G88" s="66">
        <v>172</v>
      </c>
      <c r="H88" s="66">
        <v>1472</v>
      </c>
      <c r="I88" s="66">
        <v>2225</v>
      </c>
      <c r="J88" s="66">
        <v>293.2</v>
      </c>
      <c r="K88" s="66">
        <v>67.150000000000006</v>
      </c>
      <c r="L88" s="66">
        <v>4156.5</v>
      </c>
      <c r="M88" s="66">
        <v>1094</v>
      </c>
      <c r="N88" s="66">
        <v>774.8</v>
      </c>
      <c r="O88" s="66">
        <v>1189.5</v>
      </c>
      <c r="P88" s="66">
        <v>3232.5</v>
      </c>
      <c r="Q88" s="66">
        <v>1347</v>
      </c>
    </row>
    <row r="89" spans="2:17">
      <c r="B89" s="61">
        <v>42916</v>
      </c>
      <c r="C89" s="66">
        <v>2396</v>
      </c>
      <c r="D89" s="66">
        <v>984.24090799999999</v>
      </c>
      <c r="E89" s="66">
        <v>691.5</v>
      </c>
      <c r="F89" s="66">
        <v>886.63499100000001</v>
      </c>
      <c r="G89" s="66">
        <v>168.8</v>
      </c>
      <c r="H89" s="66">
        <v>1453</v>
      </c>
      <c r="I89" s="66">
        <v>2182</v>
      </c>
      <c r="J89" s="66">
        <v>294.75</v>
      </c>
      <c r="K89" s="66">
        <v>66.150000000000006</v>
      </c>
      <c r="L89" s="66">
        <v>4155</v>
      </c>
      <c r="M89" s="66">
        <v>1100</v>
      </c>
      <c r="N89" s="66">
        <v>777.2</v>
      </c>
      <c r="O89" s="66">
        <v>1176</v>
      </c>
      <c r="P89" s="66">
        <v>3242</v>
      </c>
      <c r="Q89" s="66">
        <v>1359</v>
      </c>
    </row>
    <row r="90" spans="2:17">
      <c r="B90" s="61">
        <v>42919</v>
      </c>
      <c r="C90" s="66">
        <v>2400</v>
      </c>
      <c r="D90" s="66">
        <v>988.20163600000001</v>
      </c>
      <c r="E90" s="66">
        <v>687.5</v>
      </c>
      <c r="F90" s="66">
        <v>892.1080465</v>
      </c>
      <c r="G90" s="66">
        <v>167.35</v>
      </c>
      <c r="H90" s="66">
        <v>1465</v>
      </c>
      <c r="I90" s="66">
        <v>2174</v>
      </c>
      <c r="J90" s="66">
        <v>291.95</v>
      </c>
      <c r="K90" s="66">
        <v>66.709999999999994</v>
      </c>
      <c r="L90" s="66">
        <v>4172.5</v>
      </c>
      <c r="M90" s="66">
        <v>1100</v>
      </c>
      <c r="N90" s="66">
        <v>786</v>
      </c>
      <c r="O90" s="66">
        <v>1214.5</v>
      </c>
      <c r="P90" s="66">
        <v>3374.5</v>
      </c>
      <c r="Q90" s="66">
        <v>1357</v>
      </c>
    </row>
    <row r="91" spans="2:17">
      <c r="B91" s="61">
        <v>42920</v>
      </c>
      <c r="C91" s="66">
        <v>2382</v>
      </c>
      <c r="D91" s="66">
        <v>987.70654500000001</v>
      </c>
      <c r="E91" s="66">
        <v>687.5</v>
      </c>
      <c r="F91" s="66">
        <v>892.60559699999999</v>
      </c>
      <c r="G91" s="66">
        <v>167.1</v>
      </c>
      <c r="H91" s="66">
        <v>1461</v>
      </c>
      <c r="I91" s="66">
        <v>2149</v>
      </c>
      <c r="J91" s="66">
        <v>291.7</v>
      </c>
      <c r="K91" s="66">
        <v>66.319999999999993</v>
      </c>
      <c r="L91" s="66">
        <v>4151</v>
      </c>
      <c r="M91" s="66">
        <v>1093</v>
      </c>
      <c r="N91" s="66">
        <v>781</v>
      </c>
      <c r="O91" s="66">
        <v>1227.5</v>
      </c>
      <c r="P91" s="66">
        <v>3378.5</v>
      </c>
      <c r="Q91" s="66">
        <v>1360</v>
      </c>
    </row>
    <row r="92" spans="2:17">
      <c r="B92" s="61">
        <v>42921</v>
      </c>
      <c r="C92" s="66">
        <v>2401</v>
      </c>
      <c r="D92" s="66">
        <v>984.24090799999999</v>
      </c>
      <c r="E92" s="66">
        <v>691.5</v>
      </c>
      <c r="F92" s="66">
        <v>904.04925849999995</v>
      </c>
      <c r="G92" s="66">
        <v>173.45</v>
      </c>
      <c r="H92" s="66">
        <v>1450</v>
      </c>
      <c r="I92" s="66">
        <v>2171</v>
      </c>
      <c r="J92" s="66">
        <v>288.75</v>
      </c>
      <c r="K92" s="66">
        <v>65.69</v>
      </c>
      <c r="L92" s="66">
        <v>4161</v>
      </c>
      <c r="M92" s="66">
        <v>1106</v>
      </c>
      <c r="N92" s="66">
        <v>789.7</v>
      </c>
      <c r="O92" s="66">
        <v>1234.5</v>
      </c>
      <c r="P92" s="66">
        <v>3370.5</v>
      </c>
      <c r="Q92" s="66">
        <v>1358</v>
      </c>
    </row>
    <row r="93" spans="2:17">
      <c r="B93" s="61">
        <v>42922</v>
      </c>
      <c r="C93" s="66">
        <v>2352</v>
      </c>
      <c r="D93" s="66">
        <v>983.25072599999999</v>
      </c>
      <c r="E93" s="66">
        <v>691</v>
      </c>
      <c r="F93" s="66">
        <v>911.01496550000002</v>
      </c>
      <c r="G93" s="66">
        <v>171.6</v>
      </c>
      <c r="H93" s="66">
        <v>1453</v>
      </c>
      <c r="I93" s="66">
        <v>2166</v>
      </c>
      <c r="J93" s="66">
        <v>287.64999999999998</v>
      </c>
      <c r="K93" s="66">
        <v>66.680000000000007</v>
      </c>
      <c r="L93" s="66">
        <v>4127.5</v>
      </c>
      <c r="M93" s="66">
        <v>1092</v>
      </c>
      <c r="N93" s="66">
        <v>793.8</v>
      </c>
      <c r="O93" s="66">
        <v>1246.5</v>
      </c>
      <c r="P93" s="66">
        <v>3347.5</v>
      </c>
      <c r="Q93" s="66">
        <v>1347</v>
      </c>
    </row>
    <row r="94" spans="2:17">
      <c r="B94" s="61">
        <v>42923</v>
      </c>
      <c r="C94" s="66">
        <v>2380</v>
      </c>
      <c r="D94" s="66">
        <v>980.28017999999997</v>
      </c>
      <c r="E94" s="66">
        <v>685.5</v>
      </c>
      <c r="F94" s="66">
        <v>931.91208649999999</v>
      </c>
      <c r="G94" s="66">
        <v>170.5</v>
      </c>
      <c r="H94" s="66">
        <v>1474</v>
      </c>
      <c r="I94" s="66">
        <v>2208</v>
      </c>
      <c r="J94" s="66">
        <v>287.2</v>
      </c>
      <c r="K94" s="66">
        <v>66.53</v>
      </c>
      <c r="L94" s="66">
        <v>4178</v>
      </c>
      <c r="M94" s="66">
        <v>1093</v>
      </c>
      <c r="N94" s="66">
        <v>802.8</v>
      </c>
      <c r="O94" s="66">
        <v>1242.5</v>
      </c>
      <c r="P94" s="66">
        <v>3362</v>
      </c>
      <c r="Q94" s="66">
        <v>1419</v>
      </c>
    </row>
    <row r="95" spans="2:17">
      <c r="B95" s="61">
        <v>42926</v>
      </c>
      <c r="C95" s="66">
        <v>2380</v>
      </c>
      <c r="D95" s="66">
        <v>986.221272</v>
      </c>
      <c r="E95" s="66">
        <v>690.5</v>
      </c>
      <c r="F95" s="66">
        <v>927.43413199999998</v>
      </c>
      <c r="G95" s="66">
        <v>171.05</v>
      </c>
      <c r="H95" s="66">
        <v>1470</v>
      </c>
      <c r="I95" s="66">
        <v>2190</v>
      </c>
      <c r="J95" s="66">
        <v>288.39999999999998</v>
      </c>
      <c r="K95" s="66">
        <v>66.56</v>
      </c>
      <c r="L95" s="66">
        <v>4204.5</v>
      </c>
      <c r="M95" s="66">
        <v>1096</v>
      </c>
      <c r="N95" s="66">
        <v>812.4</v>
      </c>
      <c r="O95" s="66">
        <v>1263.5</v>
      </c>
      <c r="P95" s="66">
        <v>3398.5</v>
      </c>
      <c r="Q95" s="66">
        <v>1414</v>
      </c>
    </row>
    <row r="96" spans="2:17">
      <c r="B96" s="61">
        <v>42927</v>
      </c>
      <c r="C96" s="66">
        <v>2367</v>
      </c>
      <c r="D96" s="66">
        <v>987.211454</v>
      </c>
      <c r="E96" s="66">
        <v>655</v>
      </c>
      <c r="F96" s="66">
        <v>917.98067249999997</v>
      </c>
      <c r="G96" s="66">
        <v>171.05</v>
      </c>
      <c r="H96" s="66">
        <v>1472</v>
      </c>
      <c r="I96" s="66">
        <v>2200</v>
      </c>
      <c r="J96" s="66">
        <v>287.60000000000002</v>
      </c>
      <c r="K96" s="66">
        <v>65.55</v>
      </c>
      <c r="L96" s="66">
        <v>4222.5</v>
      </c>
      <c r="M96" s="66">
        <v>1088</v>
      </c>
      <c r="N96" s="66">
        <v>813</v>
      </c>
      <c r="O96" s="66">
        <v>1265.5</v>
      </c>
      <c r="P96" s="66">
        <v>3425.5</v>
      </c>
      <c r="Q96" s="66">
        <v>1416</v>
      </c>
    </row>
    <row r="97" spans="2:17">
      <c r="B97" s="61">
        <v>42928</v>
      </c>
      <c r="C97" s="66">
        <v>2370</v>
      </c>
      <c r="D97" s="66">
        <v>985.726181</v>
      </c>
      <c r="E97" s="66">
        <v>624</v>
      </c>
      <c r="F97" s="66">
        <v>924.94637950000003</v>
      </c>
      <c r="G97" s="66">
        <v>170.7</v>
      </c>
      <c r="H97" s="66">
        <v>1480</v>
      </c>
      <c r="I97" s="66">
        <v>2215</v>
      </c>
      <c r="J97" s="66">
        <v>290.10000000000002</v>
      </c>
      <c r="K97" s="66">
        <v>66.040000000000006</v>
      </c>
      <c r="L97" s="66">
        <v>4263.5</v>
      </c>
      <c r="M97" s="66">
        <v>1105</v>
      </c>
      <c r="N97" s="66">
        <v>817.3</v>
      </c>
      <c r="O97" s="66">
        <v>1290.5</v>
      </c>
      <c r="P97" s="66">
        <v>3453</v>
      </c>
      <c r="Q97" s="66">
        <v>1400</v>
      </c>
    </row>
    <row r="98" spans="2:17">
      <c r="B98" s="61">
        <v>42929</v>
      </c>
      <c r="C98" s="66">
        <v>2336</v>
      </c>
      <c r="D98" s="66">
        <v>965.42745000000002</v>
      </c>
      <c r="E98" s="66">
        <v>629</v>
      </c>
      <c r="F98" s="66">
        <v>921.463526</v>
      </c>
      <c r="G98" s="66">
        <v>172.7</v>
      </c>
      <c r="H98" s="66">
        <v>1480</v>
      </c>
      <c r="I98" s="66">
        <v>2233</v>
      </c>
      <c r="J98" s="66">
        <v>301.60000000000002</v>
      </c>
      <c r="K98" s="66">
        <v>67.400000000000006</v>
      </c>
      <c r="L98" s="66">
        <v>4275</v>
      </c>
      <c r="M98" s="66">
        <v>1101</v>
      </c>
      <c r="N98" s="66">
        <v>815.8</v>
      </c>
      <c r="O98" s="66">
        <v>1290</v>
      </c>
      <c r="P98" s="66">
        <v>3420</v>
      </c>
      <c r="Q98" s="66">
        <v>1409</v>
      </c>
    </row>
    <row r="99" spans="2:17">
      <c r="B99" s="61">
        <v>42930</v>
      </c>
      <c r="C99" s="66">
        <v>2322</v>
      </c>
      <c r="D99" s="66">
        <v>960.47654</v>
      </c>
      <c r="E99" s="66">
        <v>635.5</v>
      </c>
      <c r="F99" s="66">
        <v>910.01986450000004</v>
      </c>
      <c r="G99" s="66">
        <v>173.5</v>
      </c>
      <c r="H99" s="66">
        <v>1474</v>
      </c>
      <c r="I99" s="66">
        <v>2227</v>
      </c>
      <c r="J99" s="66">
        <v>300.64999999999998</v>
      </c>
      <c r="K99" s="66">
        <v>66.94</v>
      </c>
      <c r="L99" s="66">
        <v>4263.5</v>
      </c>
      <c r="M99" s="66">
        <v>1094</v>
      </c>
      <c r="N99" s="66">
        <v>808.5</v>
      </c>
      <c r="O99" s="66">
        <v>1305</v>
      </c>
      <c r="P99" s="66">
        <v>3448</v>
      </c>
      <c r="Q99" s="66">
        <v>1411</v>
      </c>
    </row>
    <row r="100" spans="2:17">
      <c r="B100" s="61">
        <v>42933</v>
      </c>
      <c r="C100" s="66">
        <v>2351</v>
      </c>
      <c r="D100" s="66">
        <v>961.466722</v>
      </c>
      <c r="E100" s="66">
        <v>631.5</v>
      </c>
      <c r="F100" s="66">
        <v>911.51251600000001</v>
      </c>
      <c r="G100" s="66">
        <v>174.45</v>
      </c>
      <c r="H100" s="66">
        <v>1481</v>
      </c>
      <c r="I100" s="66">
        <v>2249</v>
      </c>
      <c r="J100" s="66">
        <v>302</v>
      </c>
      <c r="K100" s="66">
        <v>67.13</v>
      </c>
      <c r="L100" s="66">
        <v>4275</v>
      </c>
      <c r="M100" s="66">
        <v>1086</v>
      </c>
      <c r="N100" s="66">
        <v>810.9</v>
      </c>
      <c r="O100" s="66">
        <v>1322.5</v>
      </c>
      <c r="P100" s="66">
        <v>3472.5</v>
      </c>
      <c r="Q100" s="66">
        <v>1431</v>
      </c>
    </row>
    <row r="101" spans="2:17">
      <c r="B101" s="61">
        <v>42934</v>
      </c>
      <c r="C101" s="66">
        <v>2324</v>
      </c>
      <c r="D101" s="66">
        <v>957.50599399999999</v>
      </c>
      <c r="E101" s="66">
        <v>630</v>
      </c>
      <c r="F101" s="66">
        <v>911.51251600000001</v>
      </c>
      <c r="G101" s="66">
        <v>174.25</v>
      </c>
      <c r="H101" s="66">
        <v>1474</v>
      </c>
      <c r="I101" s="66">
        <v>2232</v>
      </c>
      <c r="J101" s="66">
        <v>304.25</v>
      </c>
      <c r="K101" s="66">
        <v>66.900000000000006</v>
      </c>
      <c r="L101" s="66">
        <v>4290.5</v>
      </c>
      <c r="M101" s="66">
        <v>1090</v>
      </c>
      <c r="N101" s="66">
        <v>804.3</v>
      </c>
      <c r="O101" s="66">
        <v>1312.5</v>
      </c>
      <c r="P101" s="66">
        <v>3448</v>
      </c>
      <c r="Q101" s="66">
        <v>1413</v>
      </c>
    </row>
    <row r="102" spans="2:17">
      <c r="B102" s="61">
        <v>42935</v>
      </c>
      <c r="C102" s="66">
        <v>2328</v>
      </c>
      <c r="D102" s="66">
        <v>956.02072099999998</v>
      </c>
      <c r="E102" s="66">
        <v>640.5</v>
      </c>
      <c r="F102" s="66">
        <v>919.47332400000005</v>
      </c>
      <c r="G102" s="66">
        <v>174.6</v>
      </c>
      <c r="H102" s="66">
        <v>1471</v>
      </c>
      <c r="I102" s="66">
        <v>2229</v>
      </c>
      <c r="J102" s="66">
        <v>305.14999999999998</v>
      </c>
      <c r="K102" s="66">
        <v>68.08</v>
      </c>
      <c r="L102" s="66">
        <v>4314</v>
      </c>
      <c r="M102" s="66">
        <v>1094</v>
      </c>
      <c r="N102" s="66">
        <v>810.1</v>
      </c>
      <c r="O102" s="66">
        <v>1319.5</v>
      </c>
      <c r="P102" s="66">
        <v>3446.5</v>
      </c>
      <c r="Q102" s="66">
        <v>1418</v>
      </c>
    </row>
    <row r="103" spans="2:17">
      <c r="B103" s="61">
        <v>42936</v>
      </c>
      <c r="C103" s="66">
        <v>2356</v>
      </c>
      <c r="D103" s="66">
        <v>961.466722</v>
      </c>
      <c r="E103" s="66">
        <v>642</v>
      </c>
      <c r="F103" s="66">
        <v>912.01006649999999</v>
      </c>
      <c r="G103" s="66">
        <v>175.4</v>
      </c>
      <c r="H103" s="66">
        <v>1477</v>
      </c>
      <c r="I103" s="66">
        <v>2266</v>
      </c>
      <c r="J103" s="66">
        <v>310.8</v>
      </c>
      <c r="K103" s="66">
        <v>68.69</v>
      </c>
      <c r="L103" s="66">
        <v>4389</v>
      </c>
      <c r="M103" s="66">
        <v>1092</v>
      </c>
      <c r="N103" s="66">
        <v>825</v>
      </c>
      <c r="O103" s="66">
        <v>1315</v>
      </c>
      <c r="P103" s="66">
        <v>3385.5</v>
      </c>
      <c r="Q103" s="66">
        <v>1334</v>
      </c>
    </row>
    <row r="104" spans="2:17">
      <c r="B104" s="61">
        <v>42937</v>
      </c>
      <c r="C104" s="66">
        <v>2315</v>
      </c>
      <c r="D104" s="66">
        <v>960.971631</v>
      </c>
      <c r="E104" s="66">
        <v>643.5</v>
      </c>
      <c r="F104" s="66">
        <v>917.48312199999998</v>
      </c>
      <c r="G104" s="66">
        <v>175.2</v>
      </c>
      <c r="H104" s="66">
        <v>1473</v>
      </c>
      <c r="I104" s="66">
        <v>2245</v>
      </c>
      <c r="J104" s="66">
        <v>308.35000000000002</v>
      </c>
      <c r="K104" s="66">
        <v>68.11</v>
      </c>
      <c r="L104" s="66">
        <v>4378</v>
      </c>
      <c r="M104" s="66">
        <v>1105</v>
      </c>
      <c r="N104" s="66">
        <v>813.7</v>
      </c>
      <c r="O104" s="66">
        <v>1305.5</v>
      </c>
      <c r="P104" s="66">
        <v>3353</v>
      </c>
      <c r="Q104" s="66">
        <v>1312</v>
      </c>
    </row>
    <row r="105" spans="2:17">
      <c r="B105" s="61">
        <v>42940</v>
      </c>
      <c r="C105" s="66">
        <v>2270</v>
      </c>
      <c r="D105" s="66">
        <v>955.03053899999998</v>
      </c>
      <c r="E105" s="66">
        <v>639</v>
      </c>
      <c r="F105" s="66">
        <v>920.46842500000002</v>
      </c>
      <c r="G105" s="66">
        <v>172.75</v>
      </c>
      <c r="H105" s="66">
        <v>1453</v>
      </c>
      <c r="I105" s="66">
        <v>2188</v>
      </c>
      <c r="J105" s="66">
        <v>305.64999999999998</v>
      </c>
      <c r="K105" s="66">
        <v>67.89</v>
      </c>
      <c r="L105" s="66">
        <v>4333.5</v>
      </c>
      <c r="M105" s="66">
        <v>1080</v>
      </c>
      <c r="N105" s="66">
        <v>817.6</v>
      </c>
      <c r="O105" s="66">
        <v>1288</v>
      </c>
      <c r="P105" s="66">
        <v>3324</v>
      </c>
      <c r="Q105" s="66">
        <v>1275</v>
      </c>
    </row>
    <row r="106" spans="2:17">
      <c r="B106" s="61">
        <v>42941</v>
      </c>
      <c r="C106" s="66">
        <v>2287</v>
      </c>
      <c r="D106" s="66">
        <v>954.53544799999997</v>
      </c>
      <c r="E106" s="66">
        <v>638.5</v>
      </c>
      <c r="F106" s="66">
        <v>920.46842500000002</v>
      </c>
      <c r="G106" s="66">
        <v>174</v>
      </c>
      <c r="H106" s="66">
        <v>1457</v>
      </c>
      <c r="I106" s="66">
        <v>2165</v>
      </c>
      <c r="J106" s="66">
        <v>306.60000000000002</v>
      </c>
      <c r="K106" s="66">
        <v>69</v>
      </c>
      <c r="L106" s="66">
        <v>4338.5</v>
      </c>
      <c r="M106" s="66">
        <v>1076</v>
      </c>
      <c r="N106" s="66">
        <v>841.2</v>
      </c>
      <c r="O106" s="66">
        <v>1343.5</v>
      </c>
      <c r="P106" s="66">
        <v>3475</v>
      </c>
      <c r="Q106" s="66">
        <v>1271</v>
      </c>
    </row>
    <row r="107" spans="2:17">
      <c r="B107" s="61">
        <v>42942</v>
      </c>
      <c r="C107" s="66">
        <v>2324</v>
      </c>
      <c r="D107" s="66">
        <v>957.01090299999998</v>
      </c>
      <c r="E107" s="66">
        <v>643</v>
      </c>
      <c r="F107" s="66">
        <v>916.488021</v>
      </c>
      <c r="G107" s="66">
        <v>173.8</v>
      </c>
      <c r="H107" s="66">
        <v>1460</v>
      </c>
      <c r="I107" s="66">
        <v>2185</v>
      </c>
      <c r="J107" s="66">
        <v>310.64999999999998</v>
      </c>
      <c r="K107" s="66">
        <v>69.08</v>
      </c>
      <c r="L107" s="66">
        <v>4356.5</v>
      </c>
      <c r="M107" s="66">
        <v>1094</v>
      </c>
      <c r="N107" s="66">
        <v>834.4</v>
      </c>
      <c r="O107" s="66">
        <v>1353</v>
      </c>
      <c r="P107" s="66">
        <v>3460</v>
      </c>
      <c r="Q107" s="66">
        <v>1279</v>
      </c>
    </row>
    <row r="108" spans="2:17">
      <c r="B108" s="61">
        <v>42943</v>
      </c>
      <c r="C108" s="66">
        <v>2344</v>
      </c>
      <c r="D108" s="66">
        <v>958.49617599999999</v>
      </c>
      <c r="E108" s="66">
        <v>656.5</v>
      </c>
      <c r="F108" s="66">
        <v>926.93658149999999</v>
      </c>
      <c r="G108" s="66">
        <v>175.7</v>
      </c>
      <c r="H108" s="66">
        <v>1380</v>
      </c>
      <c r="I108" s="66">
        <v>2189</v>
      </c>
      <c r="J108" s="66">
        <v>316.14999999999998</v>
      </c>
      <c r="K108" s="66">
        <v>67.5</v>
      </c>
      <c r="L108" s="66">
        <v>4360.5</v>
      </c>
      <c r="M108" s="66">
        <v>1096</v>
      </c>
      <c r="N108" s="66">
        <v>839.2</v>
      </c>
      <c r="O108" s="66">
        <v>1362</v>
      </c>
      <c r="P108" s="66">
        <v>3496</v>
      </c>
      <c r="Q108" s="66">
        <v>1282</v>
      </c>
    </row>
    <row r="109" spans="2:17">
      <c r="B109" s="61">
        <v>42944</v>
      </c>
      <c r="C109" s="66">
        <v>2283</v>
      </c>
      <c r="D109" s="66">
        <v>953.54526599999997</v>
      </c>
      <c r="E109" s="66">
        <v>667</v>
      </c>
      <c r="F109" s="66">
        <v>924.44882900000005</v>
      </c>
      <c r="G109" s="66">
        <v>173.3</v>
      </c>
      <c r="H109" s="66">
        <v>1379</v>
      </c>
      <c r="I109" s="66">
        <v>2152</v>
      </c>
      <c r="J109" s="66">
        <v>310.39999999999998</v>
      </c>
      <c r="K109" s="66">
        <v>66.5</v>
      </c>
      <c r="L109" s="66">
        <v>4327</v>
      </c>
      <c r="M109" s="66">
        <v>1094</v>
      </c>
      <c r="N109" s="66">
        <v>827.1</v>
      </c>
      <c r="O109" s="66">
        <v>1364</v>
      </c>
      <c r="P109" s="66">
        <v>3504</v>
      </c>
      <c r="Q109" s="66">
        <v>1275</v>
      </c>
    </row>
    <row r="110" spans="2:17">
      <c r="B110" s="61">
        <v>42947</v>
      </c>
      <c r="C110" s="66">
        <v>2250</v>
      </c>
      <c r="D110" s="66">
        <v>955.52562999999998</v>
      </c>
      <c r="E110" s="66">
        <v>657.5</v>
      </c>
      <c r="F110" s="66">
        <v>883.64968799999997</v>
      </c>
      <c r="G110" s="66">
        <v>174.2</v>
      </c>
      <c r="H110" s="66">
        <v>1379</v>
      </c>
      <c r="I110" s="66">
        <v>2240</v>
      </c>
      <c r="J110" s="66">
        <v>313.5</v>
      </c>
      <c r="K110" s="66">
        <v>65.58</v>
      </c>
      <c r="L110" s="66">
        <v>4321.5</v>
      </c>
      <c r="M110" s="66">
        <v>1099</v>
      </c>
      <c r="N110" s="66">
        <v>846.7</v>
      </c>
      <c r="O110" s="66">
        <v>1378</v>
      </c>
      <c r="P110" s="66">
        <v>3520</v>
      </c>
      <c r="Q110" s="66">
        <v>1236</v>
      </c>
    </row>
    <row r="111" spans="2:17">
      <c r="B111" s="61">
        <v>42948</v>
      </c>
      <c r="C111" s="66">
        <v>2306</v>
      </c>
      <c r="D111" s="66">
        <v>958.49617599999999</v>
      </c>
      <c r="E111" s="66">
        <v>660</v>
      </c>
      <c r="F111" s="66">
        <v>974.20387900000003</v>
      </c>
      <c r="G111" s="66">
        <v>175.95</v>
      </c>
      <c r="H111" s="66">
        <v>1381</v>
      </c>
      <c r="I111" s="66">
        <v>2229</v>
      </c>
      <c r="J111" s="66">
        <v>316</v>
      </c>
      <c r="K111" s="66">
        <v>65.569999999999993</v>
      </c>
      <c r="L111" s="66">
        <v>4308</v>
      </c>
      <c r="M111" s="66">
        <v>1103</v>
      </c>
      <c r="N111" s="66">
        <v>846.2</v>
      </c>
      <c r="O111" s="66">
        <v>1362.5</v>
      </c>
      <c r="P111" s="66">
        <v>3502</v>
      </c>
      <c r="Q111" s="66">
        <v>1254</v>
      </c>
    </row>
    <row r="112" spans="2:17">
      <c r="B112" s="61">
        <v>42949</v>
      </c>
      <c r="C112" s="66">
        <v>2260</v>
      </c>
      <c r="D112" s="66">
        <v>959.486358</v>
      </c>
      <c r="E112" s="66">
        <v>658.5</v>
      </c>
      <c r="F112" s="66">
        <v>938.38024299999995</v>
      </c>
      <c r="G112" s="66">
        <v>178.2</v>
      </c>
      <c r="H112" s="66">
        <v>1385</v>
      </c>
      <c r="I112" s="66">
        <v>2240</v>
      </c>
      <c r="J112" s="66">
        <v>312.89999999999998</v>
      </c>
      <c r="K112" s="66">
        <v>65.56</v>
      </c>
      <c r="L112" s="66">
        <v>4303.5</v>
      </c>
      <c r="M112" s="66">
        <v>1099</v>
      </c>
      <c r="N112" s="66">
        <v>795</v>
      </c>
      <c r="O112" s="66">
        <v>1348</v>
      </c>
      <c r="P112" s="66">
        <v>3403</v>
      </c>
      <c r="Q112" s="66">
        <v>1256</v>
      </c>
    </row>
    <row r="113" spans="2:17">
      <c r="B113" s="61">
        <v>42950</v>
      </c>
      <c r="C113" s="66">
        <v>2217</v>
      </c>
      <c r="D113" s="66">
        <v>959.486358</v>
      </c>
      <c r="E113" s="66">
        <v>669</v>
      </c>
      <c r="F113" s="66">
        <v>950.32145500000001</v>
      </c>
      <c r="G113" s="66">
        <v>180</v>
      </c>
      <c r="H113" s="66">
        <v>1400</v>
      </c>
      <c r="I113" s="66">
        <v>2268</v>
      </c>
      <c r="J113" s="66">
        <v>313.89999999999998</v>
      </c>
      <c r="K113" s="66">
        <v>66.510000000000005</v>
      </c>
      <c r="L113" s="66">
        <v>4325</v>
      </c>
      <c r="M113" s="66">
        <v>1101</v>
      </c>
      <c r="N113" s="66">
        <v>790.6</v>
      </c>
      <c r="O113" s="66">
        <v>1357.5</v>
      </c>
      <c r="P113" s="66">
        <v>3486.5</v>
      </c>
      <c r="Q113" s="66">
        <v>1263</v>
      </c>
    </row>
    <row r="114" spans="2:17">
      <c r="B114" s="61">
        <v>42951</v>
      </c>
      <c r="C114" s="66">
        <v>2279</v>
      </c>
      <c r="D114" s="66">
        <v>958.49617599999999</v>
      </c>
      <c r="E114" s="66">
        <v>655.5</v>
      </c>
      <c r="F114" s="66">
        <v>957.28716199999997</v>
      </c>
      <c r="G114" s="66">
        <v>180.15</v>
      </c>
      <c r="H114" s="66">
        <v>1403</v>
      </c>
      <c r="I114" s="66">
        <v>2272</v>
      </c>
      <c r="J114" s="66">
        <v>316.75</v>
      </c>
      <c r="K114" s="66">
        <v>66.81</v>
      </c>
      <c r="L114" s="66">
        <v>4357</v>
      </c>
      <c r="M114" s="66">
        <v>1108</v>
      </c>
      <c r="N114" s="66">
        <v>802.5</v>
      </c>
      <c r="O114" s="66">
        <v>1365</v>
      </c>
      <c r="P114" s="66">
        <v>3546</v>
      </c>
      <c r="Q114" s="66">
        <v>1265</v>
      </c>
    </row>
    <row r="115" spans="2:17">
      <c r="B115" s="61">
        <v>42954</v>
      </c>
      <c r="C115" s="66">
        <v>2240</v>
      </c>
      <c r="D115" s="66">
        <v>959.981449</v>
      </c>
      <c r="E115" s="66">
        <v>630.5</v>
      </c>
      <c r="F115" s="66">
        <v>952.31165699999997</v>
      </c>
      <c r="G115" s="66">
        <v>179.45</v>
      </c>
      <c r="H115" s="66">
        <v>1391</v>
      </c>
      <c r="I115" s="66">
        <v>2281</v>
      </c>
      <c r="J115" s="66">
        <v>316</v>
      </c>
      <c r="K115" s="66">
        <v>66.5</v>
      </c>
      <c r="L115" s="66">
        <v>4393</v>
      </c>
      <c r="M115" s="66">
        <v>1117</v>
      </c>
      <c r="N115" s="66">
        <v>802.8</v>
      </c>
      <c r="O115" s="66">
        <v>1396</v>
      </c>
      <c r="P115" s="66">
        <v>3637</v>
      </c>
      <c r="Q115" s="66">
        <v>1279</v>
      </c>
    </row>
    <row r="116" spans="2:17">
      <c r="B116" s="61">
        <v>42955</v>
      </c>
      <c r="C116" s="66">
        <v>2224</v>
      </c>
      <c r="D116" s="66">
        <v>952.05999299999996</v>
      </c>
      <c r="E116" s="66">
        <v>628</v>
      </c>
      <c r="F116" s="66">
        <v>945.34595000000002</v>
      </c>
      <c r="G116" s="66">
        <v>179.45</v>
      </c>
      <c r="H116" s="66">
        <v>1393</v>
      </c>
      <c r="I116" s="66">
        <v>2284</v>
      </c>
      <c r="J116" s="66">
        <v>316.95</v>
      </c>
      <c r="K116" s="66">
        <v>67.260000000000005</v>
      </c>
      <c r="L116" s="66">
        <v>4411</v>
      </c>
      <c r="M116" s="66">
        <v>1117</v>
      </c>
      <c r="N116" s="66">
        <v>804</v>
      </c>
      <c r="O116" s="66">
        <v>1397.5</v>
      </c>
      <c r="P116" s="66">
        <v>3625</v>
      </c>
      <c r="Q116" s="66">
        <v>1279</v>
      </c>
    </row>
    <row r="117" spans="2:17">
      <c r="B117" s="61">
        <v>42956</v>
      </c>
      <c r="C117" s="66">
        <v>2177</v>
      </c>
      <c r="D117" s="66">
        <v>944.13853700000004</v>
      </c>
      <c r="E117" s="66">
        <v>626.5</v>
      </c>
      <c r="F117" s="66">
        <v>935.89249050000001</v>
      </c>
      <c r="G117" s="66">
        <v>180.15</v>
      </c>
      <c r="H117" s="66">
        <v>1393</v>
      </c>
      <c r="I117" s="66">
        <v>2293</v>
      </c>
      <c r="J117" s="66">
        <v>313.3</v>
      </c>
      <c r="K117" s="66">
        <v>66.91</v>
      </c>
      <c r="L117" s="66">
        <v>4429</v>
      </c>
      <c r="M117" s="66">
        <v>1114</v>
      </c>
      <c r="N117" s="66">
        <v>783.1</v>
      </c>
      <c r="O117" s="66">
        <v>1381.5</v>
      </c>
      <c r="P117" s="66">
        <v>3599</v>
      </c>
      <c r="Q117" s="66">
        <v>1276</v>
      </c>
    </row>
    <row r="118" spans="2:17">
      <c r="B118" s="61">
        <v>42957</v>
      </c>
      <c r="C118" s="66">
        <v>2186</v>
      </c>
      <c r="D118" s="66">
        <v>944.63362800000004</v>
      </c>
      <c r="E118" s="66">
        <v>620.5</v>
      </c>
      <c r="F118" s="66">
        <v>914.49781900000005</v>
      </c>
      <c r="G118" s="66">
        <v>177</v>
      </c>
      <c r="H118" s="66">
        <v>1390</v>
      </c>
      <c r="I118" s="66">
        <v>2286</v>
      </c>
      <c r="J118" s="66">
        <v>298.89999999999998</v>
      </c>
      <c r="K118" s="66">
        <v>64.83</v>
      </c>
      <c r="L118" s="66">
        <v>4383</v>
      </c>
      <c r="M118" s="66">
        <v>1100</v>
      </c>
      <c r="N118" s="66">
        <v>775.1</v>
      </c>
      <c r="O118" s="66">
        <v>1375.5</v>
      </c>
      <c r="P118" s="66">
        <v>3479.5</v>
      </c>
      <c r="Q118" s="66">
        <v>1257</v>
      </c>
    </row>
    <row r="119" spans="2:17">
      <c r="B119" s="61">
        <v>42958</v>
      </c>
      <c r="C119" s="66">
        <v>2224</v>
      </c>
      <c r="D119" s="66">
        <v>943.14835500000004</v>
      </c>
      <c r="E119" s="66">
        <v>615.5</v>
      </c>
      <c r="F119" s="66">
        <v>905.54191000000003</v>
      </c>
      <c r="G119" s="66">
        <v>177.2</v>
      </c>
      <c r="H119" s="66">
        <v>1389</v>
      </c>
      <c r="I119" s="66">
        <v>2267</v>
      </c>
      <c r="J119" s="66">
        <v>294.35000000000002</v>
      </c>
      <c r="K119" s="66">
        <v>64.64</v>
      </c>
      <c r="L119" s="66">
        <v>4374</v>
      </c>
      <c r="M119" s="66">
        <v>1095</v>
      </c>
      <c r="N119" s="66">
        <v>753.6</v>
      </c>
      <c r="O119" s="66">
        <v>1336</v>
      </c>
      <c r="P119" s="66">
        <v>3370</v>
      </c>
      <c r="Q119" s="66">
        <v>1252</v>
      </c>
    </row>
    <row r="120" spans="2:17">
      <c r="B120" s="61">
        <v>42961</v>
      </c>
      <c r="C120" s="66">
        <v>2268</v>
      </c>
      <c r="D120" s="66">
        <v>946.11890100000005</v>
      </c>
      <c r="E120" s="66">
        <v>615.5</v>
      </c>
      <c r="F120" s="66">
        <v>899.07375349999995</v>
      </c>
      <c r="G120" s="66">
        <v>176.25</v>
      </c>
      <c r="H120" s="66">
        <v>1410</v>
      </c>
      <c r="I120" s="66">
        <v>2282</v>
      </c>
      <c r="J120" s="66">
        <v>296.95</v>
      </c>
      <c r="K120" s="66">
        <v>64.86</v>
      </c>
      <c r="L120" s="66">
        <v>4412.5</v>
      </c>
      <c r="M120" s="66">
        <v>1101</v>
      </c>
      <c r="N120" s="66">
        <v>769.3</v>
      </c>
      <c r="O120" s="66">
        <v>1361</v>
      </c>
      <c r="P120" s="66">
        <v>3413</v>
      </c>
      <c r="Q120" s="66">
        <v>1265</v>
      </c>
    </row>
    <row r="121" spans="2:17">
      <c r="B121" s="61">
        <v>42962</v>
      </c>
      <c r="C121" s="66">
        <v>2270</v>
      </c>
      <c r="D121" s="66">
        <v>947.60417399999994</v>
      </c>
      <c r="E121" s="66">
        <v>620.5</v>
      </c>
      <c r="F121" s="66">
        <v>905.54191000000003</v>
      </c>
      <c r="G121" s="66">
        <v>177.2</v>
      </c>
      <c r="H121" s="66">
        <v>1406</v>
      </c>
      <c r="I121" s="66">
        <v>2269</v>
      </c>
      <c r="J121" s="66">
        <v>296.64999999999998</v>
      </c>
      <c r="K121" s="66">
        <v>65.59</v>
      </c>
      <c r="L121" s="66">
        <v>4471.5</v>
      </c>
      <c r="M121" s="66">
        <v>1109</v>
      </c>
      <c r="N121" s="66">
        <v>776.9</v>
      </c>
      <c r="O121" s="66">
        <v>1342</v>
      </c>
      <c r="P121" s="66">
        <v>3375.5</v>
      </c>
      <c r="Q121" s="66">
        <v>1322</v>
      </c>
    </row>
    <row r="122" spans="2:17">
      <c r="B122" s="61">
        <v>42963</v>
      </c>
      <c r="C122" s="66">
        <v>2299</v>
      </c>
      <c r="D122" s="66">
        <v>947.10908300000006</v>
      </c>
      <c r="E122" s="66">
        <v>624</v>
      </c>
      <c r="F122" s="66">
        <v>908.52721299999996</v>
      </c>
      <c r="G122" s="66">
        <v>180.1</v>
      </c>
      <c r="H122" s="66">
        <v>1430</v>
      </c>
      <c r="I122" s="66">
        <v>2247</v>
      </c>
      <c r="J122" s="66">
        <v>294.39999999999998</v>
      </c>
      <c r="K122" s="66">
        <v>65.349999999999994</v>
      </c>
      <c r="L122" s="66">
        <v>4465</v>
      </c>
      <c r="M122" s="66">
        <v>1129</v>
      </c>
      <c r="N122" s="66">
        <v>776.1</v>
      </c>
      <c r="O122" s="66">
        <v>1368</v>
      </c>
      <c r="P122" s="66">
        <v>3456</v>
      </c>
      <c r="Q122" s="66">
        <v>1326</v>
      </c>
    </row>
    <row r="123" spans="2:17">
      <c r="B123" s="61">
        <v>42964</v>
      </c>
      <c r="C123" s="66">
        <v>2307</v>
      </c>
      <c r="D123" s="66">
        <v>946.11890100000005</v>
      </c>
      <c r="E123" s="66">
        <v>615</v>
      </c>
      <c r="F123" s="66">
        <v>907.0345615</v>
      </c>
      <c r="G123" s="66">
        <v>178.85</v>
      </c>
      <c r="H123" s="66">
        <v>1436</v>
      </c>
      <c r="I123" s="66">
        <v>2248</v>
      </c>
      <c r="J123" s="66">
        <v>293.60000000000002</v>
      </c>
      <c r="K123" s="66">
        <v>64.400000000000006</v>
      </c>
      <c r="L123" s="66">
        <v>4460.5</v>
      </c>
      <c r="M123" s="66">
        <v>1104</v>
      </c>
      <c r="N123" s="66">
        <v>755</v>
      </c>
      <c r="O123" s="66">
        <v>1362</v>
      </c>
      <c r="P123" s="66">
        <v>3429.5</v>
      </c>
      <c r="Q123" s="66">
        <v>1301</v>
      </c>
    </row>
    <row r="124" spans="2:17">
      <c r="B124" s="61">
        <v>42965</v>
      </c>
      <c r="C124" s="66">
        <v>2284</v>
      </c>
      <c r="D124" s="66">
        <v>942.65326400000004</v>
      </c>
      <c r="E124" s="66">
        <v>605</v>
      </c>
      <c r="F124" s="66">
        <v>896.58600100000001</v>
      </c>
      <c r="G124" s="66">
        <v>176.55</v>
      </c>
      <c r="H124" s="66">
        <v>1437</v>
      </c>
      <c r="I124" s="66">
        <v>2221</v>
      </c>
      <c r="J124" s="66">
        <v>292.5</v>
      </c>
      <c r="K124" s="66">
        <v>63.91</v>
      </c>
      <c r="L124" s="66">
        <v>4453.5</v>
      </c>
      <c r="M124" s="66">
        <v>1098</v>
      </c>
      <c r="N124" s="66">
        <v>751.4</v>
      </c>
      <c r="O124" s="66">
        <v>1351</v>
      </c>
      <c r="P124" s="66">
        <v>3429.5</v>
      </c>
      <c r="Q124" s="66">
        <v>1290</v>
      </c>
    </row>
    <row r="125" spans="2:17">
      <c r="B125" s="61">
        <v>42968</v>
      </c>
      <c r="C125" s="66">
        <v>2286</v>
      </c>
      <c r="D125" s="66">
        <v>945.62381000000005</v>
      </c>
      <c r="E125" s="66">
        <v>619</v>
      </c>
      <c r="F125" s="66">
        <v>897.58110199999999</v>
      </c>
      <c r="G125" s="66">
        <v>176.95</v>
      </c>
      <c r="H125" s="66">
        <v>1431</v>
      </c>
      <c r="I125" s="66">
        <v>2222</v>
      </c>
      <c r="J125" s="66">
        <v>292.2</v>
      </c>
      <c r="K125" s="66">
        <v>64.569999999999993</v>
      </c>
      <c r="L125" s="66">
        <v>4465</v>
      </c>
      <c r="M125" s="66">
        <v>1090</v>
      </c>
      <c r="N125" s="66">
        <v>757.9</v>
      </c>
      <c r="O125" s="66">
        <v>1366</v>
      </c>
      <c r="P125" s="66">
        <v>3455.5</v>
      </c>
      <c r="Q125" s="66">
        <v>1289</v>
      </c>
    </row>
    <row r="126" spans="2:17">
      <c r="B126" s="61">
        <v>42969</v>
      </c>
      <c r="C126" s="66">
        <v>2319</v>
      </c>
      <c r="D126" s="66">
        <v>946.61399200000005</v>
      </c>
      <c r="E126" s="66">
        <v>621.5</v>
      </c>
      <c r="F126" s="66">
        <v>912.50761699999998</v>
      </c>
      <c r="G126" s="66">
        <v>184.2</v>
      </c>
      <c r="H126" s="66">
        <v>1441</v>
      </c>
      <c r="I126" s="66">
        <v>2257</v>
      </c>
      <c r="J126" s="66">
        <v>292.95</v>
      </c>
      <c r="K126" s="66">
        <v>65.040000000000006</v>
      </c>
      <c r="L126" s="66">
        <v>4515.5</v>
      </c>
      <c r="M126" s="66">
        <v>1100</v>
      </c>
      <c r="N126" s="66">
        <v>765.2</v>
      </c>
      <c r="O126" s="66">
        <v>1394.5</v>
      </c>
      <c r="P126" s="66">
        <v>3539.5</v>
      </c>
      <c r="Q126" s="66">
        <v>1293</v>
      </c>
    </row>
    <row r="127" spans="2:17">
      <c r="B127" s="61">
        <v>42970</v>
      </c>
      <c r="C127" s="66">
        <v>2331</v>
      </c>
      <c r="D127" s="66">
        <v>944.63362800000004</v>
      </c>
      <c r="E127" s="66">
        <v>613</v>
      </c>
      <c r="F127" s="66">
        <v>912.50761699999998</v>
      </c>
      <c r="G127" s="66">
        <v>187.1</v>
      </c>
      <c r="H127" s="66">
        <v>1435</v>
      </c>
      <c r="I127" s="66">
        <v>2248</v>
      </c>
      <c r="J127" s="66">
        <v>293</v>
      </c>
      <c r="K127" s="66">
        <v>65.400000000000006</v>
      </c>
      <c r="L127" s="66">
        <v>4514.5</v>
      </c>
      <c r="M127" s="66">
        <v>1109</v>
      </c>
      <c r="N127" s="66">
        <v>767</v>
      </c>
      <c r="O127" s="66">
        <v>1410.5</v>
      </c>
      <c r="P127" s="66">
        <v>3615</v>
      </c>
      <c r="Q127" s="66">
        <v>1270</v>
      </c>
    </row>
    <row r="128" spans="2:17">
      <c r="B128" s="61">
        <v>42971</v>
      </c>
      <c r="C128" s="66">
        <v>2354</v>
      </c>
      <c r="D128" s="66">
        <v>942.15817300000003</v>
      </c>
      <c r="E128" s="66">
        <v>614.5</v>
      </c>
      <c r="F128" s="66">
        <v>905.54191000000003</v>
      </c>
      <c r="G128" s="66">
        <v>187.45</v>
      </c>
      <c r="H128" s="66">
        <v>1428</v>
      </c>
      <c r="I128" s="66">
        <v>2252</v>
      </c>
      <c r="J128" s="66">
        <v>291.7</v>
      </c>
      <c r="K128" s="66">
        <v>64.73</v>
      </c>
      <c r="L128" s="66">
        <v>4519</v>
      </c>
      <c r="M128" s="66">
        <v>1110</v>
      </c>
      <c r="N128" s="66">
        <v>776.7</v>
      </c>
      <c r="O128" s="66">
        <v>1417</v>
      </c>
      <c r="P128" s="66">
        <v>3645.5</v>
      </c>
      <c r="Q128" s="66">
        <v>1214</v>
      </c>
    </row>
    <row r="129" spans="2:17">
      <c r="B129" s="61">
        <v>42972</v>
      </c>
      <c r="C129" s="66">
        <v>2349</v>
      </c>
      <c r="D129" s="66">
        <v>945.62381000000005</v>
      </c>
      <c r="E129" s="66">
        <v>621.5</v>
      </c>
      <c r="F129" s="66">
        <v>902.0590565</v>
      </c>
      <c r="G129" s="66">
        <v>184.2</v>
      </c>
      <c r="H129" s="66">
        <v>1404</v>
      </c>
      <c r="I129" s="66">
        <v>2249</v>
      </c>
      <c r="J129" s="66">
        <v>290.14999999999998</v>
      </c>
      <c r="K129" s="66">
        <v>64.91</v>
      </c>
      <c r="L129" s="66">
        <v>4510.5</v>
      </c>
      <c r="M129" s="66">
        <v>1105</v>
      </c>
      <c r="N129" s="66">
        <v>777.1</v>
      </c>
      <c r="O129" s="66">
        <v>1437</v>
      </c>
      <c r="P129" s="66">
        <v>3661</v>
      </c>
      <c r="Q129" s="66">
        <v>1216</v>
      </c>
    </row>
    <row r="130" spans="2:17">
      <c r="B130" s="61">
        <v>42976</v>
      </c>
      <c r="C130" s="66">
        <v>2280</v>
      </c>
      <c r="D130" s="66">
        <v>941.16799100000003</v>
      </c>
      <c r="E130" s="66">
        <v>612.5</v>
      </c>
      <c r="F130" s="66">
        <v>892.60559699999999</v>
      </c>
      <c r="G130" s="66">
        <v>180.85</v>
      </c>
      <c r="H130" s="66">
        <v>1398</v>
      </c>
      <c r="I130" s="66">
        <v>2241</v>
      </c>
      <c r="J130" s="66">
        <v>287.75</v>
      </c>
      <c r="K130" s="66">
        <v>63.85</v>
      </c>
      <c r="L130" s="66">
        <v>4499</v>
      </c>
      <c r="M130" s="66">
        <v>1090</v>
      </c>
      <c r="N130" s="66">
        <v>767.7</v>
      </c>
      <c r="O130" s="66">
        <v>1448</v>
      </c>
      <c r="P130" s="66">
        <v>3661.5</v>
      </c>
      <c r="Q130" s="66">
        <v>1206</v>
      </c>
    </row>
    <row r="131" spans="2:17">
      <c r="B131" s="61">
        <v>42977</v>
      </c>
      <c r="C131" s="66">
        <v>2313</v>
      </c>
      <c r="D131" s="66">
        <v>942.15817300000003</v>
      </c>
      <c r="E131" s="66">
        <v>604.5</v>
      </c>
      <c r="F131" s="66">
        <v>905.04435950000004</v>
      </c>
      <c r="G131" s="66">
        <v>182.4</v>
      </c>
      <c r="H131" s="66">
        <v>1408</v>
      </c>
      <c r="I131" s="66">
        <v>2253</v>
      </c>
      <c r="J131" s="66">
        <v>290.7</v>
      </c>
      <c r="K131" s="66">
        <v>63.6</v>
      </c>
      <c r="L131" s="66">
        <v>4461.5</v>
      </c>
      <c r="M131" s="66">
        <v>1098</v>
      </c>
      <c r="N131" s="66">
        <v>772.5</v>
      </c>
      <c r="O131" s="66">
        <v>1454.5</v>
      </c>
      <c r="P131" s="66">
        <v>3679</v>
      </c>
      <c r="Q131" s="66">
        <v>1182</v>
      </c>
    </row>
    <row r="132" spans="2:17">
      <c r="B132" s="61">
        <v>42978</v>
      </c>
      <c r="C132" s="66">
        <v>2362</v>
      </c>
      <c r="D132" s="66">
        <v>946.61399200000005</v>
      </c>
      <c r="E132" s="66">
        <v>606.5</v>
      </c>
      <c r="F132" s="66">
        <v>909.52231400000005</v>
      </c>
      <c r="G132" s="66">
        <v>180.9</v>
      </c>
      <c r="H132" s="66">
        <v>1425</v>
      </c>
      <c r="I132" s="66">
        <v>2269</v>
      </c>
      <c r="J132" s="66">
        <v>292.55</v>
      </c>
      <c r="K132" s="66">
        <v>63.82</v>
      </c>
      <c r="L132" s="66">
        <v>4519</v>
      </c>
      <c r="M132" s="66">
        <v>1093</v>
      </c>
      <c r="N132" s="66">
        <v>770</v>
      </c>
      <c r="O132" s="66">
        <v>1476.5</v>
      </c>
      <c r="P132" s="66">
        <v>3746.5</v>
      </c>
      <c r="Q132" s="66">
        <v>1196</v>
      </c>
    </row>
    <row r="133" spans="2:17">
      <c r="B133" s="61">
        <v>42979</v>
      </c>
      <c r="C133" s="66">
        <v>2378</v>
      </c>
      <c r="D133" s="66">
        <v>946.61399200000005</v>
      </c>
      <c r="E133" s="66">
        <v>603</v>
      </c>
      <c r="F133" s="66">
        <v>915.49292000000003</v>
      </c>
      <c r="G133" s="66">
        <v>183.1</v>
      </c>
      <c r="H133" s="66">
        <v>1437</v>
      </c>
      <c r="I133" s="66">
        <v>2254</v>
      </c>
      <c r="J133" s="66">
        <v>288.45</v>
      </c>
      <c r="K133" s="66">
        <v>63.69</v>
      </c>
      <c r="L133" s="66">
        <v>4489</v>
      </c>
      <c r="M133" s="66">
        <v>1090</v>
      </c>
      <c r="N133" s="66">
        <v>773.9</v>
      </c>
      <c r="O133" s="66">
        <v>1484</v>
      </c>
      <c r="P133" s="66">
        <v>3759.5</v>
      </c>
      <c r="Q133" s="66">
        <v>1190</v>
      </c>
    </row>
    <row r="134" spans="2:17">
      <c r="B134" s="61">
        <v>42982</v>
      </c>
      <c r="C134" s="66">
        <v>2369</v>
      </c>
      <c r="D134" s="66">
        <v>941.16799100000003</v>
      </c>
      <c r="E134" s="66">
        <v>603.5</v>
      </c>
      <c r="F134" s="66">
        <v>907.0345615</v>
      </c>
      <c r="G134" s="66">
        <v>185.35</v>
      </c>
      <c r="H134" s="66">
        <v>1432</v>
      </c>
      <c r="I134" s="66">
        <v>2250</v>
      </c>
      <c r="J134" s="66">
        <v>289.95</v>
      </c>
      <c r="K134" s="66">
        <v>63.4</v>
      </c>
      <c r="L134" s="66">
        <v>4500.5</v>
      </c>
      <c r="M134" s="66">
        <v>1087</v>
      </c>
      <c r="N134" s="66">
        <v>762.4</v>
      </c>
      <c r="O134" s="66">
        <v>1486</v>
      </c>
      <c r="P134" s="66">
        <v>3735.5</v>
      </c>
      <c r="Q134" s="66">
        <v>1181</v>
      </c>
    </row>
    <row r="135" spans="2:17">
      <c r="B135" s="61">
        <v>42983</v>
      </c>
      <c r="C135" s="66">
        <v>2331</v>
      </c>
      <c r="D135" s="66">
        <v>941.66308200000003</v>
      </c>
      <c r="E135" s="66">
        <v>596</v>
      </c>
      <c r="F135" s="66">
        <v>896.08845050000002</v>
      </c>
      <c r="G135" s="66">
        <v>184.7</v>
      </c>
      <c r="H135" s="66">
        <v>1434</v>
      </c>
      <c r="I135" s="66">
        <v>2275</v>
      </c>
      <c r="J135" s="66">
        <v>287.7</v>
      </c>
      <c r="K135" s="66">
        <v>63.1</v>
      </c>
      <c r="L135" s="66">
        <v>4470.5</v>
      </c>
      <c r="M135" s="66">
        <v>1083</v>
      </c>
      <c r="N135" s="66">
        <v>755</v>
      </c>
      <c r="O135" s="66">
        <v>1482.5</v>
      </c>
      <c r="P135" s="66">
        <v>3695.5</v>
      </c>
      <c r="Q135" s="66">
        <v>1156</v>
      </c>
    </row>
    <row r="136" spans="2:17">
      <c r="B136" s="61">
        <v>42984</v>
      </c>
      <c r="C136" s="66">
        <v>2314</v>
      </c>
      <c r="D136" s="66">
        <v>944.13853700000004</v>
      </c>
      <c r="E136" s="66">
        <v>599</v>
      </c>
      <c r="F136" s="66">
        <v>887.63009199999999</v>
      </c>
      <c r="G136" s="66">
        <v>186</v>
      </c>
      <c r="H136" s="66">
        <v>1430</v>
      </c>
      <c r="I136" s="66">
        <v>2277</v>
      </c>
      <c r="J136" s="66">
        <v>285.39999999999998</v>
      </c>
      <c r="K136" s="66">
        <v>63.05</v>
      </c>
      <c r="L136" s="66">
        <v>4497</v>
      </c>
      <c r="M136" s="66">
        <v>1080</v>
      </c>
      <c r="N136" s="66">
        <v>749.3</v>
      </c>
      <c r="O136" s="66">
        <v>1484.5</v>
      </c>
      <c r="P136" s="66">
        <v>3701</v>
      </c>
      <c r="Q136" s="66">
        <v>1151</v>
      </c>
    </row>
    <row r="137" spans="2:17">
      <c r="B137" s="61">
        <v>42985</v>
      </c>
      <c r="C137" s="66">
        <v>2334</v>
      </c>
      <c r="D137" s="66">
        <v>943.14835500000004</v>
      </c>
      <c r="E137" s="66">
        <v>596</v>
      </c>
      <c r="F137" s="66">
        <v>879.66928399999995</v>
      </c>
      <c r="G137" s="66">
        <v>186.45</v>
      </c>
      <c r="H137" s="66">
        <v>1441</v>
      </c>
      <c r="I137" s="66">
        <v>2283</v>
      </c>
      <c r="J137" s="66">
        <v>286.55</v>
      </c>
      <c r="K137" s="66">
        <v>63.08</v>
      </c>
      <c r="L137" s="66">
        <v>4530</v>
      </c>
      <c r="M137" s="66">
        <v>1082</v>
      </c>
      <c r="N137" s="66">
        <v>740.5</v>
      </c>
      <c r="O137" s="66">
        <v>1457.5</v>
      </c>
      <c r="P137" s="66">
        <v>3715.5</v>
      </c>
      <c r="Q137" s="66">
        <v>1159</v>
      </c>
    </row>
    <row r="138" spans="2:17">
      <c r="B138" s="61">
        <v>42986</v>
      </c>
      <c r="C138" s="66">
        <v>2341</v>
      </c>
      <c r="D138" s="66">
        <v>939.18762700000002</v>
      </c>
      <c r="E138" s="66">
        <v>586</v>
      </c>
      <c r="F138" s="66">
        <v>887.63009199999999</v>
      </c>
      <c r="G138" s="66">
        <v>187.75</v>
      </c>
      <c r="H138" s="66">
        <v>1440</v>
      </c>
      <c r="I138" s="66">
        <v>2274</v>
      </c>
      <c r="J138" s="66">
        <v>283.95</v>
      </c>
      <c r="K138" s="66">
        <v>63.77</v>
      </c>
      <c r="L138" s="66">
        <v>4507</v>
      </c>
      <c r="M138" s="66">
        <v>1084</v>
      </c>
      <c r="N138" s="66">
        <v>740.9</v>
      </c>
      <c r="O138" s="66">
        <v>1402.5</v>
      </c>
      <c r="P138" s="66">
        <v>3600.5</v>
      </c>
      <c r="Q138" s="66">
        <v>1156</v>
      </c>
    </row>
    <row r="139" spans="2:17">
      <c r="B139" s="61">
        <v>42989</v>
      </c>
      <c r="C139" s="66">
        <v>2331</v>
      </c>
      <c r="D139" s="66">
        <v>943.14835500000004</v>
      </c>
      <c r="E139" s="66">
        <v>588</v>
      </c>
      <c r="F139" s="66">
        <v>897.58110199999999</v>
      </c>
      <c r="G139" s="66">
        <v>186.15</v>
      </c>
      <c r="H139" s="66">
        <v>1438</v>
      </c>
      <c r="I139" s="66">
        <v>2270</v>
      </c>
      <c r="J139" s="66">
        <v>283.95</v>
      </c>
      <c r="K139" s="66">
        <v>63.63</v>
      </c>
      <c r="L139" s="66">
        <v>4526</v>
      </c>
      <c r="M139" s="66">
        <v>1097</v>
      </c>
      <c r="N139" s="66">
        <v>749.6</v>
      </c>
      <c r="O139" s="66">
        <v>1419.5</v>
      </c>
      <c r="P139" s="66">
        <v>3678</v>
      </c>
      <c r="Q139" s="66">
        <v>1195</v>
      </c>
    </row>
    <row r="140" spans="2:17">
      <c r="B140" s="61">
        <v>42990</v>
      </c>
      <c r="C140" s="66">
        <v>2386</v>
      </c>
      <c r="D140" s="66">
        <v>927.80053399999997</v>
      </c>
      <c r="E140" s="66">
        <v>587</v>
      </c>
      <c r="F140" s="66">
        <v>895.59090000000003</v>
      </c>
      <c r="G140" s="66">
        <v>185.05</v>
      </c>
      <c r="H140" s="66">
        <v>1428</v>
      </c>
      <c r="I140" s="66">
        <v>2240</v>
      </c>
      <c r="J140" s="66">
        <v>283.25</v>
      </c>
      <c r="K140" s="66">
        <v>64.84</v>
      </c>
      <c r="L140" s="66">
        <v>4441</v>
      </c>
      <c r="M140" s="66">
        <v>1099</v>
      </c>
      <c r="N140" s="66">
        <v>753.9</v>
      </c>
      <c r="O140" s="66">
        <v>1438</v>
      </c>
      <c r="P140" s="66">
        <v>3690.5</v>
      </c>
      <c r="Q140" s="66">
        <v>1194</v>
      </c>
    </row>
    <row r="141" spans="2:17">
      <c r="B141" s="61">
        <v>42991</v>
      </c>
      <c r="C141" s="66">
        <v>2380</v>
      </c>
      <c r="D141" s="66">
        <v>922.84962399999995</v>
      </c>
      <c r="E141" s="66">
        <v>590.5</v>
      </c>
      <c r="F141" s="66">
        <v>898.57620299999996</v>
      </c>
      <c r="G141" s="66">
        <v>181.65</v>
      </c>
      <c r="H141" s="66">
        <v>1416</v>
      </c>
      <c r="I141" s="66">
        <v>2233</v>
      </c>
      <c r="J141" s="66">
        <v>285.05</v>
      </c>
      <c r="K141" s="66">
        <v>64.98</v>
      </c>
      <c r="L141" s="66">
        <v>4452.5</v>
      </c>
      <c r="M141" s="66">
        <v>1103</v>
      </c>
      <c r="N141" s="66">
        <v>756.8</v>
      </c>
      <c r="O141" s="66">
        <v>1408.5</v>
      </c>
      <c r="P141" s="66">
        <v>3624.5</v>
      </c>
      <c r="Q141" s="66">
        <v>1202</v>
      </c>
    </row>
    <row r="142" spans="2:17">
      <c r="B142" s="61">
        <v>42992</v>
      </c>
      <c r="C142" s="66">
        <v>2347</v>
      </c>
      <c r="D142" s="66">
        <v>919.38398700000005</v>
      </c>
      <c r="E142" s="66">
        <v>586.5</v>
      </c>
      <c r="F142" s="66">
        <v>898.07865249999998</v>
      </c>
      <c r="G142" s="66">
        <v>183.25</v>
      </c>
      <c r="H142" s="66">
        <v>1404</v>
      </c>
      <c r="I142" s="66">
        <v>2214</v>
      </c>
      <c r="J142" s="66">
        <v>282.5</v>
      </c>
      <c r="K142" s="66">
        <v>66.400000000000006</v>
      </c>
      <c r="L142" s="66">
        <v>4371</v>
      </c>
      <c r="M142" s="66">
        <v>1103</v>
      </c>
      <c r="N142" s="66">
        <v>750.8</v>
      </c>
      <c r="O142" s="66">
        <v>1361.5</v>
      </c>
      <c r="P142" s="66">
        <v>3500</v>
      </c>
      <c r="Q142" s="66">
        <v>1205</v>
      </c>
    </row>
    <row r="143" spans="2:17">
      <c r="B143" s="61">
        <v>42993</v>
      </c>
      <c r="C143" s="66">
        <v>2342</v>
      </c>
      <c r="D143" s="66">
        <v>923.34471499999995</v>
      </c>
      <c r="E143" s="66">
        <v>568.5</v>
      </c>
      <c r="F143" s="66">
        <v>881.16193550000003</v>
      </c>
      <c r="G143" s="66">
        <v>181.5</v>
      </c>
      <c r="H143" s="66">
        <v>1407</v>
      </c>
      <c r="I143" s="66">
        <v>2230</v>
      </c>
      <c r="J143" s="66">
        <v>284.39999999999998</v>
      </c>
      <c r="K143" s="66">
        <v>65.319999999999993</v>
      </c>
      <c r="L143" s="66">
        <v>4348.5</v>
      </c>
      <c r="M143" s="66">
        <v>1077</v>
      </c>
      <c r="N143" s="66">
        <v>734.8</v>
      </c>
      <c r="O143" s="66">
        <v>1330.5</v>
      </c>
      <c r="P143" s="66">
        <v>3452.5</v>
      </c>
      <c r="Q143" s="66">
        <v>1213</v>
      </c>
    </row>
    <row r="144" spans="2:17">
      <c r="B144" s="61">
        <v>42996</v>
      </c>
      <c r="C144" s="66">
        <v>2373</v>
      </c>
      <c r="D144" s="66">
        <v>916.41344100000003</v>
      </c>
      <c r="E144" s="66">
        <v>572.5</v>
      </c>
      <c r="F144" s="66">
        <v>885.14233950000005</v>
      </c>
      <c r="G144" s="66">
        <v>183.85</v>
      </c>
      <c r="H144" s="66">
        <v>1407</v>
      </c>
      <c r="I144" s="66">
        <v>2201</v>
      </c>
      <c r="J144" s="66">
        <v>287.60000000000002</v>
      </c>
      <c r="K144" s="66">
        <v>65.3</v>
      </c>
      <c r="L144" s="66">
        <v>4390</v>
      </c>
      <c r="M144" s="66">
        <v>1085</v>
      </c>
      <c r="N144" s="66">
        <v>740.8</v>
      </c>
      <c r="O144" s="66">
        <v>1332</v>
      </c>
      <c r="P144" s="66">
        <v>3500</v>
      </c>
      <c r="Q144" s="66">
        <v>1210</v>
      </c>
    </row>
    <row r="145" spans="2:17">
      <c r="B145" s="61">
        <v>42997</v>
      </c>
      <c r="C145" s="66">
        <v>2413</v>
      </c>
      <c r="D145" s="66">
        <v>917.40362300000004</v>
      </c>
      <c r="E145" s="66">
        <v>570.5</v>
      </c>
      <c r="F145" s="66">
        <v>892.1080465</v>
      </c>
      <c r="G145" s="66">
        <v>185.75</v>
      </c>
      <c r="H145" s="66">
        <v>1420</v>
      </c>
      <c r="I145" s="66">
        <v>2200</v>
      </c>
      <c r="J145" s="66">
        <v>285</v>
      </c>
      <c r="K145" s="66">
        <v>66</v>
      </c>
      <c r="L145" s="66">
        <v>4375.5</v>
      </c>
      <c r="M145" s="66">
        <v>1081</v>
      </c>
      <c r="N145" s="66">
        <v>736.1</v>
      </c>
      <c r="O145" s="66">
        <v>1343.5</v>
      </c>
      <c r="P145" s="66">
        <v>3518</v>
      </c>
      <c r="Q145" s="66">
        <v>1228</v>
      </c>
    </row>
    <row r="146" spans="2:17">
      <c r="B146" s="61">
        <v>42998</v>
      </c>
      <c r="C146" s="66">
        <v>2398</v>
      </c>
      <c r="D146" s="66">
        <v>918.39380500000004</v>
      </c>
      <c r="E146" s="66">
        <v>574.5</v>
      </c>
      <c r="F146" s="66">
        <v>896.08845050000002</v>
      </c>
      <c r="G146" s="66">
        <v>186.5</v>
      </c>
      <c r="H146" s="66">
        <v>1413</v>
      </c>
      <c r="I146" s="66">
        <v>2208</v>
      </c>
      <c r="J146" s="66">
        <v>286.85000000000002</v>
      </c>
      <c r="K146" s="66">
        <v>65.709999999999994</v>
      </c>
      <c r="L146" s="66">
        <v>4351.5</v>
      </c>
      <c r="M146" s="66">
        <v>1080</v>
      </c>
      <c r="N146" s="66">
        <v>731.8</v>
      </c>
      <c r="O146" s="66">
        <v>1352</v>
      </c>
      <c r="P146" s="66">
        <v>3507</v>
      </c>
      <c r="Q146" s="66">
        <v>1230</v>
      </c>
    </row>
    <row r="147" spans="2:17">
      <c r="B147" s="61">
        <v>42999</v>
      </c>
      <c r="C147" s="66">
        <v>2369</v>
      </c>
      <c r="D147" s="66">
        <v>914.92816800000003</v>
      </c>
      <c r="E147" s="66">
        <v>566.5</v>
      </c>
      <c r="F147" s="66">
        <v>881.65948600000002</v>
      </c>
      <c r="G147" s="66">
        <v>183.4</v>
      </c>
      <c r="H147" s="66">
        <v>1410</v>
      </c>
      <c r="I147" s="66">
        <v>2169</v>
      </c>
      <c r="J147" s="66">
        <v>282.55</v>
      </c>
      <c r="K147" s="66">
        <v>67.45</v>
      </c>
      <c r="L147" s="66">
        <v>4261.5</v>
      </c>
      <c r="M147" s="66">
        <v>1075</v>
      </c>
      <c r="N147" s="66">
        <v>735.6</v>
      </c>
      <c r="O147" s="66">
        <v>1344</v>
      </c>
      <c r="P147" s="66">
        <v>3465.5</v>
      </c>
      <c r="Q147" s="66">
        <v>1198</v>
      </c>
    </row>
    <row r="148" spans="2:17">
      <c r="B148" s="61">
        <v>43000</v>
      </c>
      <c r="C148" s="66">
        <v>2347</v>
      </c>
      <c r="D148" s="66">
        <v>915.42325900000003</v>
      </c>
      <c r="E148" s="66">
        <v>576.5</v>
      </c>
      <c r="F148" s="66">
        <v>887.63009199999999</v>
      </c>
      <c r="G148" s="66">
        <v>183.85</v>
      </c>
      <c r="H148" s="66">
        <v>1414</v>
      </c>
      <c r="I148" s="66">
        <v>2184</v>
      </c>
      <c r="J148" s="66">
        <v>282.8</v>
      </c>
      <c r="K148" s="66">
        <v>66.91</v>
      </c>
      <c r="L148" s="66">
        <v>4264</v>
      </c>
      <c r="M148" s="66">
        <v>1079</v>
      </c>
      <c r="N148" s="66">
        <v>730</v>
      </c>
      <c r="O148" s="66">
        <v>1345</v>
      </c>
      <c r="P148" s="66">
        <v>3500</v>
      </c>
      <c r="Q148" s="66">
        <v>1191</v>
      </c>
    </row>
    <row r="149" spans="2:17">
      <c r="B149" s="61">
        <v>43003</v>
      </c>
      <c r="C149" s="66">
        <v>2333</v>
      </c>
      <c r="D149" s="66">
        <v>912.94780400000002</v>
      </c>
      <c r="E149" s="66">
        <v>584.5</v>
      </c>
      <c r="F149" s="66">
        <v>879.17173349999996</v>
      </c>
      <c r="G149" s="66">
        <v>182.95</v>
      </c>
      <c r="H149" s="66">
        <v>1425</v>
      </c>
      <c r="I149" s="66">
        <v>2196</v>
      </c>
      <c r="J149" s="66">
        <v>286.95</v>
      </c>
      <c r="K149" s="66">
        <v>65.87</v>
      </c>
      <c r="L149" s="66">
        <v>4269</v>
      </c>
      <c r="M149" s="66">
        <v>1089</v>
      </c>
      <c r="N149" s="66">
        <v>717.6</v>
      </c>
      <c r="O149" s="66">
        <v>1329</v>
      </c>
      <c r="P149" s="66">
        <v>3436</v>
      </c>
      <c r="Q149" s="66">
        <v>1180</v>
      </c>
    </row>
    <row r="150" spans="2:17">
      <c r="B150" s="61">
        <v>43004</v>
      </c>
      <c r="C150" s="66">
        <v>2316</v>
      </c>
      <c r="D150" s="66">
        <v>908.491985</v>
      </c>
      <c r="E150" s="66">
        <v>583.5</v>
      </c>
      <c r="F150" s="66">
        <v>869.22072349999996</v>
      </c>
      <c r="G150" s="66">
        <v>184.7</v>
      </c>
      <c r="H150" s="66">
        <v>1416</v>
      </c>
      <c r="I150" s="66">
        <v>2184</v>
      </c>
      <c r="J150" s="66">
        <v>285.5</v>
      </c>
      <c r="K150" s="66">
        <v>64.989999999999995</v>
      </c>
      <c r="L150" s="66">
        <v>4274</v>
      </c>
      <c r="M150" s="66">
        <v>1083</v>
      </c>
      <c r="N150" s="66">
        <v>718.4</v>
      </c>
      <c r="O150" s="66">
        <v>1319</v>
      </c>
      <c r="P150" s="66">
        <v>3417</v>
      </c>
      <c r="Q150" s="66">
        <v>1199</v>
      </c>
    </row>
    <row r="151" spans="2:17">
      <c r="B151" s="61">
        <v>43005</v>
      </c>
      <c r="C151" s="66">
        <v>2369</v>
      </c>
      <c r="D151" s="66">
        <v>904.53125699999998</v>
      </c>
      <c r="E151" s="66">
        <v>606</v>
      </c>
      <c r="F151" s="66">
        <v>857.27951150000001</v>
      </c>
      <c r="G151" s="66">
        <v>187.2</v>
      </c>
      <c r="H151" s="66">
        <v>1394</v>
      </c>
      <c r="I151" s="66">
        <v>2158</v>
      </c>
      <c r="J151" s="66">
        <v>284.60000000000002</v>
      </c>
      <c r="K151" s="66">
        <v>67.2</v>
      </c>
      <c r="L151" s="66">
        <v>4265</v>
      </c>
      <c r="M151" s="66">
        <v>1081</v>
      </c>
      <c r="N151" s="66">
        <v>731.2</v>
      </c>
      <c r="O151" s="66">
        <v>1313</v>
      </c>
      <c r="P151" s="66">
        <v>3424.5</v>
      </c>
      <c r="Q151" s="66">
        <v>1223</v>
      </c>
    </row>
    <row r="152" spans="2:17">
      <c r="B152" s="61">
        <v>43006</v>
      </c>
      <c r="C152" s="66">
        <v>2339</v>
      </c>
      <c r="D152" s="66">
        <v>906.01652999999999</v>
      </c>
      <c r="E152" s="66">
        <v>606</v>
      </c>
      <c r="F152" s="66">
        <v>879.66928399999995</v>
      </c>
      <c r="G152" s="66">
        <v>185.05</v>
      </c>
      <c r="H152" s="66">
        <v>1386</v>
      </c>
      <c r="I152" s="66">
        <v>2161</v>
      </c>
      <c r="J152" s="66">
        <v>282.35000000000002</v>
      </c>
      <c r="K152" s="66">
        <v>67.22</v>
      </c>
      <c r="L152" s="66">
        <v>4266.5</v>
      </c>
      <c r="M152" s="66">
        <v>1095</v>
      </c>
      <c r="N152" s="66">
        <v>739.1</v>
      </c>
      <c r="O152" s="66">
        <v>1305.5</v>
      </c>
      <c r="P152" s="66">
        <v>3417</v>
      </c>
      <c r="Q152" s="66">
        <v>1201</v>
      </c>
    </row>
    <row r="153" spans="2:17">
      <c r="B153" s="61">
        <v>43007</v>
      </c>
      <c r="C153" s="66">
        <v>2330</v>
      </c>
      <c r="D153" s="66">
        <v>906.01652999999999</v>
      </c>
      <c r="E153" s="66">
        <v>612</v>
      </c>
      <c r="F153" s="66">
        <v>882.65458699999999</v>
      </c>
      <c r="G153" s="66">
        <v>187.15</v>
      </c>
      <c r="H153" s="66">
        <v>1397</v>
      </c>
      <c r="I153" s="66">
        <v>2173</v>
      </c>
      <c r="J153" s="66">
        <v>283.89999999999998</v>
      </c>
      <c r="K153" s="66">
        <v>67.73</v>
      </c>
      <c r="L153" s="66">
        <v>4319</v>
      </c>
      <c r="M153" s="66">
        <v>1120</v>
      </c>
      <c r="N153" s="66">
        <v>741.6</v>
      </c>
      <c r="O153" s="66">
        <v>1314.5</v>
      </c>
      <c r="P153" s="66">
        <v>3473</v>
      </c>
      <c r="Q153" s="66">
        <v>1217</v>
      </c>
    </row>
    <row r="154" spans="2:17">
      <c r="B154" s="61">
        <v>43010</v>
      </c>
      <c r="C154" s="66">
        <v>2324</v>
      </c>
      <c r="D154" s="66">
        <v>907.996894</v>
      </c>
      <c r="E154" s="66">
        <v>614.5</v>
      </c>
      <c r="F154" s="66">
        <v>898.57620299999996</v>
      </c>
      <c r="G154" s="66">
        <v>186.65</v>
      </c>
      <c r="H154" s="66">
        <v>1425</v>
      </c>
      <c r="I154" s="66">
        <v>2194</v>
      </c>
      <c r="J154" s="66">
        <v>283.14999999999998</v>
      </c>
      <c r="K154" s="66">
        <v>67.5</v>
      </c>
      <c r="L154" s="66">
        <v>4379</v>
      </c>
      <c r="M154" s="66">
        <v>1132</v>
      </c>
      <c r="N154" s="66">
        <v>755.2</v>
      </c>
      <c r="O154" s="66">
        <v>1337.5</v>
      </c>
      <c r="P154" s="66">
        <v>3552.5</v>
      </c>
      <c r="Q154" s="66">
        <v>1280</v>
      </c>
    </row>
    <row r="155" spans="2:17">
      <c r="B155" s="61">
        <v>43011</v>
      </c>
      <c r="C155" s="66">
        <v>2356</v>
      </c>
      <c r="D155" s="66">
        <v>908.491985</v>
      </c>
      <c r="E155" s="66">
        <v>607</v>
      </c>
      <c r="F155" s="66">
        <v>916.488021</v>
      </c>
      <c r="G155" s="66">
        <v>190.05</v>
      </c>
      <c r="H155" s="66">
        <v>1412</v>
      </c>
      <c r="I155" s="66">
        <v>2179</v>
      </c>
      <c r="J155" s="66">
        <v>279.35000000000002</v>
      </c>
      <c r="K155" s="66">
        <v>67.599999999999994</v>
      </c>
      <c r="L155" s="66">
        <v>4361</v>
      </c>
      <c r="M155" s="66">
        <v>1142</v>
      </c>
      <c r="N155" s="66">
        <v>771.3</v>
      </c>
      <c r="O155" s="66">
        <v>1345</v>
      </c>
      <c r="P155" s="66">
        <v>3590</v>
      </c>
      <c r="Q155" s="66">
        <v>1297</v>
      </c>
    </row>
    <row r="156" spans="2:17">
      <c r="B156" s="61">
        <v>43012</v>
      </c>
      <c r="C156" s="66">
        <v>2382</v>
      </c>
      <c r="D156" s="66">
        <v>910.96744000000001</v>
      </c>
      <c r="E156" s="66">
        <v>613.5</v>
      </c>
      <c r="F156" s="66">
        <v>920.46842500000002</v>
      </c>
      <c r="G156" s="66">
        <v>183.95</v>
      </c>
      <c r="H156" s="66">
        <v>1367</v>
      </c>
      <c r="I156" s="66">
        <v>2166</v>
      </c>
      <c r="J156" s="66">
        <v>279.25</v>
      </c>
      <c r="K156" s="66">
        <v>67.599999999999994</v>
      </c>
      <c r="L156" s="66">
        <v>4358</v>
      </c>
      <c r="M156" s="66">
        <v>1144</v>
      </c>
      <c r="N156" s="66">
        <v>774.8</v>
      </c>
      <c r="O156" s="66">
        <v>1357</v>
      </c>
      <c r="P156" s="66">
        <v>3611.5</v>
      </c>
      <c r="Q156" s="66">
        <v>1277</v>
      </c>
    </row>
    <row r="157" spans="2:17">
      <c r="B157" s="61">
        <v>43013</v>
      </c>
      <c r="C157" s="66">
        <v>2350</v>
      </c>
      <c r="D157" s="66">
        <v>916.41344100000003</v>
      </c>
      <c r="E157" s="66">
        <v>616</v>
      </c>
      <c r="F157" s="66">
        <v>916.488021</v>
      </c>
      <c r="G157" s="66">
        <v>186.6</v>
      </c>
      <c r="H157" s="66">
        <v>1380</v>
      </c>
      <c r="I157" s="66">
        <v>2174</v>
      </c>
      <c r="J157" s="66">
        <v>279.5</v>
      </c>
      <c r="K157" s="66">
        <v>67.3</v>
      </c>
      <c r="L157" s="66">
        <v>4413.5</v>
      </c>
      <c r="M157" s="66">
        <v>1146</v>
      </c>
      <c r="N157" s="66">
        <v>778.4</v>
      </c>
      <c r="O157" s="66">
        <v>1371.5</v>
      </c>
      <c r="P157" s="66">
        <v>3676</v>
      </c>
      <c r="Q157" s="66">
        <v>1284</v>
      </c>
    </row>
    <row r="158" spans="2:17">
      <c r="B158" s="61">
        <v>43014</v>
      </c>
      <c r="C158" s="66">
        <v>2336</v>
      </c>
      <c r="D158" s="66">
        <v>914.43307700000003</v>
      </c>
      <c r="E158" s="66">
        <v>629.5</v>
      </c>
      <c r="F158" s="66">
        <v>914.99536950000004</v>
      </c>
      <c r="G158" s="66">
        <v>188.4</v>
      </c>
      <c r="H158" s="66">
        <v>1371</v>
      </c>
      <c r="I158" s="66">
        <v>2158</v>
      </c>
      <c r="J158" s="66">
        <v>283.14999999999998</v>
      </c>
      <c r="K158" s="66">
        <v>66.599999999999994</v>
      </c>
      <c r="L158" s="66">
        <v>4382</v>
      </c>
      <c r="M158" s="66">
        <v>1151</v>
      </c>
      <c r="N158" s="66">
        <v>772.9</v>
      </c>
      <c r="O158" s="66">
        <v>1380</v>
      </c>
      <c r="P158" s="66">
        <v>3710</v>
      </c>
      <c r="Q158" s="66">
        <v>1263</v>
      </c>
    </row>
    <row r="159" spans="2:17">
      <c r="B159" s="61">
        <v>43017</v>
      </c>
      <c r="C159" s="66">
        <v>2310</v>
      </c>
      <c r="D159" s="66">
        <v>908.987076</v>
      </c>
      <c r="E159" s="66">
        <v>631.5</v>
      </c>
      <c r="F159" s="66">
        <v>914.99536950000004</v>
      </c>
      <c r="G159" s="66">
        <v>186.35</v>
      </c>
      <c r="H159" s="66">
        <v>1371</v>
      </c>
      <c r="I159" s="66">
        <v>2165</v>
      </c>
      <c r="J159" s="66">
        <v>279.5</v>
      </c>
      <c r="K159" s="66">
        <v>66.55</v>
      </c>
      <c r="L159" s="66">
        <v>4362.5</v>
      </c>
      <c r="M159" s="66">
        <v>1160</v>
      </c>
      <c r="N159" s="66">
        <v>770.8</v>
      </c>
      <c r="O159" s="66">
        <v>1379.5</v>
      </c>
      <c r="P159" s="66">
        <v>3627</v>
      </c>
      <c r="Q159" s="66">
        <v>1236</v>
      </c>
    </row>
    <row r="160" spans="2:17">
      <c r="B160" s="61">
        <v>43018</v>
      </c>
      <c r="C160" s="66">
        <v>2277</v>
      </c>
      <c r="D160" s="66">
        <v>907.501803</v>
      </c>
      <c r="E160" s="66">
        <v>619.5</v>
      </c>
      <c r="F160" s="66">
        <v>907.53211199999998</v>
      </c>
      <c r="G160" s="66">
        <v>187.35</v>
      </c>
      <c r="H160" s="66">
        <v>1372</v>
      </c>
      <c r="I160" s="66">
        <v>2164</v>
      </c>
      <c r="J160" s="66">
        <v>277.05</v>
      </c>
      <c r="K160" s="66">
        <v>67.099999999999994</v>
      </c>
      <c r="L160" s="66">
        <v>4372.5</v>
      </c>
      <c r="M160" s="66">
        <v>1161</v>
      </c>
      <c r="N160" s="66">
        <v>767.3</v>
      </c>
      <c r="O160" s="66">
        <v>1396.5</v>
      </c>
      <c r="P160" s="66">
        <v>3610</v>
      </c>
      <c r="Q160" s="66">
        <v>1253</v>
      </c>
    </row>
    <row r="161" spans="2:17">
      <c r="B161" s="61">
        <v>43019</v>
      </c>
      <c r="C161" s="66">
        <v>2210</v>
      </c>
      <c r="D161" s="66">
        <v>904.53125699999998</v>
      </c>
      <c r="E161" s="66">
        <v>616.5</v>
      </c>
      <c r="F161" s="66">
        <v>906.53701100000001</v>
      </c>
      <c r="G161" s="66">
        <v>187.2</v>
      </c>
      <c r="H161" s="66">
        <v>1374</v>
      </c>
      <c r="I161" s="66">
        <v>2150</v>
      </c>
      <c r="J161" s="66">
        <v>276.05</v>
      </c>
      <c r="K161" s="66">
        <v>66.5</v>
      </c>
      <c r="L161" s="66">
        <v>4416</v>
      </c>
      <c r="M161" s="66">
        <v>1167</v>
      </c>
      <c r="N161" s="66">
        <v>765</v>
      </c>
      <c r="O161" s="66">
        <v>1366.5</v>
      </c>
      <c r="P161" s="66">
        <v>3569</v>
      </c>
      <c r="Q161" s="66">
        <v>1289</v>
      </c>
    </row>
    <row r="162" spans="2:17">
      <c r="B162" s="61">
        <v>43020</v>
      </c>
      <c r="C162" s="66">
        <v>2230</v>
      </c>
      <c r="D162" s="66">
        <v>917.40362300000004</v>
      </c>
      <c r="E162" s="66">
        <v>622</v>
      </c>
      <c r="F162" s="66">
        <v>915.99047050000001</v>
      </c>
      <c r="G162" s="66">
        <v>185.6</v>
      </c>
      <c r="H162" s="66">
        <v>1408</v>
      </c>
      <c r="I162" s="66">
        <v>2138</v>
      </c>
      <c r="J162" s="66">
        <v>279</v>
      </c>
      <c r="K162" s="66">
        <v>66.3</v>
      </c>
      <c r="L162" s="66">
        <v>4507.5</v>
      </c>
      <c r="M162" s="66">
        <v>1179</v>
      </c>
      <c r="N162" s="66">
        <v>758.5</v>
      </c>
      <c r="O162" s="66">
        <v>1375.5</v>
      </c>
      <c r="P162" s="66">
        <v>3581</v>
      </c>
      <c r="Q162" s="66">
        <v>1321</v>
      </c>
    </row>
    <row r="163" spans="2:17">
      <c r="B163" s="61">
        <v>43021</v>
      </c>
      <c r="C163" s="66">
        <v>2180</v>
      </c>
      <c r="D163" s="66">
        <v>922.35453299999995</v>
      </c>
      <c r="E163" s="66">
        <v>634</v>
      </c>
      <c r="F163" s="66">
        <v>908.52721299999996</v>
      </c>
      <c r="G163" s="66">
        <v>186</v>
      </c>
      <c r="H163" s="66">
        <v>1391</v>
      </c>
      <c r="I163" s="66">
        <v>2104</v>
      </c>
      <c r="J163" s="66">
        <v>274.85000000000002</v>
      </c>
      <c r="K163" s="66">
        <v>65.900000000000006</v>
      </c>
      <c r="L163" s="66">
        <v>4502.5</v>
      </c>
      <c r="M163" s="66">
        <v>1177</v>
      </c>
      <c r="N163" s="66">
        <v>746.1</v>
      </c>
      <c r="O163" s="66">
        <v>1398</v>
      </c>
      <c r="P163" s="66">
        <v>3688.5</v>
      </c>
      <c r="Q163" s="66">
        <v>1310</v>
      </c>
    </row>
    <row r="164" spans="2:17">
      <c r="B164" s="61">
        <v>43024</v>
      </c>
      <c r="C164" s="66">
        <v>2165</v>
      </c>
      <c r="D164" s="66">
        <v>926.81035199999997</v>
      </c>
      <c r="E164" s="66">
        <v>621.5</v>
      </c>
      <c r="F164" s="66">
        <v>902.55660699999999</v>
      </c>
      <c r="G164" s="66">
        <v>186.15</v>
      </c>
      <c r="H164" s="66">
        <v>1378</v>
      </c>
      <c r="I164" s="66">
        <v>2082</v>
      </c>
      <c r="J164" s="66">
        <v>273.45</v>
      </c>
      <c r="K164" s="66">
        <v>65.59</v>
      </c>
      <c r="L164" s="66">
        <v>4502.5</v>
      </c>
      <c r="M164" s="66">
        <v>1169</v>
      </c>
      <c r="N164" s="66">
        <v>751.3</v>
      </c>
      <c r="O164" s="66">
        <v>1418</v>
      </c>
      <c r="P164" s="66">
        <v>3718</v>
      </c>
      <c r="Q164" s="66">
        <v>1288</v>
      </c>
    </row>
    <row r="165" spans="2:17">
      <c r="B165" s="61">
        <v>43025</v>
      </c>
      <c r="C165" s="66">
        <v>2150</v>
      </c>
      <c r="D165" s="66">
        <v>921.85944199999994</v>
      </c>
      <c r="E165" s="66">
        <v>667</v>
      </c>
      <c r="F165" s="66">
        <v>903.05415749999997</v>
      </c>
      <c r="G165" s="66">
        <v>186.05</v>
      </c>
      <c r="H165" s="66">
        <v>1380</v>
      </c>
      <c r="I165" s="66">
        <v>2122</v>
      </c>
      <c r="J165" s="66">
        <v>270</v>
      </c>
      <c r="K165" s="66">
        <v>66.33</v>
      </c>
      <c r="L165" s="66">
        <v>4505.5</v>
      </c>
      <c r="M165" s="66">
        <v>1163</v>
      </c>
      <c r="N165" s="66">
        <v>750.8</v>
      </c>
      <c r="O165" s="66">
        <v>1415</v>
      </c>
      <c r="P165" s="66">
        <v>3709.5</v>
      </c>
      <c r="Q165" s="66">
        <v>1316</v>
      </c>
    </row>
    <row r="166" spans="2:17">
      <c r="B166" s="61">
        <v>43026</v>
      </c>
      <c r="C166" s="66">
        <v>2162</v>
      </c>
      <c r="D166" s="66">
        <v>930.27598899999998</v>
      </c>
      <c r="E166" s="66">
        <v>687</v>
      </c>
      <c r="F166" s="66">
        <v>925.44393000000002</v>
      </c>
      <c r="G166" s="66">
        <v>187.15</v>
      </c>
      <c r="H166" s="66">
        <v>1387</v>
      </c>
      <c r="I166" s="66">
        <v>2130</v>
      </c>
      <c r="J166" s="66">
        <v>271.35000000000002</v>
      </c>
      <c r="K166" s="66">
        <v>66.83</v>
      </c>
      <c r="L166" s="66">
        <v>4548.5</v>
      </c>
      <c r="M166" s="66">
        <v>1163</v>
      </c>
      <c r="N166" s="66">
        <v>756.5</v>
      </c>
      <c r="O166" s="66">
        <v>1390</v>
      </c>
      <c r="P166" s="66">
        <v>3599</v>
      </c>
      <c r="Q166" s="66">
        <v>1317</v>
      </c>
    </row>
    <row r="167" spans="2:17">
      <c r="B167" s="61">
        <v>43027</v>
      </c>
      <c r="C167" s="66">
        <v>2240</v>
      </c>
      <c r="D167" s="66">
        <v>930.77107999999998</v>
      </c>
      <c r="E167" s="66">
        <v>691</v>
      </c>
      <c r="F167" s="66">
        <v>922.45862699999998</v>
      </c>
      <c r="G167" s="66">
        <v>187.35</v>
      </c>
      <c r="H167" s="66">
        <v>1392</v>
      </c>
      <c r="I167" s="66">
        <v>2143</v>
      </c>
      <c r="J167" s="66">
        <v>272.7</v>
      </c>
      <c r="K167" s="66">
        <v>66.989999999999995</v>
      </c>
      <c r="L167" s="66">
        <v>4299</v>
      </c>
      <c r="M167" s="66">
        <v>1156</v>
      </c>
      <c r="N167" s="66">
        <v>748.7</v>
      </c>
      <c r="O167" s="66">
        <v>1396.5</v>
      </c>
      <c r="P167" s="66">
        <v>3600.5</v>
      </c>
      <c r="Q167" s="66">
        <v>1295</v>
      </c>
    </row>
    <row r="168" spans="2:17">
      <c r="B168" s="61">
        <v>43028</v>
      </c>
      <c r="C168" s="66">
        <v>2260</v>
      </c>
      <c r="D168" s="66">
        <v>929.78089799999998</v>
      </c>
      <c r="E168" s="66">
        <v>694.5</v>
      </c>
      <c r="F168" s="66">
        <v>921.463526</v>
      </c>
      <c r="G168" s="66">
        <v>188.9</v>
      </c>
      <c r="H168" s="66">
        <v>1386</v>
      </c>
      <c r="I168" s="66">
        <v>2139</v>
      </c>
      <c r="J168" s="66">
        <v>270.85000000000002</v>
      </c>
      <c r="K168" s="66">
        <v>67</v>
      </c>
      <c r="L168" s="66">
        <v>4161</v>
      </c>
      <c r="M168" s="66">
        <v>1161</v>
      </c>
      <c r="N168" s="66">
        <v>772.1</v>
      </c>
      <c r="O168" s="66">
        <v>1383.5</v>
      </c>
      <c r="P168" s="66">
        <v>3600</v>
      </c>
      <c r="Q168" s="66">
        <v>1313</v>
      </c>
    </row>
    <row r="169" spans="2:17">
      <c r="B169" s="61">
        <v>43031</v>
      </c>
      <c r="C169" s="66">
        <v>2240</v>
      </c>
      <c r="D169" s="66">
        <v>930.77107999999998</v>
      </c>
      <c r="E169" s="66">
        <v>695.5</v>
      </c>
      <c r="F169" s="66">
        <v>929.42433400000004</v>
      </c>
      <c r="G169" s="66">
        <v>187.5</v>
      </c>
      <c r="H169" s="66">
        <v>1397</v>
      </c>
      <c r="I169" s="66">
        <v>2137</v>
      </c>
      <c r="J169" s="66">
        <v>273.75</v>
      </c>
      <c r="K169" s="66">
        <v>67</v>
      </c>
      <c r="L169" s="66">
        <v>4121</v>
      </c>
      <c r="M169" s="66">
        <v>1163</v>
      </c>
      <c r="N169" s="66">
        <v>767.7</v>
      </c>
      <c r="O169" s="66">
        <v>1380</v>
      </c>
      <c r="P169" s="66">
        <v>3586</v>
      </c>
      <c r="Q169" s="66">
        <v>1320</v>
      </c>
    </row>
    <row r="170" spans="2:17">
      <c r="B170" s="61">
        <v>43032</v>
      </c>
      <c r="C170" s="66">
        <v>2253</v>
      </c>
      <c r="D170" s="66">
        <v>930.27598899999998</v>
      </c>
      <c r="E170" s="66">
        <v>704.5</v>
      </c>
      <c r="F170" s="66">
        <v>931.91208649999999</v>
      </c>
      <c r="G170" s="66">
        <v>186.8</v>
      </c>
      <c r="H170" s="66">
        <v>1385</v>
      </c>
      <c r="I170" s="66">
        <v>2136</v>
      </c>
      <c r="J170" s="66">
        <v>272.55</v>
      </c>
      <c r="K170" s="66">
        <v>67.400000000000006</v>
      </c>
      <c r="L170" s="66">
        <v>4113</v>
      </c>
      <c r="M170" s="66">
        <v>1172</v>
      </c>
      <c r="N170" s="66">
        <v>783.3</v>
      </c>
      <c r="O170" s="66">
        <v>1393</v>
      </c>
      <c r="P170" s="66">
        <v>3590</v>
      </c>
      <c r="Q170" s="66">
        <v>1290</v>
      </c>
    </row>
    <row r="171" spans="2:17">
      <c r="B171" s="61">
        <v>43033</v>
      </c>
      <c r="C171" s="66">
        <v>2257</v>
      </c>
      <c r="D171" s="66">
        <v>928.29562499999997</v>
      </c>
      <c r="E171" s="66">
        <v>705</v>
      </c>
      <c r="F171" s="66">
        <v>934.39983900000004</v>
      </c>
      <c r="G171" s="66">
        <v>185.55</v>
      </c>
      <c r="H171" s="66">
        <v>1348</v>
      </c>
      <c r="I171" s="66">
        <v>2077</v>
      </c>
      <c r="J171" s="66">
        <v>265.05</v>
      </c>
      <c r="K171" s="66">
        <v>67.94</v>
      </c>
      <c r="L171" s="66">
        <v>4088.5</v>
      </c>
      <c r="M171" s="66">
        <v>1174</v>
      </c>
      <c r="N171" s="66">
        <v>759.6</v>
      </c>
      <c r="O171" s="66">
        <v>1352.5</v>
      </c>
      <c r="P171" s="66">
        <v>3496.5</v>
      </c>
      <c r="Q171" s="66">
        <v>1306</v>
      </c>
    </row>
    <row r="172" spans="2:17">
      <c r="B172" s="61">
        <v>43034</v>
      </c>
      <c r="C172" s="66">
        <v>2272</v>
      </c>
      <c r="D172" s="66">
        <v>930.27598899999998</v>
      </c>
      <c r="E172" s="66">
        <v>719.5</v>
      </c>
      <c r="F172" s="66">
        <v>944</v>
      </c>
      <c r="G172" s="66">
        <v>186.15</v>
      </c>
      <c r="H172" s="66">
        <v>1368</v>
      </c>
      <c r="I172" s="66">
        <v>2086</v>
      </c>
      <c r="J172" s="66">
        <v>264.95</v>
      </c>
      <c r="K172" s="66">
        <v>68.930000000000007</v>
      </c>
      <c r="L172" s="66">
        <v>4225</v>
      </c>
      <c r="M172" s="66">
        <v>1180</v>
      </c>
      <c r="N172" s="66">
        <v>761.4</v>
      </c>
      <c r="O172" s="66">
        <v>1376</v>
      </c>
      <c r="P172" s="66">
        <v>3565.5</v>
      </c>
      <c r="Q172" s="66">
        <v>1315</v>
      </c>
    </row>
    <row r="173" spans="2:17">
      <c r="B173" s="61">
        <v>43035</v>
      </c>
      <c r="C173" s="66">
        <v>2242</v>
      </c>
      <c r="D173" s="66">
        <v>925.82016999999996</v>
      </c>
      <c r="E173" s="66">
        <v>715.5</v>
      </c>
      <c r="F173" s="66">
        <v>964.5</v>
      </c>
      <c r="G173" s="66">
        <v>185.5</v>
      </c>
      <c r="H173" s="66">
        <v>1371</v>
      </c>
      <c r="I173" s="66">
        <v>2098</v>
      </c>
      <c r="J173" s="66">
        <v>263</v>
      </c>
      <c r="K173" s="66">
        <v>68.91</v>
      </c>
      <c r="L173" s="66">
        <v>4230.5</v>
      </c>
      <c r="M173" s="66">
        <v>1186</v>
      </c>
      <c r="N173" s="66">
        <v>753.7</v>
      </c>
      <c r="O173" s="66">
        <v>1361.5</v>
      </c>
      <c r="P173" s="66">
        <v>3554.5</v>
      </c>
      <c r="Q173" s="66">
        <v>1273</v>
      </c>
    </row>
    <row r="174" spans="2:17">
      <c r="B174" s="61">
        <v>43038</v>
      </c>
      <c r="C174" s="66">
        <v>2272</v>
      </c>
      <c r="D174" s="66">
        <v>931.76126199999999</v>
      </c>
      <c r="E174" s="66">
        <v>716</v>
      </c>
      <c r="F174" s="66">
        <v>966</v>
      </c>
      <c r="G174" s="66">
        <v>181.9</v>
      </c>
      <c r="H174" s="66">
        <v>1379</v>
      </c>
      <c r="I174" s="66">
        <v>2093</v>
      </c>
      <c r="J174" s="66">
        <v>262.10000000000002</v>
      </c>
      <c r="K174" s="66">
        <v>68.069999999999993</v>
      </c>
      <c r="L174" s="66">
        <v>4208.5</v>
      </c>
      <c r="M174" s="66">
        <v>1189</v>
      </c>
      <c r="N174" s="66">
        <v>751</v>
      </c>
      <c r="O174" s="66">
        <v>1370.5</v>
      </c>
      <c r="P174" s="66">
        <v>3564</v>
      </c>
      <c r="Q174" s="66">
        <v>1298</v>
      </c>
    </row>
    <row r="175" spans="2:17">
      <c r="B175" s="61">
        <v>43039</v>
      </c>
      <c r="C175" s="66">
        <v>2244</v>
      </c>
      <c r="D175" s="66">
        <v>933.741626</v>
      </c>
      <c r="E175" s="66">
        <v>703.5</v>
      </c>
      <c r="F175" s="66">
        <v>973</v>
      </c>
      <c r="G175" s="66">
        <v>181.4</v>
      </c>
      <c r="H175" s="66">
        <v>1382</v>
      </c>
      <c r="I175" s="66">
        <v>2111</v>
      </c>
      <c r="J175" s="66">
        <v>260.3</v>
      </c>
      <c r="K175" s="66">
        <v>68.290000000000006</v>
      </c>
      <c r="L175" s="66">
        <v>4269.5</v>
      </c>
      <c r="M175" s="66">
        <v>1182</v>
      </c>
      <c r="N175" s="66">
        <v>750.4</v>
      </c>
      <c r="O175" s="66">
        <v>1362.5</v>
      </c>
      <c r="P175" s="66">
        <v>3548.5</v>
      </c>
      <c r="Q175" s="66">
        <v>1339</v>
      </c>
    </row>
    <row r="176" spans="2:17">
      <c r="B176" s="61">
        <v>43040</v>
      </c>
      <c r="C176" s="66">
        <v>2308</v>
      </c>
      <c r="D176" s="66">
        <v>939.68271800000002</v>
      </c>
      <c r="E176" s="66">
        <v>704</v>
      </c>
      <c r="F176" s="66">
        <v>960</v>
      </c>
      <c r="G176" s="66">
        <v>178.45</v>
      </c>
      <c r="H176" s="66">
        <v>1364</v>
      </c>
      <c r="I176" s="66">
        <v>2072</v>
      </c>
      <c r="J176" s="66">
        <v>260.5</v>
      </c>
      <c r="K176" s="66">
        <v>68.63</v>
      </c>
      <c r="L176" s="66">
        <v>4246</v>
      </c>
      <c r="M176" s="66">
        <v>1220</v>
      </c>
      <c r="N176" s="66">
        <v>705</v>
      </c>
      <c r="O176" s="66">
        <v>1407</v>
      </c>
      <c r="P176" s="66">
        <v>3652.5</v>
      </c>
      <c r="Q176" s="66">
        <v>1349</v>
      </c>
    </row>
    <row r="177" spans="2:17">
      <c r="B177" s="61">
        <v>43041</v>
      </c>
      <c r="C177" s="66">
        <v>2381</v>
      </c>
      <c r="D177" s="66">
        <v>941.16799100000003</v>
      </c>
      <c r="E177" s="66">
        <v>698</v>
      </c>
      <c r="F177" s="66">
        <v>965</v>
      </c>
      <c r="G177" s="66">
        <v>179.6</v>
      </c>
      <c r="H177" s="66">
        <v>1365</v>
      </c>
      <c r="I177" s="66">
        <v>2100</v>
      </c>
      <c r="J177" s="66">
        <v>253.6</v>
      </c>
      <c r="K177" s="66">
        <v>67.94</v>
      </c>
      <c r="L177" s="66">
        <v>4258.5</v>
      </c>
      <c r="M177" s="66">
        <v>1210</v>
      </c>
      <c r="N177" s="66">
        <v>725.8</v>
      </c>
      <c r="O177" s="66">
        <v>1445.5</v>
      </c>
      <c r="P177" s="66">
        <v>3743.5</v>
      </c>
      <c r="Q177" s="66">
        <v>1330</v>
      </c>
    </row>
    <row r="178" spans="2:17">
      <c r="B178" s="61">
        <v>43042</v>
      </c>
      <c r="C178" s="66">
        <v>2386</v>
      </c>
      <c r="D178" s="66">
        <v>937.20726300000001</v>
      </c>
      <c r="E178" s="66">
        <v>693.5</v>
      </c>
      <c r="F178" s="66">
        <v>977</v>
      </c>
      <c r="G178" s="66">
        <v>179.1</v>
      </c>
      <c r="H178" s="66">
        <v>1367</v>
      </c>
      <c r="I178" s="66">
        <v>2131</v>
      </c>
      <c r="J178" s="66">
        <v>249.8</v>
      </c>
      <c r="K178" s="66">
        <v>67.39</v>
      </c>
      <c r="L178" s="66">
        <v>4278</v>
      </c>
      <c r="M178" s="66">
        <v>1239</v>
      </c>
      <c r="N178" s="66">
        <v>723.5</v>
      </c>
      <c r="O178" s="66">
        <v>1427.5</v>
      </c>
      <c r="P178" s="66">
        <v>3725</v>
      </c>
      <c r="Q178" s="66">
        <v>1314</v>
      </c>
    </row>
    <row r="179" spans="2:17">
      <c r="B179" s="61">
        <v>43045</v>
      </c>
      <c r="C179" s="66">
        <v>2370</v>
      </c>
      <c r="D179" s="66">
        <v>930.27598899999998</v>
      </c>
      <c r="E179" s="66">
        <v>697</v>
      </c>
      <c r="F179" s="66">
        <v>981</v>
      </c>
      <c r="G179" s="66">
        <v>176.55</v>
      </c>
      <c r="H179" s="66">
        <v>1374</v>
      </c>
      <c r="I179" s="66">
        <v>2185</v>
      </c>
      <c r="J179" s="66">
        <v>252.3</v>
      </c>
      <c r="K179" s="66">
        <v>67.8</v>
      </c>
      <c r="L179" s="66">
        <v>4256</v>
      </c>
      <c r="M179" s="66">
        <v>1229</v>
      </c>
      <c r="N179" s="66">
        <v>718.6</v>
      </c>
      <c r="O179" s="66">
        <v>1464</v>
      </c>
      <c r="P179" s="66">
        <v>3773.5</v>
      </c>
      <c r="Q179" s="66">
        <v>1320</v>
      </c>
    </row>
    <row r="180" spans="2:17">
      <c r="B180" s="61">
        <v>43046</v>
      </c>
      <c r="C180" s="66">
        <v>2326</v>
      </c>
      <c r="D180" s="66">
        <v>920.86926000000005</v>
      </c>
      <c r="E180" s="66">
        <v>697</v>
      </c>
      <c r="F180" s="66">
        <v>976</v>
      </c>
      <c r="G180" s="66">
        <v>176</v>
      </c>
      <c r="H180" s="66">
        <v>1410</v>
      </c>
      <c r="I180" s="66">
        <v>2181</v>
      </c>
      <c r="J180" s="66">
        <v>248.5</v>
      </c>
      <c r="K180" s="66">
        <v>67.3</v>
      </c>
      <c r="L180" s="66">
        <v>4220.5</v>
      </c>
      <c r="M180" s="66">
        <v>1234</v>
      </c>
      <c r="N180" s="66">
        <v>722.9</v>
      </c>
      <c r="O180" s="66">
        <v>1456</v>
      </c>
      <c r="P180" s="66">
        <v>3733.5</v>
      </c>
      <c r="Q180" s="66">
        <v>1305</v>
      </c>
    </row>
    <row r="181" spans="2:17">
      <c r="B181" s="61">
        <v>43047</v>
      </c>
      <c r="C181" s="66">
        <v>2353</v>
      </c>
      <c r="D181" s="66">
        <v>924.82998799999996</v>
      </c>
      <c r="E181" s="66">
        <v>699.5</v>
      </c>
      <c r="F181" s="66">
        <v>959.5</v>
      </c>
      <c r="G181" s="66">
        <v>176.85</v>
      </c>
      <c r="H181" s="66">
        <v>1398</v>
      </c>
      <c r="I181" s="66">
        <v>2174</v>
      </c>
      <c r="J181" s="66">
        <v>251.15</v>
      </c>
      <c r="K181" s="66">
        <v>66.819999999999993</v>
      </c>
      <c r="L181" s="66">
        <v>4279.5</v>
      </c>
      <c r="M181" s="66">
        <v>1240</v>
      </c>
      <c r="N181" s="66">
        <v>734</v>
      </c>
      <c r="O181" s="66">
        <v>1476.5</v>
      </c>
      <c r="P181" s="66">
        <v>3773</v>
      </c>
      <c r="Q181" s="66">
        <v>1262</v>
      </c>
    </row>
    <row r="182" spans="2:17">
      <c r="B182" s="61">
        <v>43048</v>
      </c>
      <c r="C182" s="66">
        <v>2283</v>
      </c>
      <c r="D182" s="66">
        <v>910.96744000000001</v>
      </c>
      <c r="E182" s="66">
        <v>695.5</v>
      </c>
      <c r="F182" s="66">
        <v>939</v>
      </c>
      <c r="G182" s="66">
        <v>176.8</v>
      </c>
      <c r="H182" s="66">
        <v>1394</v>
      </c>
      <c r="I182" s="66">
        <v>2175</v>
      </c>
      <c r="J182" s="66">
        <v>249</v>
      </c>
      <c r="K182" s="66">
        <v>66.680000000000007</v>
      </c>
      <c r="L182" s="66">
        <v>4262</v>
      </c>
      <c r="M182" s="66">
        <v>1246</v>
      </c>
      <c r="N182" s="66">
        <v>732.6</v>
      </c>
      <c r="O182" s="66">
        <v>1429.5</v>
      </c>
      <c r="P182" s="66">
        <v>3678</v>
      </c>
      <c r="Q182" s="66">
        <v>1270</v>
      </c>
    </row>
    <row r="183" spans="2:17">
      <c r="B183" s="61">
        <v>43049</v>
      </c>
      <c r="C183" s="66">
        <v>2265</v>
      </c>
      <c r="D183" s="66">
        <v>908.987076</v>
      </c>
      <c r="E183" s="66">
        <v>693</v>
      </c>
      <c r="F183" s="66">
        <v>928</v>
      </c>
      <c r="G183" s="66">
        <v>176.6</v>
      </c>
      <c r="H183" s="66">
        <v>1360</v>
      </c>
      <c r="I183" s="66">
        <v>2169</v>
      </c>
      <c r="J183" s="66">
        <v>247.75</v>
      </c>
      <c r="K183" s="66">
        <v>66.48</v>
      </c>
      <c r="L183" s="66">
        <v>4224</v>
      </c>
      <c r="M183" s="66">
        <v>1248</v>
      </c>
      <c r="N183" s="66">
        <v>734</v>
      </c>
      <c r="O183" s="66">
        <v>1424</v>
      </c>
      <c r="P183" s="66">
        <v>3695</v>
      </c>
      <c r="Q183" s="66">
        <v>1275</v>
      </c>
    </row>
    <row r="184" spans="2:17">
      <c r="B184" s="61">
        <v>43052</v>
      </c>
      <c r="C184" s="66">
        <v>2238</v>
      </c>
      <c r="D184" s="66">
        <v>901.06561999999997</v>
      </c>
      <c r="E184" s="66">
        <v>698</v>
      </c>
      <c r="F184" s="66">
        <v>907</v>
      </c>
      <c r="G184" s="66">
        <v>177</v>
      </c>
      <c r="H184" s="66">
        <v>1339</v>
      </c>
      <c r="I184" s="66">
        <v>2158</v>
      </c>
      <c r="J184" s="66">
        <v>244.45</v>
      </c>
      <c r="K184" s="66">
        <v>66.430000000000007</v>
      </c>
      <c r="L184" s="66">
        <v>4256.5</v>
      </c>
      <c r="M184" s="66">
        <v>1243</v>
      </c>
      <c r="N184" s="66">
        <v>727.9</v>
      </c>
      <c r="O184" s="66">
        <v>1423</v>
      </c>
      <c r="P184" s="66">
        <v>3699</v>
      </c>
      <c r="Q184" s="66">
        <v>1259</v>
      </c>
    </row>
    <row r="185" spans="2:17">
      <c r="B185" s="61">
        <v>43053</v>
      </c>
      <c r="C185" s="66">
        <v>2244</v>
      </c>
      <c r="D185" s="66">
        <v>891.16380000000004</v>
      </c>
      <c r="E185" s="66">
        <v>700</v>
      </c>
      <c r="F185" s="66">
        <v>904.5</v>
      </c>
      <c r="G185" s="66">
        <v>188.05</v>
      </c>
      <c r="H185" s="66">
        <v>1343</v>
      </c>
      <c r="I185" s="66">
        <v>2157</v>
      </c>
      <c r="J185" s="66">
        <v>243.75</v>
      </c>
      <c r="K185" s="66">
        <v>66.650000000000006</v>
      </c>
      <c r="L185" s="66">
        <v>4243</v>
      </c>
      <c r="M185" s="66">
        <v>1259</v>
      </c>
      <c r="N185" s="66">
        <v>721.3</v>
      </c>
      <c r="O185" s="66">
        <v>1387.5</v>
      </c>
      <c r="P185" s="66">
        <v>3592</v>
      </c>
      <c r="Q185" s="66">
        <v>1264</v>
      </c>
    </row>
    <row r="186" spans="2:17">
      <c r="B186" s="61">
        <v>43054</v>
      </c>
      <c r="C186" s="66">
        <v>2197</v>
      </c>
      <c r="D186" s="66">
        <v>891.16380000000004</v>
      </c>
      <c r="E186" s="66">
        <v>693.5</v>
      </c>
      <c r="F186" s="66">
        <v>907</v>
      </c>
      <c r="G186" s="66">
        <v>183.65</v>
      </c>
      <c r="H186" s="66">
        <v>1355</v>
      </c>
      <c r="I186" s="66">
        <v>2139</v>
      </c>
      <c r="J186" s="66">
        <v>247.15</v>
      </c>
      <c r="K186" s="66">
        <v>66.25</v>
      </c>
      <c r="L186" s="66">
        <v>4210.5</v>
      </c>
      <c r="M186" s="66">
        <v>1246</v>
      </c>
      <c r="N186" s="66">
        <v>723.4</v>
      </c>
      <c r="O186" s="66">
        <v>1366.5</v>
      </c>
      <c r="P186" s="66">
        <v>3560.5</v>
      </c>
      <c r="Q186" s="66">
        <v>1251</v>
      </c>
    </row>
    <row r="187" spans="2:17">
      <c r="B187" s="61">
        <v>43055</v>
      </c>
      <c r="C187" s="66">
        <v>2237</v>
      </c>
      <c r="D187" s="66">
        <v>894.13434600000005</v>
      </c>
      <c r="E187" s="66">
        <v>694.5</v>
      </c>
      <c r="F187" s="66">
        <v>897</v>
      </c>
      <c r="G187" s="66">
        <v>184.35</v>
      </c>
      <c r="H187" s="66">
        <v>1379</v>
      </c>
      <c r="I187" s="66">
        <v>2144</v>
      </c>
      <c r="J187" s="66">
        <v>244.85</v>
      </c>
      <c r="K187" s="66">
        <v>66.06</v>
      </c>
      <c r="L187" s="66">
        <v>4222</v>
      </c>
      <c r="M187" s="66">
        <v>1277</v>
      </c>
      <c r="N187" s="66">
        <v>721.2</v>
      </c>
      <c r="O187" s="66">
        <v>1355</v>
      </c>
      <c r="P187" s="66">
        <v>3549</v>
      </c>
      <c r="Q187" s="66">
        <v>1295</v>
      </c>
    </row>
    <row r="188" spans="2:17">
      <c r="B188" s="61">
        <v>43056</v>
      </c>
      <c r="C188" s="66">
        <v>2299</v>
      </c>
      <c r="D188" s="66">
        <v>930.77107999999998</v>
      </c>
      <c r="E188" s="66">
        <v>697.5</v>
      </c>
      <c r="F188" s="66">
        <v>889</v>
      </c>
      <c r="G188" s="66">
        <v>184.7</v>
      </c>
      <c r="H188" s="66">
        <v>1346</v>
      </c>
      <c r="I188" s="66">
        <v>2092</v>
      </c>
      <c r="J188" s="66">
        <v>245.4</v>
      </c>
      <c r="K188" s="66">
        <v>65.989999999999995</v>
      </c>
      <c r="L188" s="66">
        <v>4150</v>
      </c>
      <c r="M188" s="66">
        <v>1285</v>
      </c>
      <c r="N188" s="66">
        <v>726.1</v>
      </c>
      <c r="O188" s="66">
        <v>1363.5</v>
      </c>
      <c r="P188" s="66">
        <v>3546</v>
      </c>
      <c r="Q188" s="66">
        <v>1281</v>
      </c>
    </row>
    <row r="189" spans="2:17">
      <c r="B189" s="61">
        <v>43059</v>
      </c>
      <c r="C189" s="66">
        <v>2291</v>
      </c>
      <c r="D189" s="66">
        <v>945.62381000000005</v>
      </c>
      <c r="E189" s="66">
        <v>694.5</v>
      </c>
      <c r="F189" s="66">
        <v>897</v>
      </c>
      <c r="G189" s="66">
        <v>187</v>
      </c>
      <c r="H189" s="66">
        <v>1331</v>
      </c>
      <c r="I189" s="66">
        <v>2082</v>
      </c>
      <c r="J189" s="66">
        <v>245.8</v>
      </c>
      <c r="K189" s="66">
        <v>66.12</v>
      </c>
      <c r="L189" s="66">
        <v>4199.5</v>
      </c>
      <c r="M189" s="66">
        <v>1285</v>
      </c>
      <c r="N189" s="66">
        <v>724.2</v>
      </c>
      <c r="O189" s="66">
        <v>1360.5</v>
      </c>
      <c r="P189" s="66">
        <v>3547.5</v>
      </c>
      <c r="Q189" s="66">
        <v>1278</v>
      </c>
    </row>
    <row r="190" spans="2:17">
      <c r="B190" s="61">
        <v>43060</v>
      </c>
      <c r="C190" s="66">
        <v>2296</v>
      </c>
      <c r="D190" s="66">
        <v>939.18762700000002</v>
      </c>
      <c r="E190" s="66">
        <v>699.5</v>
      </c>
      <c r="F190" s="66">
        <v>891</v>
      </c>
      <c r="G190" s="66">
        <v>189</v>
      </c>
      <c r="H190" s="66">
        <v>1342</v>
      </c>
      <c r="I190" s="66">
        <v>2091</v>
      </c>
      <c r="J190" s="66">
        <v>245.5</v>
      </c>
      <c r="K190" s="66">
        <v>65.72</v>
      </c>
      <c r="L190" s="66">
        <v>4227.5</v>
      </c>
      <c r="M190" s="66">
        <v>1322</v>
      </c>
      <c r="N190" s="66">
        <v>723</v>
      </c>
      <c r="O190" s="66">
        <v>1385</v>
      </c>
      <c r="P190" s="66">
        <v>3573</v>
      </c>
      <c r="Q190" s="66">
        <v>1343</v>
      </c>
    </row>
    <row r="191" spans="2:17">
      <c r="B191" s="61">
        <v>43061</v>
      </c>
      <c r="C191" s="66">
        <v>2322</v>
      </c>
      <c r="D191" s="66">
        <v>929.78089799999998</v>
      </c>
      <c r="E191" s="66">
        <v>704</v>
      </c>
      <c r="F191" s="66">
        <v>889</v>
      </c>
      <c r="G191" s="66">
        <v>194.4</v>
      </c>
      <c r="H191" s="66">
        <v>1367</v>
      </c>
      <c r="I191" s="66">
        <v>2123</v>
      </c>
      <c r="J191" s="66">
        <v>249.7</v>
      </c>
      <c r="K191" s="66">
        <v>65.900000000000006</v>
      </c>
      <c r="L191" s="66">
        <v>4188.5</v>
      </c>
      <c r="M191" s="66">
        <v>1298</v>
      </c>
      <c r="N191" s="66">
        <v>744.1</v>
      </c>
      <c r="O191" s="66">
        <v>1395</v>
      </c>
      <c r="P191" s="66">
        <v>3633</v>
      </c>
      <c r="Q191" s="66">
        <v>1350</v>
      </c>
    </row>
    <row r="192" spans="2:17">
      <c r="B192" s="61">
        <v>43062</v>
      </c>
      <c r="C192" s="66">
        <v>2350</v>
      </c>
      <c r="D192" s="66">
        <v>931.76126199999999</v>
      </c>
      <c r="E192" s="66">
        <v>709.5</v>
      </c>
      <c r="F192" s="66">
        <v>890.5</v>
      </c>
      <c r="G192" s="66">
        <v>194.05</v>
      </c>
      <c r="H192" s="66">
        <v>1358</v>
      </c>
      <c r="I192" s="66">
        <v>2136</v>
      </c>
      <c r="J192" s="66">
        <v>249</v>
      </c>
      <c r="K192" s="66">
        <v>65.72</v>
      </c>
      <c r="L192" s="66">
        <v>4232.5</v>
      </c>
      <c r="M192" s="66">
        <v>1298</v>
      </c>
      <c r="N192" s="66">
        <v>736.1</v>
      </c>
      <c r="O192" s="66">
        <v>1410.5</v>
      </c>
      <c r="P192" s="66">
        <v>3664</v>
      </c>
      <c r="Q192" s="66">
        <v>1376</v>
      </c>
    </row>
    <row r="193" spans="2:17">
      <c r="B193" s="61">
        <v>43063</v>
      </c>
      <c r="C193" s="66">
        <v>2367</v>
      </c>
      <c r="D193" s="66">
        <v>930.77107999999998</v>
      </c>
      <c r="E193" s="66">
        <v>708</v>
      </c>
      <c r="F193" s="66">
        <v>886.5</v>
      </c>
      <c r="G193" s="66">
        <v>192.6</v>
      </c>
      <c r="H193" s="66">
        <v>1344</v>
      </c>
      <c r="I193" s="66">
        <v>2106</v>
      </c>
      <c r="J193" s="66">
        <v>246.45</v>
      </c>
      <c r="K193" s="66">
        <v>66.09</v>
      </c>
      <c r="L193" s="66">
        <v>4261</v>
      </c>
      <c r="M193" s="66">
        <v>1290</v>
      </c>
      <c r="N193" s="66">
        <v>739.9</v>
      </c>
      <c r="O193" s="66">
        <v>1410.5</v>
      </c>
      <c r="P193" s="66">
        <v>3655</v>
      </c>
      <c r="Q193" s="66">
        <v>1365</v>
      </c>
    </row>
    <row r="194" spans="2:17">
      <c r="B194" s="61">
        <v>43066</v>
      </c>
      <c r="C194" s="66">
        <v>2380</v>
      </c>
      <c r="D194" s="66">
        <v>924.33489699999996</v>
      </c>
      <c r="E194" s="66">
        <v>693.5</v>
      </c>
      <c r="F194" s="66">
        <v>882.5</v>
      </c>
      <c r="G194" s="66">
        <v>192.85</v>
      </c>
      <c r="H194" s="66">
        <v>1354</v>
      </c>
      <c r="I194" s="66">
        <v>2115</v>
      </c>
      <c r="J194" s="66">
        <v>246.25</v>
      </c>
      <c r="K194" s="66">
        <v>65.489999999999995</v>
      </c>
      <c r="L194" s="66">
        <v>4236.5</v>
      </c>
      <c r="M194" s="66">
        <v>1297</v>
      </c>
      <c r="N194" s="66">
        <v>734.3</v>
      </c>
      <c r="O194" s="66">
        <v>1392.5</v>
      </c>
      <c r="P194" s="66">
        <v>3611</v>
      </c>
      <c r="Q194" s="66">
        <v>1385</v>
      </c>
    </row>
    <row r="195" spans="2:17">
      <c r="B195" s="61">
        <v>43067</v>
      </c>
      <c r="C195" s="66">
        <v>2404</v>
      </c>
      <c r="D195" s="66">
        <v>926.31526099999996</v>
      </c>
      <c r="E195" s="66">
        <v>702.5</v>
      </c>
      <c r="F195" s="66">
        <v>870</v>
      </c>
      <c r="G195" s="66">
        <v>195.2</v>
      </c>
      <c r="H195" s="66">
        <v>1359</v>
      </c>
      <c r="I195" s="66">
        <v>2111</v>
      </c>
      <c r="J195" s="66">
        <v>249</v>
      </c>
      <c r="K195" s="66">
        <v>64.83</v>
      </c>
      <c r="L195" s="66">
        <v>4329.5</v>
      </c>
      <c r="M195" s="66">
        <v>1286</v>
      </c>
      <c r="N195" s="66">
        <v>742.5</v>
      </c>
      <c r="O195" s="66">
        <v>1379.5</v>
      </c>
      <c r="P195" s="66">
        <v>3585</v>
      </c>
      <c r="Q195" s="66">
        <v>1409</v>
      </c>
    </row>
    <row r="196" spans="2:17">
      <c r="B196" s="61">
        <v>43068</v>
      </c>
      <c r="C196" s="66">
        <v>2360</v>
      </c>
      <c r="D196" s="66">
        <v>925.82016999999996</v>
      </c>
      <c r="E196" s="66">
        <v>708</v>
      </c>
      <c r="F196" s="66">
        <v>861</v>
      </c>
      <c r="G196" s="66">
        <v>198</v>
      </c>
      <c r="H196" s="66">
        <v>1362</v>
      </c>
      <c r="I196" s="66">
        <v>2129</v>
      </c>
      <c r="J196" s="66">
        <v>255.4</v>
      </c>
      <c r="K196" s="66">
        <v>67.099999999999994</v>
      </c>
      <c r="L196" s="66">
        <v>4216</v>
      </c>
      <c r="M196" s="66">
        <v>1294</v>
      </c>
      <c r="N196" s="66">
        <v>749</v>
      </c>
      <c r="O196" s="66">
        <v>1350</v>
      </c>
      <c r="P196" s="66">
        <v>3518</v>
      </c>
      <c r="Q196" s="66">
        <v>1407</v>
      </c>
    </row>
    <row r="197" spans="2:17">
      <c r="B197" s="61">
        <v>43069</v>
      </c>
      <c r="C197" s="66">
        <v>2354</v>
      </c>
      <c r="D197" s="66">
        <v>927.30544299999997</v>
      </c>
      <c r="E197" s="66">
        <v>708</v>
      </c>
      <c r="F197" s="66">
        <v>857</v>
      </c>
      <c r="G197" s="66">
        <v>194.05</v>
      </c>
      <c r="H197" s="66">
        <v>1369</v>
      </c>
      <c r="I197" s="66">
        <v>2099</v>
      </c>
      <c r="J197" s="66">
        <v>260.8</v>
      </c>
      <c r="K197" s="66">
        <v>66</v>
      </c>
      <c r="L197" s="66">
        <v>4164</v>
      </c>
      <c r="M197" s="66">
        <v>1280</v>
      </c>
      <c r="N197" s="66">
        <v>738.4</v>
      </c>
      <c r="O197" s="66">
        <v>1345</v>
      </c>
      <c r="P197" s="66">
        <v>3501.5</v>
      </c>
      <c r="Q197" s="66">
        <v>1406</v>
      </c>
    </row>
    <row r="198" spans="2:17">
      <c r="B198" s="61">
        <v>43070</v>
      </c>
      <c r="C198" s="66">
        <v>2301</v>
      </c>
      <c r="D198" s="66">
        <v>920.86926000000005</v>
      </c>
      <c r="E198" s="66">
        <v>713.5</v>
      </c>
      <c r="F198" s="66">
        <v>838</v>
      </c>
      <c r="G198" s="66">
        <v>195.5</v>
      </c>
      <c r="H198" s="66">
        <v>1338</v>
      </c>
      <c r="I198" s="66">
        <v>2046</v>
      </c>
      <c r="J198" s="66">
        <v>257.10000000000002</v>
      </c>
      <c r="K198" s="66">
        <v>64.75</v>
      </c>
      <c r="L198" s="66">
        <v>4115</v>
      </c>
      <c r="M198" s="66">
        <v>1260</v>
      </c>
      <c r="N198" s="66">
        <v>722.9</v>
      </c>
      <c r="O198" s="66">
        <v>1347</v>
      </c>
      <c r="P198" s="66">
        <v>3502</v>
      </c>
      <c r="Q198" s="66">
        <v>1425</v>
      </c>
    </row>
    <row r="199" spans="2:17">
      <c r="B199" s="61">
        <v>43073</v>
      </c>
      <c r="C199" s="66">
        <v>2319</v>
      </c>
      <c r="D199" s="66">
        <v>946.61399200000005</v>
      </c>
      <c r="E199" s="66">
        <v>714.5</v>
      </c>
      <c r="F199" s="66">
        <v>840.5</v>
      </c>
      <c r="G199" s="66">
        <v>195.15</v>
      </c>
      <c r="H199" s="66">
        <v>1337</v>
      </c>
      <c r="I199" s="66">
        <v>2065</v>
      </c>
      <c r="J199" s="66">
        <v>258.2</v>
      </c>
      <c r="K199" s="66">
        <v>65.38</v>
      </c>
      <c r="L199" s="66">
        <v>4143.5</v>
      </c>
      <c r="M199" s="66">
        <v>1273</v>
      </c>
      <c r="N199" s="66">
        <v>727.2</v>
      </c>
      <c r="O199" s="66">
        <v>1360</v>
      </c>
      <c r="P199" s="66">
        <v>3540</v>
      </c>
      <c r="Q199" s="66">
        <v>1430</v>
      </c>
    </row>
    <row r="200" spans="2:17">
      <c r="B200" s="61">
        <v>43074</v>
      </c>
      <c r="C200" s="66">
        <v>2330</v>
      </c>
      <c r="D200" s="66">
        <v>966.41763200000003</v>
      </c>
      <c r="E200" s="66">
        <v>715.5</v>
      </c>
      <c r="F200" s="66">
        <v>845</v>
      </c>
      <c r="G200" s="66">
        <v>201</v>
      </c>
      <c r="H200" s="66">
        <v>1322</v>
      </c>
      <c r="I200" s="66">
        <v>2075</v>
      </c>
      <c r="J200" s="66">
        <v>258.10000000000002</v>
      </c>
      <c r="K200" s="66">
        <v>65.150000000000006</v>
      </c>
      <c r="L200" s="66">
        <v>4157</v>
      </c>
      <c r="M200" s="66">
        <v>1277</v>
      </c>
      <c r="N200" s="66">
        <v>749.2</v>
      </c>
      <c r="O200" s="66">
        <v>1345</v>
      </c>
      <c r="P200" s="66">
        <v>3468.5</v>
      </c>
      <c r="Q200" s="66">
        <v>1426</v>
      </c>
    </row>
    <row r="201" spans="2:17">
      <c r="B201" s="61">
        <v>43075</v>
      </c>
      <c r="C201" s="66">
        <v>2330</v>
      </c>
      <c r="D201" s="66">
        <v>978.29981599999996</v>
      </c>
      <c r="E201" s="66">
        <v>721</v>
      </c>
      <c r="F201" s="66">
        <v>840.5</v>
      </c>
      <c r="G201" s="66">
        <v>203.4</v>
      </c>
      <c r="H201" s="66">
        <v>1317</v>
      </c>
      <c r="I201" s="66">
        <v>2064</v>
      </c>
      <c r="J201" s="66">
        <v>257.2</v>
      </c>
      <c r="K201" s="66">
        <v>64.81</v>
      </c>
      <c r="L201" s="66">
        <v>4178.5</v>
      </c>
      <c r="M201" s="66">
        <v>1284</v>
      </c>
      <c r="N201" s="66">
        <v>746.8</v>
      </c>
      <c r="O201" s="66">
        <v>1337</v>
      </c>
      <c r="P201" s="66">
        <v>3498.5</v>
      </c>
      <c r="Q201" s="66">
        <v>1444</v>
      </c>
    </row>
    <row r="202" spans="2:17">
      <c r="B202" s="61">
        <v>43076</v>
      </c>
      <c r="C202" s="66">
        <v>2356</v>
      </c>
      <c r="D202" s="66">
        <v>987.211454</v>
      </c>
      <c r="E202" s="66">
        <v>737</v>
      </c>
      <c r="F202" s="66">
        <v>843.5</v>
      </c>
      <c r="G202" s="66">
        <v>203.65</v>
      </c>
      <c r="H202" s="66">
        <v>1327</v>
      </c>
      <c r="I202" s="66">
        <v>2074</v>
      </c>
      <c r="J202" s="66">
        <v>262.75</v>
      </c>
      <c r="K202" s="66">
        <v>64.510000000000005</v>
      </c>
      <c r="L202" s="66">
        <v>4173</v>
      </c>
      <c r="M202" s="66">
        <v>1274</v>
      </c>
      <c r="N202" s="66">
        <v>751.9</v>
      </c>
      <c r="O202" s="66">
        <v>1328.5</v>
      </c>
      <c r="P202" s="66">
        <v>3440.5</v>
      </c>
      <c r="Q202" s="66">
        <v>1449</v>
      </c>
    </row>
    <row r="203" spans="2:17">
      <c r="B203" s="61">
        <v>43077</v>
      </c>
      <c r="C203" s="66">
        <v>2375</v>
      </c>
      <c r="D203" s="66">
        <v>983.25072599999999</v>
      </c>
      <c r="E203" s="66">
        <v>740.5</v>
      </c>
      <c r="F203" s="66">
        <v>838.5</v>
      </c>
      <c r="G203" s="66">
        <v>204.55</v>
      </c>
      <c r="H203" s="66">
        <v>1324</v>
      </c>
      <c r="I203" s="66">
        <v>2083</v>
      </c>
      <c r="J203" s="66">
        <v>268</v>
      </c>
      <c r="K203" s="66">
        <v>66.8</v>
      </c>
      <c r="L203" s="66">
        <v>4181.5</v>
      </c>
      <c r="M203" s="66">
        <v>1260</v>
      </c>
      <c r="N203" s="66">
        <v>759.7</v>
      </c>
      <c r="O203" s="66">
        <v>1341.5</v>
      </c>
      <c r="P203" s="66">
        <v>3468.5</v>
      </c>
      <c r="Q203" s="66">
        <v>1456</v>
      </c>
    </row>
    <row r="204" spans="2:17">
      <c r="B204" s="61">
        <v>43080</v>
      </c>
      <c r="C204" s="66">
        <v>2334</v>
      </c>
      <c r="D204" s="66">
        <v>990.18200000000002</v>
      </c>
      <c r="E204" s="66">
        <v>744</v>
      </c>
      <c r="F204" s="66">
        <v>830</v>
      </c>
      <c r="G204" s="66">
        <v>205.5</v>
      </c>
      <c r="H204" s="66">
        <v>1319</v>
      </c>
      <c r="I204" s="66">
        <v>2085</v>
      </c>
      <c r="J204" s="66">
        <v>268.75</v>
      </c>
      <c r="K204" s="66">
        <v>66.64</v>
      </c>
      <c r="L204" s="66">
        <v>4188</v>
      </c>
      <c r="M204" s="66">
        <v>1265</v>
      </c>
      <c r="N204" s="66">
        <v>772.2</v>
      </c>
      <c r="O204" s="66">
        <v>1372</v>
      </c>
      <c r="P204" s="66">
        <v>3538</v>
      </c>
      <c r="Q204" s="66">
        <v>1439</v>
      </c>
    </row>
    <row r="205" spans="2:17">
      <c r="B205" s="61">
        <v>43081</v>
      </c>
      <c r="C205" s="66">
        <v>2351</v>
      </c>
      <c r="D205" s="66">
        <v>1002.064184</v>
      </c>
      <c r="E205" s="66">
        <v>748</v>
      </c>
      <c r="F205" s="66">
        <v>836</v>
      </c>
      <c r="G205" s="66">
        <v>205.65</v>
      </c>
      <c r="H205" s="66">
        <v>1324</v>
      </c>
      <c r="I205" s="66">
        <v>2120</v>
      </c>
      <c r="J205" s="66">
        <v>269.7</v>
      </c>
      <c r="K205" s="66">
        <v>67.400000000000006</v>
      </c>
      <c r="L205" s="66">
        <v>4208</v>
      </c>
      <c r="M205" s="66">
        <v>1278</v>
      </c>
      <c r="N205" s="66">
        <v>772.9</v>
      </c>
      <c r="O205" s="66">
        <v>1382.5</v>
      </c>
      <c r="P205" s="66">
        <v>3541</v>
      </c>
      <c r="Q205" s="66">
        <v>1439</v>
      </c>
    </row>
    <row r="206" spans="2:17">
      <c r="B206" s="61">
        <v>43082</v>
      </c>
      <c r="C206" s="66">
        <v>2337</v>
      </c>
      <c r="D206" s="66">
        <v>999.09363800000006</v>
      </c>
      <c r="E206" s="66">
        <v>750</v>
      </c>
      <c r="F206" s="66">
        <v>837.5</v>
      </c>
      <c r="G206" s="66">
        <v>208.4</v>
      </c>
      <c r="H206" s="66">
        <v>1313</v>
      </c>
      <c r="I206" s="66">
        <v>2086</v>
      </c>
      <c r="J206" s="66">
        <v>268</v>
      </c>
      <c r="K206" s="66">
        <v>67.36</v>
      </c>
      <c r="L206" s="66">
        <v>4191</v>
      </c>
      <c r="M206" s="66">
        <v>1268</v>
      </c>
      <c r="N206" s="66">
        <v>774</v>
      </c>
      <c r="O206" s="66">
        <v>1384</v>
      </c>
      <c r="P206" s="66">
        <v>3547</v>
      </c>
      <c r="Q206" s="66">
        <v>1427</v>
      </c>
    </row>
    <row r="207" spans="2:17">
      <c r="B207" s="61">
        <v>43083</v>
      </c>
      <c r="C207" s="66">
        <v>2380</v>
      </c>
      <c r="D207" s="66">
        <v>980.28017999999997</v>
      </c>
      <c r="E207" s="66">
        <v>738</v>
      </c>
      <c r="F207" s="66">
        <v>823</v>
      </c>
      <c r="G207" s="66">
        <v>206.95</v>
      </c>
      <c r="H207" s="66">
        <v>1309</v>
      </c>
      <c r="I207" s="66">
        <v>2064</v>
      </c>
      <c r="J207" s="66">
        <v>273.85000000000002</v>
      </c>
      <c r="K207" s="66">
        <v>66.31</v>
      </c>
      <c r="L207" s="66">
        <v>4140</v>
      </c>
      <c r="M207" s="66">
        <v>1263</v>
      </c>
      <c r="N207" s="66">
        <v>759.4</v>
      </c>
      <c r="O207" s="66">
        <v>1388</v>
      </c>
      <c r="P207" s="66">
        <v>3562</v>
      </c>
      <c r="Q207" s="66">
        <v>1426</v>
      </c>
    </row>
    <row r="208" spans="2:17">
      <c r="B208" s="61">
        <v>43084</v>
      </c>
      <c r="C208" s="66">
        <v>2406</v>
      </c>
      <c r="D208" s="66">
        <v>1008.005276</v>
      </c>
      <c r="E208" s="66">
        <v>725</v>
      </c>
      <c r="F208" s="66">
        <v>831</v>
      </c>
      <c r="G208" s="66">
        <v>207.3</v>
      </c>
      <c r="H208" s="66">
        <v>1315</v>
      </c>
      <c r="I208" s="66">
        <v>2090</v>
      </c>
      <c r="J208" s="66">
        <v>277.55</v>
      </c>
      <c r="K208" s="66">
        <v>66.41</v>
      </c>
      <c r="L208" s="66">
        <v>4196</v>
      </c>
      <c r="M208" s="66">
        <v>1252</v>
      </c>
      <c r="N208" s="66">
        <v>757.1</v>
      </c>
      <c r="O208" s="66">
        <v>1419.5</v>
      </c>
      <c r="P208" s="66">
        <v>3624.5</v>
      </c>
      <c r="Q208" s="66">
        <v>1417</v>
      </c>
    </row>
    <row r="209" spans="2:17">
      <c r="B209" s="61">
        <v>43087</v>
      </c>
      <c r="C209" s="66">
        <v>2453</v>
      </c>
      <c r="D209" s="66">
        <v>1012.956186</v>
      </c>
      <c r="E209" s="66">
        <v>726</v>
      </c>
      <c r="F209" s="66">
        <v>855.5</v>
      </c>
      <c r="G209" s="66">
        <v>206.05</v>
      </c>
      <c r="H209" s="66">
        <v>1311</v>
      </c>
      <c r="I209" s="66">
        <v>2101</v>
      </c>
      <c r="J209" s="66">
        <v>275.35000000000002</v>
      </c>
      <c r="K209" s="66">
        <v>66.75</v>
      </c>
      <c r="L209" s="66">
        <v>4210</v>
      </c>
      <c r="M209" s="66">
        <v>1269</v>
      </c>
      <c r="N209" s="66">
        <v>764.2</v>
      </c>
      <c r="O209" s="66">
        <v>1434</v>
      </c>
      <c r="P209" s="66">
        <v>3672</v>
      </c>
      <c r="Q209" s="66">
        <v>1377</v>
      </c>
    </row>
    <row r="210" spans="2:17">
      <c r="B210" s="61">
        <v>43088</v>
      </c>
      <c r="C210" s="66">
        <v>2442</v>
      </c>
      <c r="D210" s="66">
        <v>1010.975822</v>
      </c>
      <c r="E210" s="66">
        <v>720</v>
      </c>
      <c r="F210" s="66">
        <v>862</v>
      </c>
      <c r="G210" s="66">
        <v>206</v>
      </c>
      <c r="H210" s="66">
        <v>1311</v>
      </c>
      <c r="I210" s="66">
        <v>2110</v>
      </c>
      <c r="J210" s="66">
        <v>273.75</v>
      </c>
      <c r="K210" s="66">
        <v>67.150000000000006</v>
      </c>
      <c r="L210" s="66">
        <v>4183</v>
      </c>
      <c r="M210" s="66">
        <v>1264</v>
      </c>
      <c r="N210" s="66">
        <v>771</v>
      </c>
      <c r="O210" s="66">
        <v>1415</v>
      </c>
      <c r="P210" s="66">
        <v>3644.5</v>
      </c>
      <c r="Q210" s="66">
        <v>1416</v>
      </c>
    </row>
    <row r="211" spans="2:17">
      <c r="B211" s="61">
        <v>43089</v>
      </c>
      <c r="C211" s="66">
        <v>2425</v>
      </c>
      <c r="D211" s="66">
        <v>1007.015094</v>
      </c>
      <c r="E211" s="66">
        <v>726.5</v>
      </c>
      <c r="F211" s="66">
        <v>854</v>
      </c>
      <c r="G211" s="66">
        <v>206.15</v>
      </c>
      <c r="H211" s="66">
        <v>1294</v>
      </c>
      <c r="I211" s="66">
        <v>2107</v>
      </c>
      <c r="J211" s="66">
        <v>270.14999999999998</v>
      </c>
      <c r="K211" s="66">
        <v>66.569999999999993</v>
      </c>
      <c r="L211" s="66">
        <v>4125.5</v>
      </c>
      <c r="M211" s="66">
        <v>1251</v>
      </c>
      <c r="N211" s="66">
        <v>768.4</v>
      </c>
      <c r="O211" s="66">
        <v>1434.5</v>
      </c>
      <c r="P211" s="66">
        <v>3710</v>
      </c>
      <c r="Q211" s="66">
        <v>1426</v>
      </c>
    </row>
    <row r="212" spans="2:17">
      <c r="B212" s="61">
        <v>43090</v>
      </c>
      <c r="C212" s="66">
        <v>2470</v>
      </c>
      <c r="D212" s="66">
        <v>1007.015094</v>
      </c>
      <c r="E212" s="66">
        <v>730.5</v>
      </c>
      <c r="F212" s="66">
        <v>853</v>
      </c>
      <c r="G212" s="66">
        <v>207.5</v>
      </c>
      <c r="H212" s="66">
        <v>1301</v>
      </c>
      <c r="I212" s="66">
        <v>2110</v>
      </c>
      <c r="J212" s="66">
        <v>274</v>
      </c>
      <c r="K212" s="66">
        <v>67.31</v>
      </c>
      <c r="L212" s="66">
        <v>4140</v>
      </c>
      <c r="M212" s="66">
        <v>1261</v>
      </c>
      <c r="N212" s="66">
        <v>773.1</v>
      </c>
      <c r="O212" s="66">
        <v>1469</v>
      </c>
      <c r="P212" s="66">
        <v>3773</v>
      </c>
      <c r="Q212" s="66">
        <v>1427</v>
      </c>
    </row>
    <row r="213" spans="2:17">
      <c r="B213" s="61">
        <v>43091</v>
      </c>
      <c r="C213" s="66">
        <v>2455</v>
      </c>
      <c r="D213" s="66">
        <v>1005.03473</v>
      </c>
      <c r="E213" s="66">
        <v>735</v>
      </c>
      <c r="F213" s="66">
        <v>859.5</v>
      </c>
      <c r="G213" s="66">
        <v>206.75</v>
      </c>
      <c r="H213" s="66">
        <v>1304</v>
      </c>
      <c r="I213" s="66">
        <v>2142</v>
      </c>
      <c r="J213" s="66">
        <v>274.10000000000002</v>
      </c>
      <c r="K213" s="66">
        <v>67.209999999999994</v>
      </c>
      <c r="L213" s="66">
        <v>4128</v>
      </c>
      <c r="M213" s="66">
        <v>1260</v>
      </c>
      <c r="N213" s="66">
        <v>768.4</v>
      </c>
      <c r="O213" s="66">
        <v>1463.5</v>
      </c>
      <c r="P213" s="66">
        <v>3746.5</v>
      </c>
      <c r="Q213" s="66">
        <v>1445</v>
      </c>
    </row>
    <row r="214" spans="2:17">
      <c r="B214" s="61">
        <v>43096</v>
      </c>
      <c r="C214" s="66">
        <v>2475</v>
      </c>
      <c r="D214" s="66">
        <v>990.18200000000002</v>
      </c>
      <c r="E214" s="66">
        <v>732.5</v>
      </c>
      <c r="F214" s="66">
        <v>849.5</v>
      </c>
      <c r="G214" s="66">
        <v>209.1</v>
      </c>
      <c r="H214" s="66">
        <v>1302</v>
      </c>
      <c r="I214" s="66">
        <v>2137</v>
      </c>
      <c r="J214" s="66">
        <v>274.25</v>
      </c>
      <c r="K214" s="66">
        <v>67.78</v>
      </c>
      <c r="L214" s="66">
        <v>4134.5</v>
      </c>
      <c r="M214" s="66">
        <v>1270</v>
      </c>
      <c r="N214" s="66">
        <v>772.4</v>
      </c>
      <c r="O214" s="66">
        <v>1486</v>
      </c>
      <c r="P214" s="66">
        <v>3799.5</v>
      </c>
      <c r="Q214" s="66">
        <v>1441</v>
      </c>
    </row>
    <row r="215" spans="2:17">
      <c r="B215" s="61">
        <v>43097</v>
      </c>
      <c r="C215" s="66">
        <v>2476</v>
      </c>
      <c r="D215" s="66">
        <v>993.15254600000003</v>
      </c>
      <c r="E215" s="66">
        <v>733</v>
      </c>
      <c r="F215" s="66">
        <v>846.5</v>
      </c>
      <c r="G215" s="66">
        <v>208.4</v>
      </c>
      <c r="H215" s="66">
        <v>1300</v>
      </c>
      <c r="I215" s="66">
        <v>2153</v>
      </c>
      <c r="J215" s="66">
        <v>267.35000000000002</v>
      </c>
      <c r="K215" s="66">
        <v>67.569999999999993</v>
      </c>
      <c r="L215" s="66">
        <v>4124</v>
      </c>
      <c r="M215" s="66">
        <v>1256</v>
      </c>
      <c r="N215" s="66">
        <v>773.8</v>
      </c>
      <c r="O215" s="66">
        <v>1499.5</v>
      </c>
      <c r="P215" s="66">
        <v>3858</v>
      </c>
      <c r="Q215" s="66">
        <v>1441</v>
      </c>
    </row>
    <row r="216" spans="2:17">
      <c r="B216" s="61">
        <v>43098</v>
      </c>
      <c r="C216" s="66">
        <v>2507</v>
      </c>
      <c r="D216" s="66">
        <v>1002.064184</v>
      </c>
      <c r="E216" s="66">
        <v>736</v>
      </c>
      <c r="F216" s="66">
        <v>847</v>
      </c>
      <c r="G216" s="66">
        <v>209.25</v>
      </c>
      <c r="H216" s="66">
        <v>1320</v>
      </c>
      <c r="I216" s="66">
        <v>2162</v>
      </c>
      <c r="J216" s="66">
        <v>271.7</v>
      </c>
      <c r="K216" s="66">
        <v>68.06</v>
      </c>
      <c r="L216" s="66">
        <v>4125.5</v>
      </c>
      <c r="M216" s="66">
        <v>1260</v>
      </c>
      <c r="N216" s="66">
        <v>780.1</v>
      </c>
      <c r="O216" s="66">
        <v>1522.5</v>
      </c>
      <c r="P216" s="66">
        <v>3942</v>
      </c>
      <c r="Q216" s="66">
        <v>1464</v>
      </c>
    </row>
    <row r="217" spans="2:17">
      <c r="B217" s="61">
        <v>43102</v>
      </c>
      <c r="C217" s="66">
        <v>2470</v>
      </c>
      <c r="D217" s="66">
        <v>1006.024912</v>
      </c>
      <c r="E217" s="66">
        <v>734.6</v>
      </c>
      <c r="F217" s="66">
        <v>842.4</v>
      </c>
      <c r="G217" s="66">
        <v>208.5</v>
      </c>
      <c r="H217" s="66">
        <v>1300</v>
      </c>
      <c r="I217" s="66">
        <v>2138</v>
      </c>
      <c r="J217" s="66">
        <v>275</v>
      </c>
      <c r="K217" s="66">
        <v>67.7</v>
      </c>
      <c r="L217" s="66">
        <v>4045</v>
      </c>
      <c r="M217" s="66">
        <v>1254</v>
      </c>
      <c r="N217" s="66">
        <v>777.7</v>
      </c>
      <c r="O217" s="66">
        <v>1529</v>
      </c>
      <c r="P217" s="66">
        <v>3988.5</v>
      </c>
      <c r="Q217" s="66">
        <v>1501</v>
      </c>
    </row>
    <row r="218" spans="2:17">
      <c r="B218" s="61">
        <v>43103</v>
      </c>
      <c r="C218" s="66">
        <v>2462</v>
      </c>
      <c r="D218" s="66">
        <v>1004.044548</v>
      </c>
      <c r="E218" s="66">
        <v>736.2</v>
      </c>
      <c r="F218" s="66">
        <v>851.2</v>
      </c>
      <c r="G218" s="66">
        <v>209.6</v>
      </c>
      <c r="H218" s="66">
        <v>1297</v>
      </c>
      <c r="I218" s="66">
        <v>2126</v>
      </c>
      <c r="J218" s="66">
        <v>272.39999999999998</v>
      </c>
      <c r="K218" s="66">
        <v>67.47</v>
      </c>
      <c r="L218" s="66">
        <v>4058.5</v>
      </c>
      <c r="M218" s="66">
        <v>1263</v>
      </c>
      <c r="N218" s="66">
        <v>777.5</v>
      </c>
      <c r="O218" s="66">
        <v>1544.4</v>
      </c>
      <c r="P218" s="66">
        <v>3986.5</v>
      </c>
      <c r="Q218" s="66">
        <v>1531.5</v>
      </c>
    </row>
    <row r="219" spans="2:17">
      <c r="B219" s="61">
        <v>43104</v>
      </c>
      <c r="C219" s="66">
        <v>2472</v>
      </c>
      <c r="D219" s="66">
        <v>997.11327400000005</v>
      </c>
      <c r="E219" s="66">
        <v>733.8</v>
      </c>
      <c r="F219" s="66">
        <v>859.2</v>
      </c>
      <c r="G219" s="66">
        <v>211.2</v>
      </c>
      <c r="H219" s="66">
        <v>1300</v>
      </c>
      <c r="I219" s="66">
        <v>2120</v>
      </c>
      <c r="J219" s="66">
        <v>269.05</v>
      </c>
      <c r="K219" s="66">
        <v>68.06</v>
      </c>
      <c r="L219" s="66">
        <v>4071</v>
      </c>
      <c r="M219" s="66">
        <v>1266</v>
      </c>
      <c r="N219" s="66">
        <v>791.6</v>
      </c>
      <c r="O219" s="66">
        <v>1562.2</v>
      </c>
      <c r="P219" s="66">
        <v>3986.5</v>
      </c>
      <c r="Q219" s="66">
        <v>1510</v>
      </c>
    </row>
    <row r="220" spans="2:17">
      <c r="B220" s="61">
        <v>43105</v>
      </c>
      <c r="C220" s="66">
        <v>2464</v>
      </c>
      <c r="D220" s="66">
        <v>999.58872899999994</v>
      </c>
      <c r="E220" s="66">
        <v>735.2</v>
      </c>
      <c r="F220" s="66">
        <v>864</v>
      </c>
      <c r="G220" s="66">
        <v>209.7</v>
      </c>
      <c r="H220" s="66">
        <v>1324</v>
      </c>
      <c r="I220" s="66">
        <v>2140</v>
      </c>
      <c r="J220" s="66">
        <v>271</v>
      </c>
      <c r="K220" s="66">
        <v>68.069999999999993</v>
      </c>
      <c r="L220" s="66">
        <v>4092.5</v>
      </c>
      <c r="M220" s="66">
        <v>1290</v>
      </c>
      <c r="N220" s="66">
        <v>794</v>
      </c>
      <c r="O220" s="66">
        <v>1561.6</v>
      </c>
      <c r="P220" s="66">
        <v>3959.5</v>
      </c>
      <c r="Q220" s="66">
        <v>1511.5</v>
      </c>
    </row>
    <row r="221" spans="2:17">
      <c r="B221" s="61">
        <v>43108</v>
      </c>
      <c r="C221" s="66">
        <v>2426</v>
      </c>
      <c r="D221" s="66">
        <v>1004.539639</v>
      </c>
      <c r="E221" s="66">
        <v>727.8</v>
      </c>
      <c r="F221" s="66">
        <v>868.6</v>
      </c>
      <c r="G221" s="66">
        <v>214.3</v>
      </c>
      <c r="H221" s="66">
        <v>1329.5</v>
      </c>
      <c r="I221" s="66">
        <v>2131</v>
      </c>
      <c r="J221" s="66">
        <v>267.95</v>
      </c>
      <c r="K221" s="66">
        <v>68.06</v>
      </c>
      <c r="L221" s="66">
        <v>4091.5</v>
      </c>
      <c r="M221" s="66">
        <v>1286</v>
      </c>
      <c r="N221" s="66">
        <v>795.4</v>
      </c>
      <c r="O221" s="66">
        <v>1585.6</v>
      </c>
      <c r="P221" s="66">
        <v>4037.5</v>
      </c>
      <c r="Q221" s="66">
        <v>1524.5</v>
      </c>
    </row>
    <row r="222" spans="2:17">
      <c r="B222" s="61">
        <v>43109</v>
      </c>
      <c r="C222" s="66">
        <v>2488</v>
      </c>
      <c r="D222" s="66">
        <v>1008.005276</v>
      </c>
      <c r="E222" s="66">
        <v>738.2</v>
      </c>
      <c r="F222" s="66">
        <v>866.8</v>
      </c>
      <c r="G222" s="66">
        <v>214.4</v>
      </c>
      <c r="H222" s="66">
        <v>1310</v>
      </c>
      <c r="I222" s="66">
        <v>2063</v>
      </c>
      <c r="J222" s="66">
        <v>273.60000000000002</v>
      </c>
      <c r="K222" s="66">
        <v>68.400000000000006</v>
      </c>
      <c r="L222" s="66">
        <v>4084</v>
      </c>
      <c r="M222" s="66">
        <v>1306</v>
      </c>
      <c r="N222" s="66">
        <v>792.8</v>
      </c>
      <c r="O222" s="66">
        <v>1606.6</v>
      </c>
      <c r="P222" s="66">
        <v>4094</v>
      </c>
      <c r="Q222" s="66">
        <v>1507.5</v>
      </c>
    </row>
    <row r="223" spans="2:17">
      <c r="B223" s="61">
        <v>43110</v>
      </c>
      <c r="C223" s="66">
        <v>2478</v>
      </c>
      <c r="D223" s="66">
        <v>1008.500367</v>
      </c>
      <c r="E223" s="66">
        <v>727.2</v>
      </c>
      <c r="F223" s="66">
        <v>839</v>
      </c>
      <c r="G223" s="66">
        <v>211.9</v>
      </c>
      <c r="H223" s="66">
        <v>1305</v>
      </c>
      <c r="I223" s="66">
        <v>2048</v>
      </c>
      <c r="J223" s="66">
        <v>272.8</v>
      </c>
      <c r="K223" s="66">
        <v>68.98</v>
      </c>
      <c r="L223" s="66">
        <v>4005.5</v>
      </c>
      <c r="M223" s="66">
        <v>1290</v>
      </c>
      <c r="N223" s="66">
        <v>818.7</v>
      </c>
      <c r="O223" s="66">
        <v>1599.4</v>
      </c>
      <c r="P223" s="66">
        <v>4089</v>
      </c>
      <c r="Q223" s="66">
        <v>1479</v>
      </c>
    </row>
    <row r="224" spans="2:17">
      <c r="B224" s="61">
        <v>43111</v>
      </c>
      <c r="C224" s="66">
        <v>2496</v>
      </c>
      <c r="D224" s="66">
        <v>1009.5</v>
      </c>
      <c r="E224" s="66">
        <v>723.2</v>
      </c>
      <c r="F224" s="66">
        <v>847.2</v>
      </c>
      <c r="G224" s="66">
        <v>202.3</v>
      </c>
      <c r="H224" s="66">
        <v>1318</v>
      </c>
      <c r="I224" s="66">
        <v>2036</v>
      </c>
      <c r="J224" s="66">
        <v>270.85000000000002</v>
      </c>
      <c r="K224" s="66">
        <v>69.83</v>
      </c>
      <c r="L224" s="66">
        <v>4008.5</v>
      </c>
      <c r="M224" s="66">
        <v>1293</v>
      </c>
      <c r="N224" s="66">
        <v>829.4</v>
      </c>
      <c r="O224" s="66">
        <v>1628</v>
      </c>
      <c r="P224" s="66">
        <v>4165.5</v>
      </c>
      <c r="Q224" s="66">
        <v>1536.5</v>
      </c>
    </row>
    <row r="225" spans="2:17">
      <c r="B225" s="61">
        <v>43112</v>
      </c>
      <c r="C225" s="66">
        <v>2534</v>
      </c>
      <c r="D225" s="66">
        <v>1010</v>
      </c>
      <c r="E225" s="66">
        <v>723</v>
      </c>
      <c r="F225" s="66">
        <v>860.8</v>
      </c>
      <c r="G225" s="66">
        <v>204.9</v>
      </c>
      <c r="H225" s="66">
        <v>1321</v>
      </c>
      <c r="I225" s="66">
        <v>2015</v>
      </c>
      <c r="J225" s="66">
        <v>274.89999999999998</v>
      </c>
      <c r="K225" s="66">
        <v>70.5</v>
      </c>
      <c r="L225" s="66">
        <v>3984</v>
      </c>
      <c r="M225" s="66">
        <v>1287</v>
      </c>
      <c r="N225" s="66">
        <v>833</v>
      </c>
      <c r="O225" s="66">
        <v>1647.4</v>
      </c>
      <c r="P225" s="66">
        <v>4170</v>
      </c>
      <c r="Q225" s="66">
        <v>1529.5</v>
      </c>
    </row>
    <row r="226" spans="2:17">
      <c r="B226" s="61">
        <v>43115</v>
      </c>
      <c r="C226" s="66">
        <v>2542</v>
      </c>
      <c r="D226" s="66">
        <v>1007</v>
      </c>
      <c r="E226" s="66">
        <v>729.4</v>
      </c>
      <c r="F226" s="66">
        <v>855.6</v>
      </c>
      <c r="G226" s="66">
        <v>207.9</v>
      </c>
      <c r="H226" s="66">
        <v>1330</v>
      </c>
      <c r="I226" s="66">
        <v>2026</v>
      </c>
      <c r="J226" s="66">
        <v>275.7</v>
      </c>
      <c r="K226" s="66">
        <v>70.599999999999994</v>
      </c>
      <c r="L226" s="66">
        <v>4000</v>
      </c>
      <c r="M226" s="66">
        <v>1281</v>
      </c>
      <c r="N226" s="66">
        <v>816.1</v>
      </c>
      <c r="O226" s="66">
        <v>1660</v>
      </c>
      <c r="P226" s="66">
        <v>4172.5</v>
      </c>
      <c r="Q226" s="66">
        <v>1512</v>
      </c>
    </row>
    <row r="227" spans="2:17">
      <c r="B227" s="61">
        <v>43116</v>
      </c>
      <c r="C227" s="66">
        <v>2570</v>
      </c>
      <c r="D227" s="66">
        <v>1008</v>
      </c>
      <c r="E227" s="66">
        <v>718.4</v>
      </c>
      <c r="F227" s="66">
        <v>853.6</v>
      </c>
      <c r="G227" s="66">
        <v>211.8</v>
      </c>
      <c r="H227" s="66">
        <v>1333</v>
      </c>
      <c r="I227" s="66">
        <v>2045</v>
      </c>
      <c r="J227" s="66">
        <v>274</v>
      </c>
      <c r="K227" s="66">
        <v>70.489999999999995</v>
      </c>
      <c r="L227" s="66">
        <v>3990</v>
      </c>
      <c r="M227" s="66">
        <v>1289</v>
      </c>
      <c r="N227" s="66">
        <v>817.4</v>
      </c>
      <c r="O227" s="66">
        <v>1620</v>
      </c>
      <c r="P227" s="66">
        <v>4046.5</v>
      </c>
      <c r="Q227" s="66">
        <v>1529</v>
      </c>
    </row>
    <row r="228" spans="2:17">
      <c r="B228" s="61">
        <v>43117</v>
      </c>
      <c r="C228" s="66">
        <v>2580</v>
      </c>
      <c r="D228" s="66">
        <v>1005</v>
      </c>
      <c r="E228" s="66">
        <v>685</v>
      </c>
      <c r="F228" s="66">
        <v>900</v>
      </c>
      <c r="G228" s="66">
        <v>212</v>
      </c>
      <c r="H228" s="66">
        <v>1342</v>
      </c>
      <c r="I228" s="66">
        <v>2022</v>
      </c>
      <c r="J228" s="66">
        <v>269</v>
      </c>
      <c r="K228" s="66">
        <v>70.430000000000007</v>
      </c>
      <c r="L228" s="66">
        <v>4020</v>
      </c>
      <c r="M228" s="66">
        <v>1307</v>
      </c>
      <c r="N228" s="66">
        <v>819.5</v>
      </c>
      <c r="O228" s="66">
        <v>1607</v>
      </c>
      <c r="P228" s="66">
        <v>4004.5</v>
      </c>
      <c r="Q228" s="66">
        <v>1515</v>
      </c>
    </row>
    <row r="229" spans="2:17">
      <c r="B229" s="61">
        <v>43118</v>
      </c>
      <c r="C229" s="66">
        <v>2566</v>
      </c>
      <c r="D229" s="66">
        <v>1000</v>
      </c>
      <c r="E229" s="66">
        <v>679.2</v>
      </c>
      <c r="F229" s="66">
        <v>883.4</v>
      </c>
      <c r="G229" s="66">
        <v>209.7</v>
      </c>
      <c r="H229" s="66">
        <v>1300</v>
      </c>
      <c r="I229" s="66">
        <v>2021</v>
      </c>
      <c r="J229" s="66">
        <v>267</v>
      </c>
      <c r="K229" s="66">
        <v>70.930000000000007</v>
      </c>
      <c r="L229" s="66">
        <v>4020</v>
      </c>
      <c r="M229" s="66">
        <v>1315</v>
      </c>
      <c r="N229" s="66">
        <v>819</v>
      </c>
      <c r="O229" s="66">
        <v>1595.8</v>
      </c>
      <c r="P229" s="66">
        <v>4009.5</v>
      </c>
      <c r="Q229" s="66">
        <v>1513</v>
      </c>
    </row>
    <row r="230" spans="2:17">
      <c r="B230" s="61">
        <v>43119</v>
      </c>
      <c r="C230" s="66">
        <v>2600</v>
      </c>
      <c r="D230" s="66">
        <v>1002</v>
      </c>
      <c r="E230" s="66">
        <v>688</v>
      </c>
      <c r="F230" s="66">
        <v>892.8</v>
      </c>
      <c r="G230" s="66">
        <v>207.8</v>
      </c>
      <c r="H230" s="66">
        <v>1291</v>
      </c>
      <c r="I230" s="66">
        <v>2024</v>
      </c>
      <c r="J230" s="66">
        <v>264.10000000000002</v>
      </c>
      <c r="K230" s="66">
        <v>71.48</v>
      </c>
      <c r="L230" s="66">
        <v>4108</v>
      </c>
      <c r="M230" s="66">
        <v>1330</v>
      </c>
      <c r="N230" s="66">
        <v>819</v>
      </c>
      <c r="O230" s="66">
        <v>1613.8</v>
      </c>
      <c r="P230" s="66">
        <v>4016.5</v>
      </c>
      <c r="Q230" s="66">
        <v>1584.5</v>
      </c>
    </row>
    <row r="231" spans="2:17">
      <c r="B231" s="61">
        <v>43122</v>
      </c>
      <c r="C231" s="66">
        <v>2606</v>
      </c>
      <c r="D231" s="66">
        <v>1003</v>
      </c>
      <c r="E231" s="66">
        <v>691.6</v>
      </c>
      <c r="F231" s="66">
        <v>875.6</v>
      </c>
      <c r="G231" s="66">
        <v>207</v>
      </c>
      <c r="H231" s="66">
        <v>1296.5</v>
      </c>
      <c r="I231" s="66">
        <v>2022</v>
      </c>
      <c r="J231" s="66">
        <v>266.3</v>
      </c>
      <c r="K231" s="66">
        <v>71.959999999999994</v>
      </c>
      <c r="L231" s="66">
        <v>4070</v>
      </c>
      <c r="M231" s="66">
        <v>1316</v>
      </c>
      <c r="N231" s="66">
        <v>823.8</v>
      </c>
      <c r="O231" s="66">
        <v>1593</v>
      </c>
      <c r="P231" s="66">
        <v>3999</v>
      </c>
      <c r="Q231" s="66">
        <v>1563.5</v>
      </c>
    </row>
    <row r="232" spans="2:17">
      <c r="B232" s="61">
        <v>43123</v>
      </c>
      <c r="C232" s="66">
        <v>2620</v>
      </c>
      <c r="D232" s="66">
        <v>1026</v>
      </c>
      <c r="E232" s="66">
        <v>693.6</v>
      </c>
      <c r="F232" s="66">
        <v>876.8</v>
      </c>
      <c r="G232" s="66">
        <v>209.6</v>
      </c>
      <c r="H232" s="66">
        <v>1295</v>
      </c>
      <c r="I232" s="66">
        <v>2010</v>
      </c>
      <c r="J232" s="66">
        <v>265.85000000000002</v>
      </c>
      <c r="K232" s="66">
        <v>72.12</v>
      </c>
      <c r="L232" s="66">
        <v>4090</v>
      </c>
      <c r="M232" s="66">
        <v>1314</v>
      </c>
      <c r="N232" s="66">
        <v>833.6</v>
      </c>
      <c r="O232" s="66">
        <v>1575</v>
      </c>
      <c r="P232" s="66">
        <v>3941</v>
      </c>
      <c r="Q232" s="66">
        <v>1643.5</v>
      </c>
    </row>
    <row r="233" spans="2:17">
      <c r="B233" s="61">
        <v>43124</v>
      </c>
      <c r="C233" s="66">
        <v>2558</v>
      </c>
      <c r="D233" s="66">
        <v>1023.5</v>
      </c>
      <c r="E233" s="66">
        <v>691.2</v>
      </c>
      <c r="F233" s="66">
        <v>861.6</v>
      </c>
      <c r="G233" s="66">
        <v>208.9</v>
      </c>
      <c r="H233" s="66">
        <v>1279.5</v>
      </c>
      <c r="I233" s="66">
        <v>1993.5</v>
      </c>
      <c r="J233" s="66">
        <v>261.39999999999998</v>
      </c>
      <c r="K233" s="66">
        <v>72</v>
      </c>
      <c r="L233" s="66">
        <v>4036.5</v>
      </c>
      <c r="M233" s="66">
        <v>1286</v>
      </c>
      <c r="N233" s="66">
        <v>825.9</v>
      </c>
      <c r="O233" s="66">
        <v>1560.6</v>
      </c>
      <c r="P233" s="66">
        <v>3918.5</v>
      </c>
      <c r="Q233" s="66">
        <v>1679</v>
      </c>
    </row>
    <row r="234" spans="2:17">
      <c r="B234" s="61">
        <v>43125</v>
      </c>
      <c r="C234" s="66">
        <v>2540</v>
      </c>
      <c r="D234" s="66">
        <v>1036</v>
      </c>
      <c r="E234" s="66">
        <v>685.4</v>
      </c>
      <c r="F234" s="66">
        <v>844</v>
      </c>
      <c r="G234" s="66">
        <v>209.7</v>
      </c>
      <c r="H234" s="66">
        <v>1262.5</v>
      </c>
      <c r="I234" s="66">
        <v>2010</v>
      </c>
      <c r="J234" s="66">
        <v>260.55</v>
      </c>
      <c r="K234" s="66">
        <v>71.25</v>
      </c>
      <c r="L234" s="66">
        <v>3996</v>
      </c>
      <c r="M234" s="66">
        <v>1273</v>
      </c>
      <c r="N234" s="66">
        <v>833</v>
      </c>
      <c r="O234" s="66">
        <v>1568.8</v>
      </c>
      <c r="P234" s="66">
        <v>3937.5</v>
      </c>
      <c r="Q234" s="66">
        <v>1651</v>
      </c>
    </row>
    <row r="235" spans="2:17">
      <c r="B235" s="61">
        <v>43126</v>
      </c>
      <c r="C235" s="66">
        <v>2528</v>
      </c>
      <c r="D235" s="66">
        <v>1048</v>
      </c>
      <c r="E235" s="66">
        <v>694</v>
      </c>
      <c r="F235" s="66">
        <v>855.8</v>
      </c>
      <c r="G235" s="66">
        <v>211.5</v>
      </c>
      <c r="H235" s="66">
        <v>1281.5</v>
      </c>
      <c r="I235" s="66">
        <v>2010</v>
      </c>
      <c r="J235" s="66">
        <v>262.89999999999998</v>
      </c>
      <c r="K235" s="66">
        <v>71.260000000000005</v>
      </c>
      <c r="L235" s="66">
        <v>3994</v>
      </c>
      <c r="M235" s="66">
        <v>1265</v>
      </c>
      <c r="N235" s="66">
        <v>849.2</v>
      </c>
      <c r="O235" s="66">
        <v>1582.4</v>
      </c>
      <c r="P235" s="66">
        <v>3942.5</v>
      </c>
      <c r="Q235" s="66">
        <v>1689</v>
      </c>
    </row>
    <row r="236" spans="2:17">
      <c r="B236" s="61">
        <v>43129</v>
      </c>
      <c r="C236" s="66">
        <v>2566</v>
      </c>
      <c r="D236" s="66">
        <v>1050</v>
      </c>
      <c r="E236" s="66">
        <v>690.4</v>
      </c>
      <c r="F236" s="66">
        <v>862</v>
      </c>
      <c r="G236" s="66">
        <v>210.8</v>
      </c>
      <c r="H236" s="66">
        <v>1300</v>
      </c>
      <c r="I236" s="66">
        <v>1970.5</v>
      </c>
      <c r="J236" s="66">
        <v>260.25</v>
      </c>
      <c r="K236" s="66">
        <v>71.55</v>
      </c>
      <c r="L236" s="66">
        <v>3965</v>
      </c>
      <c r="M236" s="66">
        <v>1267</v>
      </c>
      <c r="N236" s="66">
        <v>838.7</v>
      </c>
      <c r="O236" s="66">
        <v>1600</v>
      </c>
      <c r="P236" s="66">
        <v>4024.5</v>
      </c>
      <c r="Q236" s="66">
        <v>1678</v>
      </c>
    </row>
    <row r="237" spans="2:17">
      <c r="B237" s="61">
        <v>43130</v>
      </c>
      <c r="C237" s="66">
        <v>2514</v>
      </c>
      <c r="D237" s="66">
        <v>1051</v>
      </c>
      <c r="E237" s="66">
        <v>689</v>
      </c>
      <c r="F237" s="66">
        <v>859.4</v>
      </c>
      <c r="G237" s="66">
        <v>209.4</v>
      </c>
      <c r="H237" s="66">
        <v>1290.5</v>
      </c>
      <c r="I237" s="66">
        <v>1961.5</v>
      </c>
      <c r="J237" s="66">
        <v>257.5</v>
      </c>
      <c r="K237" s="66">
        <v>70.52</v>
      </c>
      <c r="L237" s="66">
        <v>3981.5</v>
      </c>
      <c r="M237" s="66">
        <v>1275</v>
      </c>
      <c r="N237" s="66">
        <v>814.1</v>
      </c>
      <c r="O237" s="66">
        <v>1569.8</v>
      </c>
      <c r="P237" s="66">
        <v>3957</v>
      </c>
      <c r="Q237" s="66">
        <v>1659</v>
      </c>
    </row>
    <row r="238" spans="2:17">
      <c r="B238" s="61">
        <v>43131</v>
      </c>
      <c r="C238" s="66">
        <v>2472</v>
      </c>
      <c r="D238" s="66">
        <v>1059</v>
      </c>
      <c r="E238" s="66">
        <v>693.8</v>
      </c>
      <c r="F238" s="66">
        <v>872</v>
      </c>
      <c r="G238" s="66">
        <v>209</v>
      </c>
      <c r="H238" s="66">
        <v>1304.5</v>
      </c>
      <c r="I238" s="66">
        <v>1953.5</v>
      </c>
      <c r="J238" s="66">
        <v>255.45</v>
      </c>
      <c r="K238" s="66">
        <v>69.510000000000005</v>
      </c>
      <c r="L238" s="66">
        <v>4000</v>
      </c>
      <c r="M238" s="66">
        <v>1277</v>
      </c>
      <c r="N238" s="66">
        <v>819.6</v>
      </c>
      <c r="O238" s="66">
        <v>1564</v>
      </c>
      <c r="P238" s="66">
        <v>3922</v>
      </c>
      <c r="Q238" s="66">
        <v>1660</v>
      </c>
    </row>
    <row r="239" spans="2:17">
      <c r="B239" s="61">
        <v>43132</v>
      </c>
      <c r="C239" s="66">
        <v>2532</v>
      </c>
      <c r="D239" s="66">
        <v>1062</v>
      </c>
      <c r="E239" s="66">
        <v>696.8</v>
      </c>
      <c r="F239" s="66">
        <v>872</v>
      </c>
      <c r="G239" s="66">
        <v>206.3</v>
      </c>
      <c r="H239" s="66">
        <v>1276.5</v>
      </c>
      <c r="I239" s="66">
        <v>1910.5</v>
      </c>
      <c r="J239" s="66">
        <v>256</v>
      </c>
      <c r="K239" s="66">
        <v>69.319999999999993</v>
      </c>
      <c r="L239" s="66">
        <v>4032</v>
      </c>
      <c r="M239" s="66">
        <v>1265</v>
      </c>
      <c r="N239" s="66">
        <v>823.6</v>
      </c>
      <c r="O239" s="66">
        <v>1561</v>
      </c>
      <c r="P239" s="66">
        <v>3929</v>
      </c>
      <c r="Q239" s="66">
        <v>1667.5</v>
      </c>
    </row>
    <row r="240" spans="2:17">
      <c r="B240" s="61">
        <v>43133</v>
      </c>
      <c r="C240" s="66">
        <v>2570</v>
      </c>
      <c r="D240" s="66">
        <v>1062</v>
      </c>
      <c r="E240" s="66">
        <v>692</v>
      </c>
      <c r="F240" s="66">
        <v>865</v>
      </c>
      <c r="G240" s="66">
        <v>202.2</v>
      </c>
      <c r="H240" s="66">
        <v>1261.5</v>
      </c>
      <c r="I240" s="66">
        <v>1910</v>
      </c>
      <c r="J240" s="66">
        <v>250.35</v>
      </c>
      <c r="K240" s="66">
        <v>68.75</v>
      </c>
      <c r="L240" s="66">
        <v>4039</v>
      </c>
      <c r="M240" s="66">
        <v>1249</v>
      </c>
      <c r="N240" s="66">
        <v>813.9</v>
      </c>
      <c r="O240" s="66">
        <v>1537.2</v>
      </c>
      <c r="P240" s="66">
        <v>3901.5</v>
      </c>
      <c r="Q240" s="66">
        <v>1653</v>
      </c>
    </row>
    <row r="241" spans="2:17">
      <c r="B241" s="61">
        <v>43136</v>
      </c>
      <c r="C241" s="66">
        <v>2512</v>
      </c>
      <c r="D241" s="66">
        <v>1050</v>
      </c>
      <c r="E241" s="66">
        <v>690</v>
      </c>
      <c r="F241" s="66">
        <v>840</v>
      </c>
      <c r="G241" s="66">
        <v>198.75</v>
      </c>
      <c r="H241" s="66">
        <v>1239.5</v>
      </c>
      <c r="I241" s="66">
        <v>1886.5</v>
      </c>
      <c r="J241" s="66">
        <v>246.9</v>
      </c>
      <c r="K241" s="66">
        <v>68.11</v>
      </c>
      <c r="L241" s="66">
        <v>3947</v>
      </c>
      <c r="M241" s="66">
        <v>1220</v>
      </c>
      <c r="N241" s="66">
        <v>811.6</v>
      </c>
      <c r="O241" s="66">
        <v>1542.4</v>
      </c>
      <c r="P241" s="66">
        <v>3898</v>
      </c>
      <c r="Q241" s="66">
        <v>1641.5</v>
      </c>
    </row>
    <row r="242" spans="2:17">
      <c r="B242" s="61">
        <v>43137</v>
      </c>
      <c r="C242" s="66">
        <v>2450</v>
      </c>
      <c r="D242" s="66">
        <v>1045</v>
      </c>
      <c r="E242" s="66">
        <v>678.4</v>
      </c>
      <c r="F242" s="66">
        <v>820</v>
      </c>
      <c r="G242" s="66">
        <v>199.9</v>
      </c>
      <c r="H242" s="66">
        <v>1191.5</v>
      </c>
      <c r="I242" s="66">
        <v>1816</v>
      </c>
      <c r="J242" s="66">
        <v>239</v>
      </c>
      <c r="K242" s="66">
        <v>66.17</v>
      </c>
      <c r="L242" s="66">
        <v>3824.5</v>
      </c>
      <c r="M242" s="66">
        <v>1183</v>
      </c>
      <c r="N242" s="66">
        <v>785</v>
      </c>
      <c r="O242" s="66">
        <v>1502.2</v>
      </c>
      <c r="P242" s="66">
        <v>3845</v>
      </c>
      <c r="Q242" s="66">
        <v>1643</v>
      </c>
    </row>
    <row r="243" spans="2:17">
      <c r="B243" s="61">
        <v>43138</v>
      </c>
      <c r="C243" s="66">
        <v>2444</v>
      </c>
      <c r="D243" s="66">
        <v>1049</v>
      </c>
      <c r="E243" s="66">
        <v>686.4</v>
      </c>
      <c r="F243" s="66">
        <v>828.4</v>
      </c>
      <c r="G243" s="66">
        <v>202.5</v>
      </c>
      <c r="H243" s="66">
        <v>1219</v>
      </c>
      <c r="I243" s="66">
        <v>1870.5</v>
      </c>
      <c r="J243" s="66">
        <v>241.3</v>
      </c>
      <c r="K243" s="66">
        <v>67.36</v>
      </c>
      <c r="L243" s="66">
        <v>3892</v>
      </c>
      <c r="M243" s="66">
        <v>1205</v>
      </c>
      <c r="N243" s="66">
        <v>803.6</v>
      </c>
      <c r="O243" s="66">
        <v>1512.2</v>
      </c>
      <c r="P243" s="66">
        <v>3880.5</v>
      </c>
      <c r="Q243" s="66">
        <v>1666.5</v>
      </c>
    </row>
    <row r="244" spans="2:17">
      <c r="B244" s="61">
        <v>43139</v>
      </c>
      <c r="C244" s="66">
        <v>2440</v>
      </c>
      <c r="D244" s="66">
        <v>1048</v>
      </c>
      <c r="E244" s="66">
        <v>681</v>
      </c>
      <c r="F244" s="66">
        <v>825</v>
      </c>
      <c r="G244" s="66">
        <v>202.4</v>
      </c>
      <c r="H244" s="66">
        <v>1205.5</v>
      </c>
      <c r="I244" s="66">
        <v>1848</v>
      </c>
      <c r="J244" s="66">
        <v>235.5</v>
      </c>
      <c r="K244" s="66">
        <v>67.599999999999994</v>
      </c>
      <c r="L244" s="66">
        <v>3820.5</v>
      </c>
      <c r="M244" s="66">
        <v>1175</v>
      </c>
      <c r="N244" s="66">
        <v>797.5</v>
      </c>
      <c r="O244" s="66">
        <v>1475</v>
      </c>
      <c r="P244" s="66">
        <v>3757</v>
      </c>
      <c r="Q244" s="66">
        <v>1608</v>
      </c>
    </row>
    <row r="245" spans="2:17">
      <c r="B245" s="61">
        <v>43140</v>
      </c>
      <c r="C245" s="66">
        <v>2386</v>
      </c>
      <c r="D245" s="66">
        <v>1047</v>
      </c>
      <c r="E245" s="66">
        <v>658.8</v>
      </c>
      <c r="F245" s="66">
        <v>814</v>
      </c>
      <c r="G245" s="66">
        <v>199.3</v>
      </c>
      <c r="H245" s="66">
        <v>1189.5</v>
      </c>
      <c r="I245" s="66">
        <v>1820.5</v>
      </c>
      <c r="J245" s="66">
        <v>230.95</v>
      </c>
      <c r="K245" s="66">
        <v>66.55</v>
      </c>
      <c r="L245" s="66">
        <v>3783</v>
      </c>
      <c r="M245" s="66">
        <v>1179</v>
      </c>
      <c r="N245" s="66">
        <v>788.1</v>
      </c>
      <c r="O245" s="66">
        <v>1475.4</v>
      </c>
      <c r="P245" s="66">
        <v>3788.5</v>
      </c>
      <c r="Q245" s="66">
        <v>1586</v>
      </c>
    </row>
    <row r="246" spans="2:17">
      <c r="B246" s="61">
        <v>43143</v>
      </c>
      <c r="C246" s="66">
        <v>2442</v>
      </c>
      <c r="D246" s="66">
        <v>1055.5</v>
      </c>
      <c r="E246" s="66">
        <v>665.2</v>
      </c>
      <c r="F246" s="66">
        <v>825.4</v>
      </c>
      <c r="G246" s="66">
        <v>201.6</v>
      </c>
      <c r="H246" s="66">
        <v>1182</v>
      </c>
      <c r="I246" s="66">
        <v>1786</v>
      </c>
      <c r="J246" s="66">
        <v>230.4</v>
      </c>
      <c r="K246" s="66">
        <v>66.47</v>
      </c>
      <c r="L246" s="66">
        <v>3829</v>
      </c>
      <c r="M246" s="66">
        <v>1192</v>
      </c>
      <c r="N246" s="66">
        <v>802.4</v>
      </c>
      <c r="O246" s="66">
        <v>1505</v>
      </c>
      <c r="P246" s="66">
        <v>3895.5</v>
      </c>
      <c r="Q246" s="66">
        <v>1613</v>
      </c>
    </row>
    <row r="247" spans="2:17">
      <c r="B247" s="61">
        <v>43144</v>
      </c>
      <c r="C247" s="66">
        <v>2478</v>
      </c>
      <c r="D247" s="66">
        <v>1061</v>
      </c>
      <c r="E247" s="66">
        <v>653</v>
      </c>
      <c r="F247" s="66">
        <v>827.2</v>
      </c>
      <c r="G247" s="66">
        <v>203.1</v>
      </c>
      <c r="H247" s="66">
        <v>1185</v>
      </c>
      <c r="I247" s="66">
        <v>1725.5</v>
      </c>
      <c r="J247" s="66">
        <v>225.85</v>
      </c>
      <c r="K247" s="66">
        <v>66.48</v>
      </c>
      <c r="L247" s="66">
        <v>3791</v>
      </c>
      <c r="M247" s="66">
        <v>1190</v>
      </c>
      <c r="N247" s="66">
        <v>803.8</v>
      </c>
      <c r="O247" s="66">
        <v>1531.6</v>
      </c>
      <c r="P247" s="66">
        <v>3955</v>
      </c>
      <c r="Q247" s="66">
        <v>1632.5</v>
      </c>
    </row>
    <row r="248" spans="2:17">
      <c r="B248" s="61">
        <v>43145</v>
      </c>
      <c r="C248" s="66">
        <v>2508</v>
      </c>
      <c r="D248" s="66">
        <v>1082</v>
      </c>
      <c r="E248" s="66">
        <v>667.6</v>
      </c>
      <c r="F248" s="66">
        <v>820.6</v>
      </c>
      <c r="G248" s="66">
        <v>202.2</v>
      </c>
      <c r="H248" s="66">
        <v>1191</v>
      </c>
      <c r="I248" s="66">
        <v>1730</v>
      </c>
      <c r="J248" s="66">
        <v>225.55</v>
      </c>
      <c r="K248" s="66">
        <v>66.650000000000006</v>
      </c>
      <c r="L248" s="66">
        <v>3792</v>
      </c>
      <c r="M248" s="66">
        <v>1196</v>
      </c>
      <c r="N248" s="66">
        <v>809</v>
      </c>
      <c r="O248" s="66">
        <v>1574.6</v>
      </c>
      <c r="P248" s="66">
        <v>4026</v>
      </c>
      <c r="Q248" s="66">
        <v>1651.5</v>
      </c>
    </row>
    <row r="249" spans="2:17">
      <c r="B249" s="61">
        <v>43146</v>
      </c>
      <c r="C249" s="66">
        <v>2554</v>
      </c>
      <c r="D249" s="66">
        <v>1089</v>
      </c>
      <c r="E249" s="66">
        <v>681.8</v>
      </c>
      <c r="F249" s="66">
        <v>840.2</v>
      </c>
      <c r="G249" s="66">
        <v>203.7</v>
      </c>
      <c r="H249" s="66">
        <v>1188.5</v>
      </c>
      <c r="I249" s="66">
        <v>1703</v>
      </c>
      <c r="J249" s="66">
        <v>225.65</v>
      </c>
      <c r="K249" s="66">
        <v>67.08</v>
      </c>
      <c r="L249" s="66">
        <v>3780</v>
      </c>
      <c r="M249" s="66">
        <v>1212</v>
      </c>
      <c r="N249" s="66">
        <v>817.5</v>
      </c>
      <c r="O249" s="66">
        <v>1598</v>
      </c>
      <c r="P249" s="66">
        <v>4125.5</v>
      </c>
      <c r="Q249" s="66">
        <v>1646</v>
      </c>
    </row>
    <row r="250" spans="2:17">
      <c r="B250" s="61">
        <v>43147</v>
      </c>
      <c r="C250" s="66">
        <v>2610</v>
      </c>
      <c r="D250" s="66">
        <v>1101</v>
      </c>
      <c r="E250" s="66">
        <v>700.6</v>
      </c>
      <c r="F250" s="66">
        <v>832.2</v>
      </c>
      <c r="G250" s="66">
        <v>204.6</v>
      </c>
      <c r="H250" s="66">
        <v>1200</v>
      </c>
      <c r="I250" s="66">
        <v>1738</v>
      </c>
      <c r="J250" s="66">
        <v>228.4</v>
      </c>
      <c r="K250" s="66">
        <v>67.73</v>
      </c>
      <c r="L250" s="66">
        <v>3801.5</v>
      </c>
      <c r="M250" s="66">
        <v>1223</v>
      </c>
      <c r="N250" s="66">
        <v>821.5</v>
      </c>
      <c r="O250" s="66">
        <v>1577.4</v>
      </c>
      <c r="P250" s="66">
        <v>4102</v>
      </c>
      <c r="Q250" s="66">
        <v>1647</v>
      </c>
    </row>
    <row r="251" spans="2:17">
      <c r="B251" s="61">
        <v>43150</v>
      </c>
      <c r="C251" s="66">
        <v>2604</v>
      </c>
      <c r="D251" s="66">
        <v>1103</v>
      </c>
      <c r="E251" s="66">
        <v>696.8</v>
      </c>
      <c r="F251" s="66">
        <v>829.4</v>
      </c>
      <c r="G251" s="66">
        <v>206</v>
      </c>
      <c r="H251" s="66">
        <v>1201.5</v>
      </c>
      <c r="I251" s="66">
        <v>1714.5</v>
      </c>
      <c r="J251" s="66">
        <v>228</v>
      </c>
      <c r="K251" s="66">
        <v>67.95</v>
      </c>
      <c r="L251" s="66">
        <v>3732</v>
      </c>
      <c r="M251" s="66">
        <v>1201</v>
      </c>
      <c r="N251" s="66">
        <v>818.8</v>
      </c>
      <c r="O251" s="66">
        <v>1562</v>
      </c>
      <c r="P251" s="66">
        <v>4055</v>
      </c>
      <c r="Q251" s="66">
        <v>1649</v>
      </c>
    </row>
    <row r="252" spans="2:17">
      <c r="B252" s="61">
        <v>43151</v>
      </c>
      <c r="C252" s="66">
        <v>2640</v>
      </c>
      <c r="D252" s="66">
        <v>1106</v>
      </c>
      <c r="E252" s="66">
        <v>696.6</v>
      </c>
      <c r="F252" s="66">
        <v>840.6</v>
      </c>
      <c r="G252" s="66">
        <v>206.5</v>
      </c>
      <c r="H252" s="66">
        <v>1213</v>
      </c>
      <c r="I252" s="66">
        <v>1711.5</v>
      </c>
      <c r="J252" s="66">
        <v>230.8</v>
      </c>
      <c r="K252" s="66">
        <v>67.849999999999994</v>
      </c>
      <c r="L252" s="66">
        <v>3744</v>
      </c>
      <c r="M252" s="66">
        <v>1218</v>
      </c>
      <c r="N252" s="66">
        <v>820.2</v>
      </c>
      <c r="O252" s="66">
        <v>1490.4</v>
      </c>
      <c r="P252" s="66">
        <v>3990.5</v>
      </c>
      <c r="Q252" s="66">
        <v>1675.5</v>
      </c>
    </row>
    <row r="253" spans="2:17">
      <c r="B253" s="61">
        <v>43152</v>
      </c>
      <c r="C253" s="66">
        <v>2616</v>
      </c>
      <c r="D253" s="66">
        <v>1100</v>
      </c>
      <c r="E253" s="66">
        <v>701.4</v>
      </c>
      <c r="F253" s="66">
        <v>843.8</v>
      </c>
      <c r="G253" s="66">
        <v>207.3</v>
      </c>
      <c r="H253" s="66">
        <v>1219.5</v>
      </c>
      <c r="I253" s="66">
        <v>1714.5</v>
      </c>
      <c r="J253" s="66">
        <v>232.5</v>
      </c>
      <c r="K253" s="66">
        <v>69.72</v>
      </c>
      <c r="L253" s="66">
        <v>3730.5</v>
      </c>
      <c r="M253" s="66">
        <v>1224</v>
      </c>
      <c r="N253" s="66">
        <v>831.4</v>
      </c>
      <c r="O253" s="66">
        <v>1494</v>
      </c>
      <c r="P253" s="66">
        <v>4016</v>
      </c>
      <c r="Q253" s="66">
        <v>1696</v>
      </c>
    </row>
    <row r="254" spans="2:17">
      <c r="B254" s="61">
        <v>43153</v>
      </c>
      <c r="C254" s="66">
        <v>2596</v>
      </c>
      <c r="D254" s="66">
        <v>1098</v>
      </c>
      <c r="E254" s="66">
        <v>704.8</v>
      </c>
      <c r="F254" s="66">
        <v>839.6</v>
      </c>
      <c r="G254" s="66">
        <v>206.3</v>
      </c>
      <c r="H254" s="66">
        <v>1236</v>
      </c>
      <c r="I254" s="66">
        <v>1710</v>
      </c>
      <c r="J254" s="66">
        <v>232.35</v>
      </c>
      <c r="K254" s="66">
        <v>69.180000000000007</v>
      </c>
      <c r="L254" s="66">
        <v>3738.5</v>
      </c>
      <c r="M254" s="66">
        <v>1220</v>
      </c>
      <c r="N254" s="66">
        <v>830</v>
      </c>
      <c r="O254" s="66">
        <v>1521.2</v>
      </c>
      <c r="P254" s="66">
        <v>4023</v>
      </c>
      <c r="Q254" s="66">
        <v>1684.5</v>
      </c>
    </row>
    <row r="255" spans="2:17">
      <c r="B255" s="61">
        <v>43154</v>
      </c>
      <c r="C255" s="66">
        <v>2496</v>
      </c>
      <c r="D255" s="66">
        <v>1104.5</v>
      </c>
      <c r="E255" s="66">
        <v>700</v>
      </c>
      <c r="F255" s="66">
        <v>836.8</v>
      </c>
      <c r="G255" s="66">
        <v>205.4</v>
      </c>
      <c r="H255" s="66">
        <v>1251.5</v>
      </c>
      <c r="I255" s="66">
        <v>1766</v>
      </c>
      <c r="J255" s="66">
        <v>244.05</v>
      </c>
      <c r="K255" s="66">
        <v>68.650000000000006</v>
      </c>
      <c r="L255" s="66">
        <v>3760.5</v>
      </c>
      <c r="M255" s="66">
        <v>1207</v>
      </c>
      <c r="N255" s="66">
        <v>829.6</v>
      </c>
      <c r="O255" s="66">
        <v>1516</v>
      </c>
      <c r="P255" s="66">
        <v>4001.5</v>
      </c>
      <c r="Q255" s="66">
        <v>1631.5</v>
      </c>
    </row>
    <row r="256" spans="2:17">
      <c r="B256" s="61">
        <v>43157</v>
      </c>
      <c r="C256" s="66">
        <v>2506</v>
      </c>
      <c r="D256" s="66">
        <v>1105</v>
      </c>
      <c r="E256" s="66">
        <v>714</v>
      </c>
      <c r="F256" s="66">
        <v>849.8</v>
      </c>
      <c r="G256" s="66">
        <v>206</v>
      </c>
      <c r="H256" s="66">
        <v>1253.5</v>
      </c>
      <c r="I256" s="66">
        <v>1780</v>
      </c>
      <c r="J256" s="66">
        <v>242.8</v>
      </c>
      <c r="K256" s="66">
        <v>68.55</v>
      </c>
      <c r="L256" s="66">
        <v>3831.5</v>
      </c>
      <c r="M256" s="66">
        <v>1228</v>
      </c>
      <c r="N256" s="66">
        <v>829</v>
      </c>
      <c r="O256" s="66">
        <v>1542.4</v>
      </c>
      <c r="P256" s="66">
        <v>4064</v>
      </c>
      <c r="Q256" s="66">
        <v>1664.5</v>
      </c>
    </row>
    <row r="257" spans="2:17">
      <c r="B257" s="61">
        <v>43158</v>
      </c>
      <c r="C257" s="66">
        <v>2528</v>
      </c>
      <c r="D257" s="66">
        <v>1331.5</v>
      </c>
      <c r="E257" s="66">
        <v>727</v>
      </c>
      <c r="F257" s="66">
        <v>852.4</v>
      </c>
      <c r="G257" s="66">
        <v>207.1</v>
      </c>
      <c r="H257" s="66">
        <v>1241</v>
      </c>
      <c r="I257" s="66">
        <v>1757.5</v>
      </c>
      <c r="J257" s="66">
        <v>243.25</v>
      </c>
      <c r="K257" s="66">
        <v>69.03</v>
      </c>
      <c r="L257" s="66">
        <v>3752</v>
      </c>
      <c r="M257" s="66">
        <v>1213</v>
      </c>
      <c r="N257" s="66">
        <v>839</v>
      </c>
      <c r="O257" s="66">
        <v>1525</v>
      </c>
      <c r="P257" s="66">
        <v>4047.5</v>
      </c>
      <c r="Q257" s="66">
        <v>1679</v>
      </c>
    </row>
    <row r="258" spans="2:17" ht="16" thickBot="1">
      <c r="B258" s="62">
        <v>43159</v>
      </c>
      <c r="C258" s="67">
        <v>2542</v>
      </c>
      <c r="D258" s="67">
        <v>1348</v>
      </c>
      <c r="E258" s="67">
        <v>732.4</v>
      </c>
      <c r="F258" s="67">
        <v>839.6</v>
      </c>
      <c r="G258" s="67">
        <v>210.8</v>
      </c>
      <c r="H258" s="67">
        <v>1225</v>
      </c>
      <c r="I258" s="67">
        <v>1707.5</v>
      </c>
      <c r="J258" s="67">
        <v>239.8</v>
      </c>
      <c r="K258" s="67">
        <v>68.8</v>
      </c>
      <c r="L258" s="67">
        <v>3733.5</v>
      </c>
      <c r="M258" s="67">
        <v>1205</v>
      </c>
      <c r="N258" s="67">
        <v>810.8</v>
      </c>
      <c r="O258" s="67">
        <v>1484.2</v>
      </c>
      <c r="P258" s="67">
        <v>3926</v>
      </c>
      <c r="Q258" s="67">
        <v>1679</v>
      </c>
    </row>
    <row r="259" spans="2:17">
      <c r="E259" s="4"/>
      <c r="F259" s="4"/>
      <c r="G259" s="4"/>
      <c r="H259" s="4"/>
      <c r="I259" s="4"/>
      <c r="J259" s="4"/>
      <c r="K259" s="4"/>
      <c r="L259" s="4"/>
    </row>
    <row r="260" spans="2:17">
      <c r="E260" s="4"/>
      <c r="F260" s="4"/>
      <c r="G260" s="4"/>
      <c r="H260" s="4"/>
      <c r="I260" s="4"/>
      <c r="J260" s="4"/>
      <c r="K260" s="4"/>
      <c r="L260" s="4"/>
    </row>
    <row r="261" spans="2:17">
      <c r="E261" s="4"/>
      <c r="F261" s="4"/>
      <c r="G261" s="4"/>
      <c r="H261" s="4"/>
      <c r="I261" s="4"/>
      <c r="J261" s="4"/>
      <c r="K261" s="4"/>
      <c r="L261" s="4"/>
    </row>
    <row r="262" spans="2:17">
      <c r="E262" s="4"/>
      <c r="F262" s="4"/>
      <c r="G262" s="4"/>
      <c r="H262" s="4"/>
      <c r="I262" s="4"/>
      <c r="J262" s="4"/>
      <c r="K262" s="4"/>
      <c r="L262" s="4"/>
    </row>
    <row r="263" spans="2:17">
      <c r="E263" s="4"/>
      <c r="F263" s="4"/>
      <c r="G263" s="4"/>
      <c r="H263" s="4"/>
      <c r="I263" s="4"/>
      <c r="J263" s="4"/>
      <c r="K263" s="4"/>
      <c r="L263" s="4"/>
    </row>
    <row r="264" spans="2:17">
      <c r="E264" s="4"/>
      <c r="F264" s="4"/>
      <c r="G264" s="4"/>
      <c r="H264" s="4"/>
      <c r="I264" s="4"/>
      <c r="J264" s="4"/>
      <c r="K264" s="4"/>
      <c r="L264" s="4"/>
    </row>
    <row r="265" spans="2:17">
      <c r="E265" s="4"/>
      <c r="F265" s="4"/>
      <c r="G265" s="4"/>
      <c r="H265" s="4"/>
      <c r="I265" s="4"/>
      <c r="J265" s="4"/>
      <c r="K265" s="4"/>
      <c r="L265" s="4"/>
    </row>
    <row r="266" spans="2:17">
      <c r="E266" s="4"/>
      <c r="F266" s="4"/>
      <c r="G266" s="4"/>
      <c r="H266" s="4"/>
      <c r="I266" s="4"/>
      <c r="J266" s="4"/>
      <c r="K266" s="4"/>
      <c r="L266" s="4"/>
    </row>
    <row r="267" spans="2:17">
      <c r="E267" s="4"/>
      <c r="F267" s="4"/>
      <c r="G267" s="4"/>
      <c r="H267" s="4"/>
      <c r="I267" s="4"/>
      <c r="J267" s="4"/>
      <c r="K267" s="4"/>
      <c r="L267" s="4"/>
    </row>
    <row r="268" spans="2:17">
      <c r="E268" s="4"/>
      <c r="F268" s="4"/>
      <c r="G268" s="4"/>
      <c r="H268" s="4"/>
      <c r="I268" s="4"/>
      <c r="J268" s="4"/>
      <c r="K268" s="4"/>
      <c r="L268" s="4"/>
    </row>
    <row r="269" spans="2:17">
      <c r="E269" s="4"/>
      <c r="F269" s="4"/>
      <c r="G269" s="4"/>
      <c r="H269" s="4"/>
      <c r="I269" s="4"/>
      <c r="J269" s="4"/>
      <c r="K269" s="4"/>
      <c r="L269" s="4"/>
    </row>
    <row r="270" spans="2:17">
      <c r="E270" s="4"/>
      <c r="F270" s="4"/>
      <c r="G270" s="4"/>
      <c r="H270" s="4"/>
      <c r="I270" s="4"/>
      <c r="J270" s="4"/>
      <c r="K270" s="4"/>
      <c r="L270" s="4"/>
    </row>
  </sheetData>
  <hyperlinks>
    <hyperlink ref="A1" location="Main!A1" display="Main" xr:uid="{00000000-0004-0000-0D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499984740745262"/>
  </sheetPr>
  <dimension ref="A1:S257"/>
  <sheetViews>
    <sheetView workbookViewId="0"/>
  </sheetViews>
  <sheetFormatPr baseColWidth="10" defaultColWidth="9.1640625" defaultRowHeight="15"/>
  <cols>
    <col min="1" max="1" width="8.1640625" style="2" bestFit="1" customWidth="1"/>
    <col min="2" max="2" width="11.83203125" style="2" bestFit="1" customWidth="1"/>
    <col min="3" max="17" width="15.6640625" style="2" customWidth="1"/>
    <col min="18" max="16384" width="9.1640625" style="2"/>
  </cols>
  <sheetData>
    <row r="1" spans="1:19" ht="20" thickBot="1">
      <c r="A1" s="45" t="s">
        <v>26</v>
      </c>
    </row>
    <row r="2" spans="1:19" ht="20" thickBot="1">
      <c r="B2" s="9"/>
      <c r="C2" s="9"/>
      <c r="D2" s="9"/>
      <c r="E2" s="9"/>
    </row>
    <row r="3" spans="1:19" ht="16" thickBot="1">
      <c r="B3" s="5"/>
      <c r="C3" s="31">
        <v>1</v>
      </c>
      <c r="D3" s="31">
        <v>2</v>
      </c>
      <c r="E3" s="31">
        <v>3</v>
      </c>
      <c r="F3" s="31">
        <v>4</v>
      </c>
      <c r="G3" s="31">
        <v>5</v>
      </c>
      <c r="H3" s="31">
        <v>6</v>
      </c>
      <c r="I3" s="31">
        <v>7</v>
      </c>
      <c r="J3" s="31">
        <v>8</v>
      </c>
      <c r="K3" s="31">
        <v>9</v>
      </c>
      <c r="L3" s="31">
        <v>10</v>
      </c>
      <c r="M3" s="31">
        <v>11</v>
      </c>
      <c r="N3" s="31">
        <v>12</v>
      </c>
      <c r="O3" s="31">
        <v>13</v>
      </c>
      <c r="P3" s="31">
        <v>14</v>
      </c>
      <c r="Q3" s="31">
        <v>15</v>
      </c>
    </row>
    <row r="4" spans="1:19" ht="40" customHeight="1" thickBot="1">
      <c r="B4" s="63" t="s">
        <v>15</v>
      </c>
      <c r="C4" s="53" t="s">
        <v>0</v>
      </c>
      <c r="D4" s="53" t="s">
        <v>1</v>
      </c>
      <c r="E4" s="53" t="s">
        <v>2</v>
      </c>
      <c r="F4" s="53" t="s">
        <v>3</v>
      </c>
      <c r="G4" s="53" t="s">
        <v>14</v>
      </c>
      <c r="H4" s="53" t="s">
        <v>4</v>
      </c>
      <c r="I4" s="53" t="s">
        <v>5</v>
      </c>
      <c r="J4" s="53" t="s">
        <v>6</v>
      </c>
      <c r="K4" s="53" t="s">
        <v>7</v>
      </c>
      <c r="L4" s="53" t="s">
        <v>8</v>
      </c>
      <c r="M4" s="53" t="s">
        <v>9</v>
      </c>
      <c r="N4" s="53" t="s">
        <v>10</v>
      </c>
      <c r="O4" s="53" t="s">
        <v>11</v>
      </c>
      <c r="P4" s="53" t="s">
        <v>12</v>
      </c>
      <c r="Q4" s="53" t="s">
        <v>13</v>
      </c>
      <c r="R4"/>
      <c r="S4"/>
    </row>
    <row r="5" spans="1:19">
      <c r="B5" s="60">
        <v>42795</v>
      </c>
      <c r="C5" s="57">
        <f>LN('T3 - Price Data'!C6/'T3 - Price Data'!C5)</f>
        <v>1.8467745545840172E-2</v>
      </c>
      <c r="D5" s="54">
        <f>LN('T3 - Price Data'!D6/'T3 - Price Data'!D5)</f>
        <v>1.0020040918514513E-3</v>
      </c>
      <c r="E5" s="54">
        <f>LN('T3 - Price Data'!E6/'T3 - Price Data'!E5)</f>
        <v>1.1799546931155031E-2</v>
      </c>
      <c r="F5" s="54">
        <f>LN('T3 - Price Data'!F6/'T3 - Price Data'!F5)</f>
        <v>-5.7343260030950083E-3</v>
      </c>
      <c r="G5" s="54">
        <f>LN('T3 - Price Data'!G6/'T3 - Price Data'!G5)</f>
        <v>9.2458722320058959E-3</v>
      </c>
      <c r="H5" s="54">
        <f>LN('T3 - Price Data'!H6/'T3 - Price Data'!H5)</f>
        <v>-7.163820933634585E-3</v>
      </c>
      <c r="I5" s="54">
        <f>LN('T3 - Price Data'!I6/'T3 - Price Data'!I5)</f>
        <v>-3.8568721476727806E-3</v>
      </c>
      <c r="J5" s="54">
        <f>LN('T3 - Price Data'!J6/'T3 - Price Data'!J5)</f>
        <v>4.118684794143606E-3</v>
      </c>
      <c r="K5" s="54">
        <f>LN('T3 - Price Data'!K6/'T3 - Price Data'!K5)</f>
        <v>2.4725487107535955E-3</v>
      </c>
      <c r="L5" s="54">
        <f>LN('T3 - Price Data'!L6/'T3 - Price Data'!L5)</f>
        <v>1.1843699321409383E-2</v>
      </c>
      <c r="M5" s="54">
        <f>LN('T3 - Price Data'!M6/'T3 - Price Data'!M5)</f>
        <v>1.479996394088013E-2</v>
      </c>
      <c r="N5" s="54">
        <f>LN('T3 - Price Data'!N6/'T3 - Price Data'!N5)</f>
        <v>3.5492201756907385E-2</v>
      </c>
      <c r="O5" s="54">
        <f>LN('T3 - Price Data'!O6/'T3 - Price Data'!O5)</f>
        <v>4.2254494014312076E-2</v>
      </c>
      <c r="P5" s="54">
        <f>LN('T3 - Price Data'!P6/'T3 - Price Data'!P5)</f>
        <v>3.252561815090247E-2</v>
      </c>
      <c r="Q5" s="54">
        <f>LN('T3 - Price Data'!Q6/'T3 - Price Data'!Q5)</f>
        <v>7.3337154254701931E-3</v>
      </c>
      <c r="S5" s="6"/>
    </row>
    <row r="6" spans="1:19">
      <c r="B6" s="61">
        <v>42796</v>
      </c>
      <c r="C6" s="58">
        <f>LN('T3 - Price Data'!C7/'T3 - Price Data'!C6)</f>
        <v>-7.8071579096094445E-3</v>
      </c>
      <c r="D6" s="55">
        <f>LN('T3 - Price Data'!D7/'T3 - Price Data'!D6)</f>
        <v>0</v>
      </c>
      <c r="E6" s="55">
        <f>LN('T3 - Price Data'!E7/'T3 - Price Data'!E6)</f>
        <v>8.0321716972642527E-3</v>
      </c>
      <c r="F6" s="55">
        <f>LN('T3 - Price Data'!F7/'T3 - Price Data'!F6)</f>
        <v>-7.6972798255665999E-3</v>
      </c>
      <c r="G6" s="55">
        <f>LN('T3 - Price Data'!G7/'T3 - Price Data'!G6)</f>
        <v>-7.1249806628683535E-3</v>
      </c>
      <c r="H6" s="55">
        <f>LN('T3 - Price Data'!H7/'T3 - Price Data'!H6)</f>
        <v>7.8125397367936247E-3</v>
      </c>
      <c r="I6" s="55">
        <f>LN('T3 - Price Data'!I7/'T3 - Price Data'!I6)</f>
        <v>1.6184339629643035E-2</v>
      </c>
      <c r="J6" s="55">
        <f>LN('T3 - Price Data'!J7/'T3 - Price Data'!J6)</f>
        <v>1.8551169214241655E-2</v>
      </c>
      <c r="K6" s="55">
        <f>LN('T3 - Price Data'!K7/'T3 - Price Data'!K6)</f>
        <v>1.0163340257779696E-3</v>
      </c>
      <c r="L6" s="55">
        <f>LN('T3 - Price Data'!L7/'T3 - Price Data'!L6)</f>
        <v>-1.6833930812513377E-3</v>
      </c>
      <c r="M6" s="55">
        <f>LN('T3 - Price Data'!M7/'T3 - Price Data'!M6)</f>
        <v>1.1584113422388348E-2</v>
      </c>
      <c r="N6" s="55">
        <f>LN('T3 - Price Data'!N7/'T3 - Price Data'!N6)</f>
        <v>-1.007057856359617E-2</v>
      </c>
      <c r="O6" s="55">
        <f>LN('T3 - Price Data'!O7/'T3 - Price Data'!O6)</f>
        <v>-5.5565988496827732E-3</v>
      </c>
      <c r="P6" s="55">
        <f>LN('T3 - Price Data'!P7/'T3 - Price Data'!P6)</f>
        <v>-1.5235854219690807E-2</v>
      </c>
      <c r="Q6" s="55">
        <f>LN('T3 - Price Data'!Q7/'T3 - Price Data'!Q6)</f>
        <v>4.6862881910787069E-3</v>
      </c>
    </row>
    <row r="7" spans="1:19">
      <c r="B7" s="61">
        <v>42797</v>
      </c>
      <c r="C7" s="58">
        <f>LN('T3 - Price Data'!C8/'T3 - Price Data'!C7)</f>
        <v>4.6093570763085516E-4</v>
      </c>
      <c r="D7" s="55">
        <f>LN('T3 - Price Data'!D8/'T3 - Price Data'!D7)</f>
        <v>-5.0087654440590993E-4</v>
      </c>
      <c r="E7" s="55">
        <f>LN('T3 - Price Data'!E8/'T3 - Price Data'!E7)</f>
        <v>-1.3177350265802476E-2</v>
      </c>
      <c r="F7" s="55">
        <f>LN('T3 - Price Data'!F8/'T3 - Price Data'!F7)</f>
        <v>-7.7569878285712298E-3</v>
      </c>
      <c r="G7" s="55">
        <f>LN('T3 - Price Data'!G8/'T3 - Price Data'!G7)</f>
        <v>-3.7145174044156846E-3</v>
      </c>
      <c r="H7" s="55">
        <f>LN('T3 - Price Data'!H8/'T3 - Price Data'!H7)</f>
        <v>-1.9474202843955666E-3</v>
      </c>
      <c r="I7" s="55">
        <f>LN('T3 - Price Data'!I8/'T3 - Price Data'!I7)</f>
        <v>-5.0826030634657793E-3</v>
      </c>
      <c r="J7" s="55">
        <f>LN('T3 - Price Data'!J8/'T3 - Price Data'!J7)</f>
        <v>-4.9434599960923309E-3</v>
      </c>
      <c r="K7" s="55">
        <f>LN('T3 - Price Data'!K8/'T3 - Price Data'!K7)</f>
        <v>-7.136125819657964E-3</v>
      </c>
      <c r="L7" s="55">
        <f>LN('T3 - Price Data'!L8/'T3 - Price Data'!L7)</f>
        <v>3.887269242340756E-4</v>
      </c>
      <c r="M7" s="55">
        <f>LN('T3 - Price Data'!M8/'T3 - Price Data'!M7)</f>
        <v>-1.0065510245198315E-2</v>
      </c>
      <c r="N7" s="55">
        <f>LN('T3 - Price Data'!N8/'T3 - Price Data'!N7)</f>
        <v>6.3227492536623194E-3</v>
      </c>
      <c r="O7" s="55">
        <f>LN('T3 - Price Data'!O8/'T3 - Price Data'!O7)</f>
        <v>1.2184016332725983E-2</v>
      </c>
      <c r="P7" s="55">
        <f>LN('T3 - Price Data'!P8/'T3 - Price Data'!P7)</f>
        <v>-4.3319210321965951E-3</v>
      </c>
      <c r="Q7" s="55">
        <f>LN('T3 - Price Data'!Q8/'T3 - Price Data'!Q7)</f>
        <v>-6.2532772816317472E-3</v>
      </c>
    </row>
    <row r="8" spans="1:19">
      <c r="B8" s="61">
        <v>42800</v>
      </c>
      <c r="C8" s="58">
        <f>LN('T3 - Price Data'!C9/'T3 - Price Data'!C8)</f>
        <v>1.2365625850104887E-2</v>
      </c>
      <c r="D8" s="55">
        <f>LN('T3 - Price Data'!D9/'T3 - Price Data'!D8)</f>
        <v>-1.002506349625701E-3</v>
      </c>
      <c r="E8" s="55">
        <f>LN('T3 - Price Data'!E9/'T3 - Price Data'!E8)</f>
        <v>7.3664828377235112E-4</v>
      </c>
      <c r="F8" s="55">
        <f>LN('T3 - Price Data'!F9/'T3 - Price Data'!F8)</f>
        <v>-1.3721221479793787E-2</v>
      </c>
      <c r="G8" s="55">
        <f>LN('T3 - Price Data'!G9/'T3 - Price Data'!G8)</f>
        <v>1.1628037995119214E-2</v>
      </c>
      <c r="H8" s="55">
        <f>LN('T3 - Price Data'!H9/'T3 - Price Data'!H8)</f>
        <v>2.5957185242816137E-3</v>
      </c>
      <c r="I8" s="55">
        <f>LN('T3 - Price Data'!I9/'T3 - Price Data'!I8)</f>
        <v>0</v>
      </c>
      <c r="J8" s="55">
        <f>LN('T3 - Price Data'!J9/'T3 - Price Data'!J8)</f>
        <v>3.0030030255707871E-4</v>
      </c>
      <c r="K8" s="55">
        <f>LN('T3 - Price Data'!K9/'T3 - Price Data'!K8)</f>
        <v>-1.3389444495679567E-2</v>
      </c>
      <c r="L8" s="55">
        <f>LN('T3 - Price Data'!L9/'T3 - Price Data'!L8)</f>
        <v>4.2660526207483809E-3</v>
      </c>
      <c r="M8" s="55">
        <f>LN('T3 - Price Data'!M9/'T3 - Price Data'!M8)</f>
        <v>-4.5627455584181728E-3</v>
      </c>
      <c r="N8" s="55">
        <f>LN('T3 - Price Data'!N9/'T3 - Price Data'!N8)</f>
        <v>-4.7046259232518877E-3</v>
      </c>
      <c r="O8" s="55">
        <f>LN('T3 - Price Data'!O9/'T3 - Price Data'!O8)</f>
        <v>-1.8892949435455931E-2</v>
      </c>
      <c r="P8" s="55">
        <f>LN('T3 - Price Data'!P9/'T3 - Price Data'!P8)</f>
        <v>-2.1027928569478691E-2</v>
      </c>
      <c r="Q8" s="55">
        <f>LN('T3 - Price Data'!Q9/'T3 - Price Data'!Q8)</f>
        <v>6.2532772816316943E-3</v>
      </c>
    </row>
    <row r="9" spans="1:19">
      <c r="B9" s="61">
        <v>42801</v>
      </c>
      <c r="C9" s="58">
        <f>LN('T3 - Price Data'!C10/'T3 - Price Data'!C9)</f>
        <v>2.27324489801511E-3</v>
      </c>
      <c r="D9" s="55">
        <f>LN('T3 - Price Data'!D10/'T3 - Price Data'!D9)</f>
        <v>1.0025063496255707E-3</v>
      </c>
      <c r="E9" s="55">
        <f>LN('T3 - Price Data'!E10/'T3 - Price Data'!E9)</f>
        <v>1.4716706114562507E-3</v>
      </c>
      <c r="F9" s="55">
        <f>LN('T3 - Price Data'!F10/'T3 - Price Data'!F9)</f>
        <v>-3.9551798429280543E-3</v>
      </c>
      <c r="G9" s="55">
        <f>LN('T3 - Price Data'!G10/'T3 - Price Data'!G9)</f>
        <v>-7.1193445066059895E-3</v>
      </c>
      <c r="H9" s="55">
        <f>LN('T3 - Price Data'!H10/'T3 - Price Data'!H9)</f>
        <v>-1.50182385228388E-2</v>
      </c>
      <c r="I9" s="55">
        <f>LN('T3 - Price Data'!I10/'T3 - Price Data'!I9)</f>
        <v>-8.5288363475204357E-3</v>
      </c>
      <c r="J9" s="55">
        <f>LN('T3 - Price Data'!J10/'T3 - Price Data'!J9)</f>
        <v>-1.6527687632796469E-3</v>
      </c>
      <c r="K9" s="55">
        <f>LN('T3 - Price Data'!K10/'T3 - Price Data'!K9)</f>
        <v>-1.4813717529479269E-4</v>
      </c>
      <c r="L9" s="55">
        <f>LN('T3 - Price Data'!L10/'T3 - Price Data'!L9)</f>
        <v>1.0267030639744195E-2</v>
      </c>
      <c r="M9" s="55">
        <f>LN('T3 - Price Data'!M10/'T3 - Price Data'!M9)</f>
        <v>1.5232295405214163E-3</v>
      </c>
      <c r="N9" s="55">
        <f>LN('T3 - Price Data'!N10/'T3 - Price Data'!N9)</f>
        <v>2.5566857767182569E-3</v>
      </c>
      <c r="O9" s="55">
        <f>LN('T3 - Price Data'!O10/'T3 - Price Data'!O9)</f>
        <v>4.1052492810766143E-3</v>
      </c>
      <c r="P9" s="55">
        <f>LN('T3 - Price Data'!P10/'T3 - Price Data'!P9)</f>
        <v>5.7926991247850904E-3</v>
      </c>
      <c r="Q9" s="55">
        <f>LN('T3 - Price Data'!Q10/'T3 - Price Data'!Q9)</f>
        <v>-8.8703947136527881E-3</v>
      </c>
    </row>
    <row r="10" spans="1:19">
      <c r="B10" s="61">
        <v>42802</v>
      </c>
      <c r="C10" s="58">
        <f>LN('T3 - Price Data'!C11/'T3 - Price Data'!C10)</f>
        <v>5.8863651966107721E-3</v>
      </c>
      <c r="D10" s="55">
        <f>LN('T3 - Price Data'!D11/'T3 - Price Data'!D10)</f>
        <v>-1.002506349625701E-3</v>
      </c>
      <c r="E10" s="55">
        <f>LN('T3 - Price Data'!E11/'T3 - Price Data'!E10)</f>
        <v>0</v>
      </c>
      <c r="F10" s="55">
        <f>LN('T3 - Price Data'!F11/'T3 - Price Data'!F10)</f>
        <v>-1.0624269920229334E-2</v>
      </c>
      <c r="G10" s="55">
        <f>LN('T3 - Price Data'!G11/'T3 - Price Data'!G10)</f>
        <v>-2.3844229074324887E-3</v>
      </c>
      <c r="H10" s="55">
        <f>LN('T3 - Price Data'!H11/'T3 - Price Data'!H10)</f>
        <v>1.9717390548396616E-3</v>
      </c>
      <c r="I10" s="55">
        <f>LN('T3 - Price Data'!I11/'T3 - Price Data'!I10)</f>
        <v>4.699859110423121E-3</v>
      </c>
      <c r="J10" s="55">
        <f>LN('T3 - Price Data'!J11/'T3 - Price Data'!J10)</f>
        <v>-1.2103022171243649E-2</v>
      </c>
      <c r="K10" s="55">
        <f>LN('T3 - Price Data'!K11/'T3 - Price Data'!K10)</f>
        <v>1.1928570865273594E-2</v>
      </c>
      <c r="L10" s="55">
        <f>LN('T3 - Price Data'!L11/'T3 - Price Data'!L10)</f>
        <v>-3.7096300935850978E-3</v>
      </c>
      <c r="M10" s="55">
        <f>LN('T3 - Price Data'!M11/'T3 - Price Data'!M10)</f>
        <v>-4.0671128762591385E-3</v>
      </c>
      <c r="N10" s="55">
        <f>LN('T3 - Price Data'!N11/'T3 - Price Data'!N10)</f>
        <v>1.3084298814440475E-2</v>
      </c>
      <c r="O10" s="55">
        <f>LN('T3 - Price Data'!O11/'T3 - Price Data'!O10)</f>
        <v>-1.2366655637211978E-2</v>
      </c>
      <c r="P10" s="55">
        <f>LN('T3 - Price Data'!P11/'T3 - Price Data'!P10)</f>
        <v>-8.7016807367334848E-3</v>
      </c>
      <c r="Q10" s="55">
        <f>LN('T3 - Price Data'!Q11/'T3 - Price Data'!Q10)</f>
        <v>-1.478379618423698E-2</v>
      </c>
    </row>
    <row r="11" spans="1:19">
      <c r="B11" s="61">
        <v>42803</v>
      </c>
      <c r="C11" s="58">
        <f>LN('T3 - Price Data'!C12/'T3 - Price Data'!C11)</f>
        <v>-7.7045475156692928E-3</v>
      </c>
      <c r="D11" s="55">
        <f>LN('T3 - Price Data'!D12/'T3 - Price Data'!D11)</f>
        <v>-5.0163030898888394E-4</v>
      </c>
      <c r="E11" s="55">
        <f>LN('T3 - Price Data'!E12/'T3 - Price Data'!E11)</f>
        <v>-2.9455102297568031E-3</v>
      </c>
      <c r="F11" s="55">
        <f>LN('T3 - Price Data'!F12/'T3 - Price Data'!F11)</f>
        <v>-2.0046782523780106E-3</v>
      </c>
      <c r="G11" s="55">
        <f>LN('T3 - Price Data'!G12/'T3 - Price Data'!G11)</f>
        <v>-1.1203104636574623E-2</v>
      </c>
      <c r="H11" s="55">
        <f>LN('T3 - Price Data'!H12/'T3 - Price Data'!H11)</f>
        <v>6.5638335142983442E-4</v>
      </c>
      <c r="I11" s="55">
        <f>LN('T3 - Price Data'!I12/'T3 - Price Data'!I11)</f>
        <v>-8.5287851651751534E-4</v>
      </c>
      <c r="J11" s="55">
        <f>LN('T3 - Price Data'!J12/'T3 - Price Data'!J11)</f>
        <v>5.1616935613623986E-3</v>
      </c>
      <c r="K11" s="55">
        <f>LN('T3 - Price Data'!K12/'T3 - Price Data'!K11)</f>
        <v>3.5072372645656327E-3</v>
      </c>
      <c r="L11" s="55">
        <f>LN('T3 - Price Data'!L12/'T3 - Price Data'!L11)</f>
        <v>2.5558071314053795E-2</v>
      </c>
      <c r="M11" s="55">
        <f>LN('T3 - Price Data'!M12/'T3 - Price Data'!M11)</f>
        <v>-1.5294420518981596E-3</v>
      </c>
      <c r="N11" s="55">
        <f>LN('T3 - Price Data'!N12/'T3 - Price Data'!N11)</f>
        <v>-1.8744691286150948E-2</v>
      </c>
      <c r="O11" s="55">
        <f>LN('T3 - Price Data'!O12/'T3 - Price Data'!O11)</f>
        <v>-5.9423420470800764E-2</v>
      </c>
      <c r="P11" s="55">
        <f>LN('T3 - Price Data'!P12/'T3 - Price Data'!P11)</f>
        <v>-1.8102142018429881E-2</v>
      </c>
      <c r="Q11" s="55">
        <f>LN('T3 - Price Data'!Q12/'T3 - Price Data'!Q11)</f>
        <v>3.6044643683565934E-2</v>
      </c>
    </row>
    <row r="12" spans="1:19">
      <c r="B12" s="61">
        <v>42804</v>
      </c>
      <c r="C12" s="58">
        <f>LN('T3 - Price Data'!C13/'T3 - Price Data'!C12)</f>
        <v>9.0950438284061273E-4</v>
      </c>
      <c r="D12" s="55">
        <f>LN('T3 - Price Data'!D13/'T3 - Price Data'!D12)</f>
        <v>-3.5184756076767835E-3</v>
      </c>
      <c r="E12" s="55">
        <f>LN('T3 - Price Data'!E13/'T3 - Price Data'!E12)</f>
        <v>-2.2148403295527874E-3</v>
      </c>
      <c r="F12" s="55">
        <f>LN('T3 - Price Data'!F13/'T3 - Price Data'!F12)</f>
        <v>9.320972943062179E-3</v>
      </c>
      <c r="G12" s="55">
        <f>LN('T3 - Price Data'!G13/'T3 - Price Data'!G12)</f>
        <v>1.2793351459909542E-2</v>
      </c>
      <c r="H12" s="55">
        <f>LN('T3 - Price Data'!H13/'T3 - Price Data'!H12)</f>
        <v>-1.3875346493617068E-2</v>
      </c>
      <c r="I12" s="55">
        <f>LN('T3 - Price Data'!I13/'T3 - Price Data'!I12)</f>
        <v>-4.2753378504019482E-3</v>
      </c>
      <c r="J12" s="55">
        <f>LN('T3 - Price Data'!J13/'T3 - Price Data'!J12)</f>
        <v>3.6427130157886574E-2</v>
      </c>
      <c r="K12" s="55">
        <f>LN('T3 - Price Data'!K13/'T3 - Price Data'!K12)</f>
        <v>3.0587745063251517E-3</v>
      </c>
      <c r="L12" s="55">
        <f>LN('T3 - Price Data'!L13/'T3 - Price Data'!L12)</f>
        <v>8.2110438935572381E-3</v>
      </c>
      <c r="M12" s="55">
        <f>LN('T3 - Price Data'!M13/'T3 - Price Data'!M12)</f>
        <v>5.0890695074712281E-3</v>
      </c>
      <c r="N12" s="55">
        <f>LN('T3 - Price Data'!N13/'T3 - Price Data'!N12)</f>
        <v>1.8903597311687712E-3</v>
      </c>
      <c r="O12" s="55">
        <f>LN('T3 - Price Data'!O13/'T3 - Price Data'!O12)</f>
        <v>-4.0096284673603955E-3</v>
      </c>
      <c r="P12" s="55">
        <f>LN('T3 - Price Data'!P13/'T3 - Price Data'!P12)</f>
        <v>-7.5223673944258447E-3</v>
      </c>
      <c r="Q12" s="55">
        <f>LN('T3 - Price Data'!Q13/'T3 - Price Data'!Q12)</f>
        <v>2.5621330951673365E-3</v>
      </c>
    </row>
    <row r="13" spans="1:19">
      <c r="B13" s="61">
        <v>42807</v>
      </c>
      <c r="C13" s="58">
        <f>LN('T3 - Price Data'!C14/'T3 - Price Data'!C13)</f>
        <v>7.2464085207672533E-3</v>
      </c>
      <c r="D13" s="55">
        <f>LN('T3 - Price Data'!D14/'T3 - Price Data'!D13)</f>
        <v>-5.5541672698957052E-3</v>
      </c>
      <c r="E13" s="55">
        <f>LN('T3 - Price Data'!E14/'T3 - Price Data'!E13)</f>
        <v>-6.6741070876931317E-3</v>
      </c>
      <c r="F13" s="55">
        <f>LN('T3 - Price Data'!F14/'T3 - Price Data'!F13)</f>
        <v>9.8912774787424818E-3</v>
      </c>
      <c r="G13" s="55">
        <f>LN('T3 - Price Data'!G14/'T3 - Price Data'!G13)</f>
        <v>1.1585174335229473E-2</v>
      </c>
      <c r="H13" s="55">
        <f>LN('T3 - Price Data'!H14/'T3 - Price Data'!H13)</f>
        <v>4.6465400559954247E-3</v>
      </c>
      <c r="I13" s="55">
        <f>LN('T3 - Price Data'!I14/'T3 - Price Data'!I13)</f>
        <v>2.1399537376777344E-3</v>
      </c>
      <c r="J13" s="55">
        <f>LN('T3 - Price Data'!J14/'T3 - Price Data'!J13)</f>
        <v>-3.2196238382774224E-2</v>
      </c>
      <c r="K13" s="55">
        <f>LN('T3 - Price Data'!K14/'T3 - Price Data'!K13)</f>
        <v>-3.2046640681858141E-3</v>
      </c>
      <c r="L13" s="55">
        <f>LN('T3 - Price Data'!L14/'T3 - Price Data'!L13)</f>
        <v>-1.1464300016091366E-2</v>
      </c>
      <c r="M13" s="55">
        <f>LN('T3 - Price Data'!M14/'T3 - Price Data'!M13)</f>
        <v>-1.5240033429751141E-3</v>
      </c>
      <c r="N13" s="55">
        <f>LN('T3 - Price Data'!N14/'T3 - Price Data'!N13)</f>
        <v>2.1560444950865475E-3</v>
      </c>
      <c r="O13" s="55">
        <f>LN('T3 - Price Data'!O14/'T3 - Price Data'!O13)</f>
        <v>2.4604415774219408E-2</v>
      </c>
      <c r="P13" s="55">
        <f>LN('T3 - Price Data'!P14/'T3 - Price Data'!P13)</f>
        <v>3.8875788534044095E-2</v>
      </c>
      <c r="Q13" s="55">
        <f>LN('T3 - Price Data'!Q14/'T3 - Price Data'!Q13)</f>
        <v>7.6472460363975663E-3</v>
      </c>
    </row>
    <row r="14" spans="1:19">
      <c r="B14" s="61">
        <v>42808</v>
      </c>
      <c r="C14" s="58">
        <f>LN('T3 - Price Data'!C15/'T3 - Price Data'!C14)</f>
        <v>-1.5003691317230523E-2</v>
      </c>
      <c r="D14" s="55">
        <f>LN('T3 - Price Data'!D15/'T3 - Price Data'!D14)</f>
        <v>-5.0645734179530894E-4</v>
      </c>
      <c r="E14" s="55">
        <f>LN('T3 - Price Data'!E15/'T3 - Price Data'!E14)</f>
        <v>-2.944720132630102E-2</v>
      </c>
      <c r="F14" s="55">
        <f>LN('T3 - Price Data'!F15/'T3 - Price Data'!F14)</f>
        <v>6.5402456806099747E-3</v>
      </c>
      <c r="G14" s="55">
        <f>LN('T3 - Price Data'!G15/'T3 - Price Data'!G14)</f>
        <v>-1.4502561366626943E-2</v>
      </c>
      <c r="H14" s="55">
        <f>LN('T3 - Price Data'!H15/'T3 - Price Data'!H14)</f>
        <v>-3.3167526259939265E-3</v>
      </c>
      <c r="I14" s="55">
        <f>LN('T3 - Price Data'!I15/'T3 - Price Data'!I14)</f>
        <v>9.7852301731285486E-3</v>
      </c>
      <c r="J14" s="55">
        <f>LN('T3 - Price Data'!J15/'T3 - Price Data'!J14)</f>
        <v>7.3612591103463434E-3</v>
      </c>
      <c r="K14" s="55">
        <f>LN('T3 - Price Data'!K15/'T3 - Price Data'!K14)</f>
        <v>-1.0118130165584667E-2</v>
      </c>
      <c r="L14" s="55">
        <f>LN('T3 - Price Data'!L15/'T3 - Price Data'!L14)</f>
        <v>1.3073709215230583E-2</v>
      </c>
      <c r="M14" s="55">
        <f>LN('T3 - Price Data'!M15/'T3 - Price Data'!M14)</f>
        <v>-4.0754004445183682E-3</v>
      </c>
      <c r="N14" s="55">
        <f>LN('T3 - Price Data'!N15/'T3 - Price Data'!N14)</f>
        <v>-1.1916187041024805E-2</v>
      </c>
      <c r="O14" s="55">
        <f>LN('T3 - Price Data'!O15/'T3 - Price Data'!O14)</f>
        <v>-3.9207998933953069E-4</v>
      </c>
      <c r="P14" s="55">
        <f>LN('T3 - Price Data'!P15/'T3 - Price Data'!P14)</f>
        <v>3.1724477094554862E-3</v>
      </c>
      <c r="Q14" s="55">
        <f>LN('T3 - Price Data'!Q15/'T3 - Price Data'!Q14)</f>
        <v>1.0106200214846749E-2</v>
      </c>
    </row>
    <row r="15" spans="1:19">
      <c r="B15" s="61">
        <v>42809</v>
      </c>
      <c r="C15" s="58">
        <f>LN('T3 - Price Data'!C16/'T3 - Price Data'!C15)</f>
        <v>9.5738137228612921E-3</v>
      </c>
      <c r="D15" s="55">
        <f>LN('T3 - Price Data'!D16/'T3 - Price Data'!D15)</f>
        <v>-1.5209128407067314E-3</v>
      </c>
      <c r="E15" s="55">
        <f>LN('T3 - Price Data'!E16/'T3 - Price Data'!E15)</f>
        <v>0</v>
      </c>
      <c r="F15" s="55">
        <f>LN('T3 - Price Data'!F16/'T3 - Price Data'!F15)</f>
        <v>7.7922472201656014E-3</v>
      </c>
      <c r="G15" s="55">
        <f>LN('T3 - Price Data'!G16/'T3 - Price Data'!G15)</f>
        <v>6.0903140719750374E-3</v>
      </c>
      <c r="H15" s="55">
        <f>LN('T3 - Price Data'!H16/'T3 - Price Data'!H15)</f>
        <v>-2.6613455495141888E-3</v>
      </c>
      <c r="I15" s="55">
        <f>LN('T3 - Price Data'!I16/'T3 - Price Data'!I15)</f>
        <v>-2.119093821176509E-3</v>
      </c>
      <c r="J15" s="55">
        <f>LN('T3 - Price Data'!J16/'T3 - Price Data'!J15)</f>
        <v>-6.306327206318082E-3</v>
      </c>
      <c r="K15" s="55">
        <f>LN('T3 - Price Data'!K16/'T3 - Price Data'!K15)</f>
        <v>5.5849645464542243E-3</v>
      </c>
      <c r="L15" s="55">
        <f>LN('T3 - Price Data'!L16/'T3 - Price Data'!L15)</f>
        <v>-4.9492700837054085E-4</v>
      </c>
      <c r="M15" s="55">
        <f>LN('T3 - Price Data'!M16/'T3 - Price Data'!M15)</f>
        <v>-8.2009685671006697E-3</v>
      </c>
      <c r="N15" s="55">
        <f>LN('T3 - Price Data'!N16/'T3 - Price Data'!N15)</f>
        <v>7.7346202816177979E-3</v>
      </c>
      <c r="O15" s="55">
        <f>LN('T3 - Price Data'!O16/'T3 - Price Data'!O15)</f>
        <v>7.4233589574118526E-3</v>
      </c>
      <c r="P15" s="55">
        <f>LN('T3 - Price Data'!P16/'T3 - Price Data'!P15)</f>
        <v>9.4573999207339787E-3</v>
      </c>
      <c r="Q15" s="55">
        <f>LN('T3 - Price Data'!Q16/'T3 - Price Data'!Q15)</f>
        <v>-4.0302321554212548E-3</v>
      </c>
    </row>
    <row r="16" spans="1:19">
      <c r="B16" s="61">
        <v>42810</v>
      </c>
      <c r="C16" s="58">
        <f>LN('T3 - Price Data'!C17/'T3 - Price Data'!C16)</f>
        <v>8.1337999267701855E-3</v>
      </c>
      <c r="D16" s="55">
        <f>LN('T3 - Price Data'!D17/'T3 - Price Data'!D16)</f>
        <v>5.5654077372131513E-3</v>
      </c>
      <c r="E16" s="55">
        <f>LN('T3 - Price Data'!E17/'T3 - Price Data'!E16)</f>
        <v>9.9123953056587388E-3</v>
      </c>
      <c r="F16" s="55">
        <f>LN('T3 - Price Data'!F17/'T3 - Price Data'!F16)</f>
        <v>1.9386112695013859E-3</v>
      </c>
      <c r="G16" s="55">
        <f>LN('T3 - Price Data'!G17/'T3 - Price Data'!G16)</f>
        <v>-1.3287466290460775E-2</v>
      </c>
      <c r="H16" s="55">
        <f>LN('T3 - Price Data'!H17/'T3 - Price Data'!H16)</f>
        <v>-2.6684472138336409E-3</v>
      </c>
      <c r="I16" s="55">
        <f>LN('T3 - Price Data'!I17/'T3 - Price Data'!I16)</f>
        <v>1.0970574162611093E-2</v>
      </c>
      <c r="J16" s="55">
        <f>LN('T3 - Price Data'!J17/'T3 - Price Data'!J16)</f>
        <v>-5.4372585245880652E-3</v>
      </c>
      <c r="K16" s="55">
        <f>LN('T3 - Price Data'!K17/'T3 - Price Data'!K16)</f>
        <v>1.9592818896463745E-2</v>
      </c>
      <c r="L16" s="55">
        <f>LN('T3 - Price Data'!L17/'T3 - Price Data'!L16)</f>
        <v>2.8424909455842594E-3</v>
      </c>
      <c r="M16" s="55">
        <f>LN('T3 - Price Data'!M17/'T3 - Price Data'!M16)</f>
        <v>6.1570230420259628E-3</v>
      </c>
      <c r="N16" s="55">
        <f>LN('T3 - Price Data'!N17/'T3 - Price Data'!N16)</f>
        <v>2.5649693441589603E-3</v>
      </c>
      <c r="O16" s="55">
        <f>LN('T3 - Price Data'!O17/'T3 - Price Data'!O16)</f>
        <v>2.5366463865579215E-2</v>
      </c>
      <c r="P16" s="55">
        <f>LN('T3 - Price Data'!P17/'T3 - Price Data'!P16)</f>
        <v>3.1762705388152734E-2</v>
      </c>
      <c r="Q16" s="55">
        <f>LN('T3 - Price Data'!Q17/'T3 - Price Data'!Q16)</f>
        <v>1.3537434113068824E-2</v>
      </c>
    </row>
    <row r="17" spans="2:17">
      <c r="B17" s="61">
        <v>42811</v>
      </c>
      <c r="C17" s="58">
        <f>LN('T3 - Price Data'!C18/'T3 - Price Data'!C17)</f>
        <v>4.4903533016262967E-3</v>
      </c>
      <c r="D17" s="55">
        <f>LN('T3 - Price Data'!D18/'T3 - Price Data'!D17)</f>
        <v>-1.5147692873676028E-3</v>
      </c>
      <c r="E17" s="55">
        <f>LN('T3 - Price Data'!E18/'T3 - Price Data'!E17)</f>
        <v>-1.3751171612824409E-2</v>
      </c>
      <c r="F17" s="55">
        <f>LN('T3 - Price Data'!F18/'T3 - Price Data'!F17)</f>
        <v>-2.5856510850227115E-3</v>
      </c>
      <c r="G17" s="55">
        <f>LN('T3 - Price Data'!G18/'T3 - Price Data'!G17)</f>
        <v>2.4048107781791494E-3</v>
      </c>
      <c r="H17" s="55">
        <f>LN('T3 - Price Data'!H18/'T3 - Price Data'!H17)</f>
        <v>4.6651200901568187E-3</v>
      </c>
      <c r="I17" s="55">
        <f>LN('T3 - Price Data'!I18/'T3 - Price Data'!I17)</f>
        <v>-2.5210097385481487E-3</v>
      </c>
      <c r="J17" s="55">
        <f>LN('T3 - Price Data'!J18/'T3 - Price Data'!J17)</f>
        <v>1.2641251859407314E-2</v>
      </c>
      <c r="K17" s="55">
        <f>LN('T3 - Price Data'!K18/'T3 - Price Data'!K17)</f>
        <v>-3.4552294669185101E-3</v>
      </c>
      <c r="L17" s="55">
        <f>LN('T3 - Price Data'!L18/'T3 - Price Data'!L17)</f>
        <v>-2.8424909455841969E-3</v>
      </c>
      <c r="M17" s="55">
        <f>LN('T3 - Price Data'!M18/'T3 - Price Data'!M17)</f>
        <v>4.5930164949450642E-3</v>
      </c>
      <c r="N17" s="55">
        <f>LN('T3 - Price Data'!N18/'T3 - Price Data'!N17)</f>
        <v>-1.535251946175379E-2</v>
      </c>
      <c r="O17" s="55">
        <f>LN('T3 - Price Data'!O18/'T3 - Price Data'!O17)</f>
        <v>1.1696039763191236E-2</v>
      </c>
      <c r="P17" s="55">
        <f>LN('T3 - Price Data'!P18/'T3 - Price Data'!P17)</f>
        <v>-2.8951939982198402E-4</v>
      </c>
      <c r="Q17" s="55">
        <f>LN('T3 - Price Data'!Q18/'T3 - Price Data'!Q17)</f>
        <v>1.7769470511975222E-2</v>
      </c>
    </row>
    <row r="18" spans="2:17">
      <c r="B18" s="61">
        <v>42814</v>
      </c>
      <c r="C18" s="58">
        <f>LN('T3 - Price Data'!C19/'T3 - Price Data'!C18)</f>
        <v>-1.2624153228396402E-2</v>
      </c>
      <c r="D18" s="55">
        <f>LN('T3 - Price Data'!D19/'T3 - Price Data'!D18)</f>
        <v>-2.0232682673434871E-3</v>
      </c>
      <c r="E18" s="55">
        <f>LN('T3 - Price Data'!E19/'T3 - Price Data'!E18)</f>
        <v>2.30503367521705E-3</v>
      </c>
      <c r="F18" s="55">
        <f>LN('T3 - Price Data'!F19/'T3 - Price Data'!F18)</f>
        <v>3.23102058144654E-3</v>
      </c>
      <c r="G18" s="55">
        <f>LN('T3 - Price Data'!G19/'T3 - Price Data'!G18)</f>
        <v>8.7684898199460459E-3</v>
      </c>
      <c r="H18" s="55">
        <f>LN('T3 - Price Data'!H19/'T3 - Price Data'!H18)</f>
        <v>1.9926941167102974E-3</v>
      </c>
      <c r="I18" s="55">
        <f>LN('T3 - Price Data'!I19/'T3 - Price Data'!I18)</f>
        <v>6.7086205481793771E-3</v>
      </c>
      <c r="J18" s="55">
        <f>LN('T3 - Price Data'!J19/'T3 - Price Data'!J18)</f>
        <v>-3.5955094914415851E-3</v>
      </c>
      <c r="K18" s="55">
        <f>LN('T3 - Price Data'!K19/'T3 - Price Data'!K18)</f>
        <v>-5.7703406101993371E-4</v>
      </c>
      <c r="L18" s="55">
        <f>LN('T3 - Price Data'!L19/'T3 - Price Data'!L18)</f>
        <v>6.7838681379971712E-3</v>
      </c>
      <c r="M18" s="55">
        <f>LN('T3 - Price Data'!M19/'T3 - Price Data'!M18)</f>
        <v>9.6276396053847392E-3</v>
      </c>
      <c r="N18" s="55">
        <f>LN('T3 - Price Data'!N19/'T3 - Price Data'!N18)</f>
        <v>2.5979367862654173E-3</v>
      </c>
      <c r="O18" s="55">
        <f>LN('T3 - Price Data'!O19/'T3 - Price Data'!O18)</f>
        <v>2.6222154002651125E-3</v>
      </c>
      <c r="P18" s="55">
        <f>LN('T3 - Price Data'!P19/'T3 - Price Data'!P18)</f>
        <v>4.766384411877253E-3</v>
      </c>
      <c r="Q18" s="55">
        <f>LN('T3 - Price Data'!Q19/'T3 - Price Data'!Q18)</f>
        <v>-6.8728792877620643E-3</v>
      </c>
    </row>
    <row r="19" spans="2:17">
      <c r="B19" s="61">
        <v>42815</v>
      </c>
      <c r="C19" s="58">
        <f>LN('T3 - Price Data'!C20/'T3 - Price Data'!C19)</f>
        <v>-1.9240172073651564E-2</v>
      </c>
      <c r="D19" s="55">
        <f>LN('T3 - Price Data'!D20/'T3 - Price Data'!D19)</f>
        <v>-5.0645734179530894E-4</v>
      </c>
      <c r="E19" s="55">
        <f>LN('T3 - Price Data'!E20/'T3 - Price Data'!E19)</f>
        <v>6.8833923791892446E-3</v>
      </c>
      <c r="F19" s="55">
        <f>LN('T3 - Price Data'!F20/'T3 - Price Data'!F19)</f>
        <v>3.8634948250444181E-3</v>
      </c>
      <c r="G19" s="55">
        <f>LN('T3 - Price Data'!G20/'T3 - Price Data'!G19)</f>
        <v>-5.2924055217847216E-4</v>
      </c>
      <c r="H19" s="55">
        <f>LN('T3 - Price Data'!H20/'T3 - Price Data'!H19)</f>
        <v>-3.98936699303347E-3</v>
      </c>
      <c r="I19" s="55">
        <f>LN('T3 - Price Data'!I20/'T3 - Price Data'!I19)</f>
        <v>4.5862077467248644E-3</v>
      </c>
      <c r="J19" s="55">
        <f>LN('T3 - Price Data'!J20/'T3 - Price Data'!J19)</f>
        <v>-1.8479774601324238E-2</v>
      </c>
      <c r="K19" s="55">
        <f>LN('T3 - Price Data'!K20/'T3 - Price Data'!K19)</f>
        <v>-8.1136347741697749E-3</v>
      </c>
      <c r="L19" s="55">
        <f>LN('T3 - Price Data'!L20/'T3 - Price Data'!L19)</f>
        <v>-9.634461875942215E-3</v>
      </c>
      <c r="M19" s="55">
        <f>LN('T3 - Price Data'!M20/'T3 - Price Data'!M19)</f>
        <v>-1.9348872467249274E-2</v>
      </c>
      <c r="N19" s="55">
        <f>LN('T3 - Price Data'!N20/'T3 - Price Data'!N19)</f>
        <v>-1.0930456068450273E-3</v>
      </c>
      <c r="O19" s="55">
        <f>LN('T3 - Price Data'!O20/'T3 - Price Data'!O19)</f>
        <v>-4.0463535267778634E-2</v>
      </c>
      <c r="P19" s="55">
        <f>LN('T3 - Price Data'!P20/'T3 - Price Data'!P19)</f>
        <v>-4.2083596922428093E-2</v>
      </c>
      <c r="Q19" s="55">
        <f>LN('T3 - Price Data'!Q20/'T3 - Price Data'!Q19)</f>
        <v>-5.9288711222786981E-3</v>
      </c>
    </row>
    <row r="20" spans="2:17">
      <c r="B20" s="61">
        <v>42816</v>
      </c>
      <c r="C20" s="58">
        <f>LN('T3 - Price Data'!C21/'T3 - Price Data'!C20)</f>
        <v>5.9949453236309586E-3</v>
      </c>
      <c r="D20" s="55">
        <f>LN('T3 - Price Data'!D21/'T3 - Price Data'!D20)</f>
        <v>-4.5696956900651859E-3</v>
      </c>
      <c r="E20" s="55">
        <f>LN('T3 - Price Data'!E21/'T3 - Price Data'!E20)</f>
        <v>-1.6135578657391837E-2</v>
      </c>
      <c r="F20" s="55">
        <f>LN('T3 - Price Data'!F21/'T3 - Price Data'!F20)</f>
        <v>-2.6043138536019864E-2</v>
      </c>
      <c r="G20" s="55">
        <f>LN('T3 - Price Data'!G21/'T3 - Price Data'!G20)</f>
        <v>-1.6277877764202805E-2</v>
      </c>
      <c r="H20" s="55">
        <f>LN('T3 - Price Data'!H21/'T3 - Price Data'!H20)</f>
        <v>-2.0006675562971713E-3</v>
      </c>
      <c r="I20" s="55">
        <f>LN('T3 - Price Data'!I21/'T3 - Price Data'!I20)</f>
        <v>3.3222621919778601E-3</v>
      </c>
      <c r="J20" s="55">
        <f>LN('T3 - Price Data'!J21/'T3 - Price Data'!J20)</f>
        <v>1.0644869372365456E-2</v>
      </c>
      <c r="K20" s="55">
        <f>LN('T3 - Price Data'!K21/'T3 - Price Data'!K20)</f>
        <v>-1.6279599834839221E-2</v>
      </c>
      <c r="L20" s="55">
        <f>LN('T3 - Price Data'!L21/'T3 - Price Data'!L20)</f>
        <v>-7.4497147721518217E-4</v>
      </c>
      <c r="M20" s="55">
        <f>LN('T3 - Price Data'!M21/'T3 - Price Data'!M20)</f>
        <v>-1.3457760044846801E-2</v>
      </c>
      <c r="N20" s="55">
        <f>LN('T3 - Price Data'!N21/'T3 - Price Data'!N20)</f>
        <v>-8.9255656055042387E-3</v>
      </c>
      <c r="O20" s="55">
        <f>LN('T3 - Price Data'!O21/'T3 - Price Data'!O20)</f>
        <v>-9.3934154490208279E-3</v>
      </c>
      <c r="P20" s="55">
        <f>LN('T3 - Price Data'!P21/'T3 - Price Data'!P20)</f>
        <v>-5.2738764594992913E-3</v>
      </c>
      <c r="Q20" s="55">
        <f>LN('T3 - Price Data'!Q21/'T3 - Price Data'!Q20)</f>
        <v>-2.4073379181520131E-2</v>
      </c>
    </row>
    <row r="21" spans="2:17">
      <c r="B21" s="61">
        <v>42817</v>
      </c>
      <c r="C21" s="58">
        <f>LN('T3 - Price Data'!C22/'T3 - Price Data'!C21)</f>
        <v>-9.2379409849363617E-3</v>
      </c>
      <c r="D21" s="55">
        <f>LN('T3 - Price Data'!D22/'T3 - Price Data'!D21)</f>
        <v>0</v>
      </c>
      <c r="E21" s="55">
        <f>LN('T3 - Price Data'!E22/'T3 - Price Data'!E21)</f>
        <v>-1.6400211394005489E-2</v>
      </c>
      <c r="F21" s="55">
        <f>LN('T3 - Price Data'!F22/'T3 - Price Data'!F21)</f>
        <v>-5.2910176344155482E-3</v>
      </c>
      <c r="G21" s="55">
        <f>LN('T3 - Price Data'!G22/'T3 - Price Data'!G21)</f>
        <v>1.9976693077660274E-2</v>
      </c>
      <c r="H21" s="55">
        <f>LN('T3 - Price Data'!H22/'T3 - Price Data'!H21)</f>
        <v>3.3322256758097422E-3</v>
      </c>
      <c r="I21" s="55">
        <f>LN('T3 - Price Data'!I22/'T3 - Price Data'!I21)</f>
        <v>3.7243990909824939E-3</v>
      </c>
      <c r="J21" s="55">
        <f>LN('T3 - Price Data'!J22/'T3 - Price Data'!J21)</f>
        <v>2.568171212875405E-3</v>
      </c>
      <c r="K21" s="55">
        <f>LN('T3 - Price Data'!K22/'T3 - Price Data'!K21)</f>
        <v>1.1759653377557692E-2</v>
      </c>
      <c r="L21" s="55">
        <f>LN('T3 - Price Data'!L22/'T3 - Price Data'!L21)</f>
        <v>-2.3627443684702799E-3</v>
      </c>
      <c r="M21" s="55">
        <f>LN('T3 - Price Data'!M22/'T3 - Price Data'!M21)</f>
        <v>6.3104455315895119E-2</v>
      </c>
      <c r="N21" s="55">
        <f>LN('T3 - Price Data'!N22/'T3 - Price Data'!N21)</f>
        <v>3.16739230582008E-3</v>
      </c>
      <c r="O21" s="55">
        <f>LN('T3 - Price Data'!O22/'T3 - Price Data'!O21)</f>
        <v>-1.3061733296290106E-2</v>
      </c>
      <c r="P21" s="55">
        <f>LN('T3 - Price Data'!P22/'T3 - Price Data'!P21)</f>
        <v>-1.3078045278172464E-2</v>
      </c>
      <c r="Q21" s="55">
        <f>LN('T3 - Price Data'!Q22/'T3 - Price Data'!Q21)</f>
        <v>2.3081807459225091E-2</v>
      </c>
    </row>
    <row r="22" spans="2:17">
      <c r="B22" s="61">
        <v>42818</v>
      </c>
      <c r="C22" s="58">
        <f>LN('T3 - Price Data'!C23/'T3 - Price Data'!C22)</f>
        <v>-3.2063095460647402E-2</v>
      </c>
      <c r="D22" s="55">
        <f>LN('T3 - Price Data'!D23/'T3 - Price Data'!D22)</f>
        <v>-2.0376981070153498E-3</v>
      </c>
      <c r="E22" s="55">
        <f>LN('T3 - Price Data'!E23/'T3 - Price Data'!E22)</f>
        <v>1.3297028143489726E-2</v>
      </c>
      <c r="F22" s="55">
        <f>LN('T3 - Price Data'!F23/'T3 - Price Data'!F22)</f>
        <v>3.3101652204544025E-3</v>
      </c>
      <c r="G22" s="55">
        <f>LN('T3 - Price Data'!G23/'T3 - Price Data'!G22)</f>
        <v>7.3568382257084087E-3</v>
      </c>
      <c r="H22" s="55">
        <f>LN('T3 - Price Data'!H23/'T3 - Price Data'!H22)</f>
        <v>6.6511475681066141E-4</v>
      </c>
      <c r="I22" s="55">
        <f>LN('T3 - Price Data'!I23/'T3 - Price Data'!I22)</f>
        <v>-4.1390787568874278E-3</v>
      </c>
      <c r="J22" s="55">
        <f>LN('T3 - Price Data'!J23/'T3 - Price Data'!J22)</f>
        <v>-1.7502920000052023E-2</v>
      </c>
      <c r="K22" s="55">
        <f>LN('T3 - Price Data'!K23/'T3 - Price Data'!K22)</f>
        <v>-5.56859586693117E-3</v>
      </c>
      <c r="L22" s="55">
        <f>LN('T3 - Price Data'!L23/'T3 - Price Data'!L22)</f>
        <v>4.9788400331471014E-4</v>
      </c>
      <c r="M22" s="55">
        <f>LN('T3 - Price Data'!M23/'T3 - Price Data'!M22)</f>
        <v>-9.832920916238946E-3</v>
      </c>
      <c r="N22" s="55">
        <f>LN('T3 - Price Data'!N23/'T3 - Price Data'!N22)</f>
        <v>-9.6292737339333039E-4</v>
      </c>
      <c r="O22" s="55">
        <f>LN('T3 - Price Data'!O23/'T3 - Price Data'!O22)</f>
        <v>-8.0000426670762646E-3</v>
      </c>
      <c r="P22" s="55">
        <f>LN('T3 - Price Data'!P23/'T3 - Price Data'!P22)</f>
        <v>-2.7590452818048107E-3</v>
      </c>
      <c r="Q22" s="55">
        <f>LN('T3 - Price Data'!Q23/'T3 - Price Data'!Q22)</f>
        <v>-2.9806281381377893E-3</v>
      </c>
    </row>
    <row r="23" spans="2:17">
      <c r="B23" s="61">
        <v>42821</v>
      </c>
      <c r="C23" s="58">
        <f>LN('T3 - Price Data'!C24/'T3 - Price Data'!C23)</f>
        <v>-3.3597343818371384E-3</v>
      </c>
      <c r="D23" s="55">
        <f>LN('T3 - Price Data'!D24/'T3 - Price Data'!D23)</f>
        <v>-3.5759935936182071E-3</v>
      </c>
      <c r="E23" s="55">
        <f>LN('T3 - Price Data'!E24/'T3 - Price Data'!E23)</f>
        <v>-1.6451604892005169E-2</v>
      </c>
      <c r="F23" s="55">
        <f>LN('T3 - Price Data'!F24/'T3 - Price Data'!F23)</f>
        <v>-1.8006488510651383E-2</v>
      </c>
      <c r="G23" s="55">
        <f>LN('T3 - Price Data'!G24/'T3 - Price Data'!G23)</f>
        <v>-5.5125484129953202E-3</v>
      </c>
      <c r="H23" s="55">
        <f>LN('T3 - Price Data'!H24/'T3 - Price Data'!H23)</f>
        <v>6.6467267319095984E-4</v>
      </c>
      <c r="I23" s="55">
        <f>LN('T3 - Price Data'!I24/'T3 - Price Data'!I23)</f>
        <v>1.6576879055019828E-3</v>
      </c>
      <c r="J23" s="55">
        <f>LN('T3 - Price Data'!J24/'T3 - Price Data'!J23)</f>
        <v>-2.15186065205265E-3</v>
      </c>
      <c r="K23" s="55">
        <f>LN('T3 - Price Data'!K24/'T3 - Price Data'!K23)</f>
        <v>-1.6296656960293716E-2</v>
      </c>
      <c r="L23" s="55">
        <f>LN('T3 - Price Data'!L24/'T3 - Price Data'!L23)</f>
        <v>-1.2444776321207882E-4</v>
      </c>
      <c r="M23" s="55">
        <f>LN('T3 - Price Data'!M24/'T3 - Price Data'!M23)</f>
        <v>8.8539683172547609E-3</v>
      </c>
      <c r="N23" s="55">
        <f>LN('T3 - Price Data'!N24/'T3 - Price Data'!N23)</f>
        <v>-4.9668976283369116E-3</v>
      </c>
      <c r="O23" s="55">
        <f>LN('T3 - Price Data'!O24/'T3 - Price Data'!O23)</f>
        <v>-3.9317103340834811E-2</v>
      </c>
      <c r="P23" s="55">
        <f>LN('T3 - Price Data'!P24/'T3 - Price Data'!P23)</f>
        <v>-3.9288251888306501E-2</v>
      </c>
      <c r="Q23" s="55">
        <f>LN('T3 - Price Data'!Q24/'T3 - Price Data'!Q23)</f>
        <v>6.9410293542347627E-3</v>
      </c>
    </row>
    <row r="24" spans="2:17">
      <c r="B24" s="61">
        <v>42822</v>
      </c>
      <c r="C24" s="58">
        <f>LN('T3 - Price Data'!C25/'T3 - Price Data'!C24)</f>
        <v>2.4692612590371414E-2</v>
      </c>
      <c r="D24" s="55">
        <f>LN('T3 - Price Data'!D25/'T3 - Price Data'!D24)</f>
        <v>-5.1190172604917287E-4</v>
      </c>
      <c r="E24" s="55">
        <f>LN('T3 - Price Data'!E25/'T3 - Price Data'!E24)</f>
        <v>3.5690366799912755E-2</v>
      </c>
      <c r="F24" s="55">
        <f>LN('T3 - Price Data'!F25/'T3 - Price Data'!F24)</f>
        <v>1.4032973348790945E-2</v>
      </c>
      <c r="G24" s="55">
        <f>LN('T3 - Price Data'!G25/'T3 - Price Data'!G24)</f>
        <v>6.5591209836663635E-3</v>
      </c>
      <c r="H24" s="55">
        <f>LN('T3 - Price Data'!H25/'T3 - Price Data'!H24)</f>
        <v>-5.9980186485535008E-3</v>
      </c>
      <c r="I24" s="55">
        <f>LN('T3 - Price Data'!I25/'T3 - Price Data'!I24)</f>
        <v>-5.3975634467442069E-3</v>
      </c>
      <c r="J24" s="55">
        <f>LN('T3 - Price Data'!J25/'T3 - Price Data'!J24)</f>
        <v>-2.1565011438045658E-3</v>
      </c>
      <c r="K24" s="55">
        <f>LN('T3 - Price Data'!K25/'T3 - Price Data'!K24)</f>
        <v>-2.3927033996367186E-3</v>
      </c>
      <c r="L24" s="55">
        <f>LN('T3 - Price Data'!L25/'T3 - Price Data'!L24)</f>
        <v>-2.8665813859040643E-3</v>
      </c>
      <c r="M24" s="55">
        <f>LN('T3 - Price Data'!M25/'T3 - Price Data'!M24)</f>
        <v>9.7895259898419856E-4</v>
      </c>
      <c r="N24" s="55">
        <f>LN('T3 - Price Data'!N25/'T3 - Price Data'!N24)</f>
        <v>3.9858875268110709E-2</v>
      </c>
      <c r="O24" s="55">
        <f>LN('T3 - Price Data'!O25/'T3 - Price Data'!O24)</f>
        <v>2.4753739152938395E-2</v>
      </c>
      <c r="P24" s="55">
        <f>LN('T3 - Price Data'!P25/'T3 - Price Data'!P24)</f>
        <v>2.7709581427760213E-2</v>
      </c>
      <c r="Q24" s="55">
        <f>LN('T3 - Price Data'!Q25/'T3 - Price Data'!Q24)</f>
        <v>-1.3429696991540925E-2</v>
      </c>
    </row>
    <row r="25" spans="2:17">
      <c r="B25" s="61">
        <v>42823</v>
      </c>
      <c r="C25" s="58">
        <f>LN('T3 - Price Data'!C26/'T3 - Price Data'!C25)</f>
        <v>-9.3852658226438847E-4</v>
      </c>
      <c r="D25" s="55">
        <f>LN('T3 - Price Data'!D26/'T3 - Price Data'!D25)</f>
        <v>6.634369830432911E-3</v>
      </c>
      <c r="E25" s="55">
        <f>LN('T3 - Price Data'!E26/'T3 - Price Data'!E25)</f>
        <v>7.5930509075971958E-3</v>
      </c>
      <c r="F25" s="55">
        <f>LN('T3 - Price Data'!F26/'T3 - Price Data'!F25)</f>
        <v>7.2727593290798781E-3</v>
      </c>
      <c r="G25" s="55">
        <f>LN('T3 - Price Data'!G26/'T3 - Price Data'!G25)</f>
        <v>-4.9810038755056405E-3</v>
      </c>
      <c r="H25" s="55">
        <f>LN('T3 - Price Data'!H26/'T3 - Price Data'!H25)</f>
        <v>-5.3619431413853991E-3</v>
      </c>
      <c r="I25" s="55">
        <f>LN('T3 - Price Data'!I26/'T3 - Price Data'!I25)</f>
        <v>-1.0883322157393254E-2</v>
      </c>
      <c r="J25" s="55">
        <f>LN('T3 - Price Data'!J26/'T3 - Price Data'!J25)</f>
        <v>-5.8769114399240168E-3</v>
      </c>
      <c r="K25" s="55">
        <f>LN('T3 - Price Data'!K26/'T3 - Price Data'!K25)</f>
        <v>-3.7500981472139887E-3</v>
      </c>
      <c r="L25" s="55">
        <f>LN('T3 - Price Data'!L26/'T3 - Price Data'!L25)</f>
        <v>6.2212468914021688E-3</v>
      </c>
      <c r="M25" s="55">
        <f>LN('T3 - Price Data'!M26/'T3 - Price Data'!M25)</f>
        <v>5.8536752514607281E-3</v>
      </c>
      <c r="N25" s="55">
        <f>LN('T3 - Price Data'!N26/'T3 - Price Data'!N25)</f>
        <v>4.7732787526578117E-3</v>
      </c>
      <c r="O25" s="55">
        <f>LN('T3 - Price Data'!O26/'T3 - Price Data'!O25)</f>
        <v>2.6539555234612312E-2</v>
      </c>
      <c r="P25" s="55">
        <f>LN('T3 - Price Data'!P26/'T3 - Price Data'!P25)</f>
        <v>1.1885607233981063E-2</v>
      </c>
      <c r="Q25" s="55">
        <f>LN('T3 - Price Data'!Q26/'T3 - Price Data'!Q25)</f>
        <v>-7.5396185258819236E-3</v>
      </c>
    </row>
    <row r="26" spans="2:17">
      <c r="B26" s="61">
        <v>42824</v>
      </c>
      <c r="C26" s="58">
        <f>LN('T3 - Price Data'!C27/'T3 - Price Data'!C26)</f>
        <v>2.1825802531076542E-2</v>
      </c>
      <c r="D26" s="55">
        <f>LN('T3 - Price Data'!D27/'T3 - Price Data'!D26)</f>
        <v>-6.1224681043837827E-3</v>
      </c>
      <c r="E26" s="55">
        <f>LN('T3 - Price Data'!E27/'T3 - Price Data'!E26)</f>
        <v>1.0534333684959542E-2</v>
      </c>
      <c r="F26" s="55">
        <f>LN('T3 - Price Data'!F27/'T3 - Price Data'!F26)</f>
        <v>9.1803923449613935E-3</v>
      </c>
      <c r="G26" s="55">
        <f>LN('T3 - Price Data'!G27/'T3 - Price Data'!G26)</f>
        <v>-6.5919816821528371E-3</v>
      </c>
      <c r="H26" s="55">
        <f>LN('T3 - Price Data'!H27/'T3 - Price Data'!H26)</f>
        <v>-1.5577693941869537E-2</v>
      </c>
      <c r="I26" s="55">
        <f>LN('T3 - Price Data'!I27/'T3 - Price Data'!I26)</f>
        <v>-4.2176359442034688E-3</v>
      </c>
      <c r="J26" s="55">
        <f>LN('T3 - Price Data'!J27/'T3 - Price Data'!J26)</f>
        <v>-1.6736137879348599E-2</v>
      </c>
      <c r="K26" s="55">
        <f>LN('T3 - Price Data'!K27/'T3 - Price Data'!K26)</f>
        <v>1.6517760343869765E-3</v>
      </c>
      <c r="L26" s="55">
        <f>LN('T3 - Price Data'!L27/'T3 - Price Data'!L26)</f>
        <v>-9.0960691950691501E-3</v>
      </c>
      <c r="M26" s="55">
        <f>LN('T3 - Price Data'!M27/'T3 - Price Data'!M26)</f>
        <v>2.9140380018494979E-3</v>
      </c>
      <c r="N26" s="55">
        <f>LN('T3 - Price Data'!N27/'T3 - Price Data'!N26)</f>
        <v>1.3140793561058328E-2</v>
      </c>
      <c r="O26" s="55">
        <f>LN('T3 - Price Data'!O27/'T3 - Price Data'!O26)</f>
        <v>8.2988028146950641E-3</v>
      </c>
      <c r="P26" s="55">
        <f>LN('T3 - Price Data'!P27/'T3 - Price Data'!P26)</f>
        <v>9.6205979869824852E-3</v>
      </c>
      <c r="Q26" s="55">
        <f>LN('T3 - Price Data'!Q27/'T3 - Price Data'!Q26)</f>
        <v>1.6016358388574334E-2</v>
      </c>
    </row>
    <row r="27" spans="2:17">
      <c r="B27" s="61">
        <v>42825</v>
      </c>
      <c r="C27" s="58">
        <f>LN('T3 - Price Data'!C28/'T3 - Price Data'!C27)</f>
        <v>-2.6060106669864955E-2</v>
      </c>
      <c r="D27" s="55">
        <f>LN('T3 - Price Data'!D28/'T3 - Price Data'!D27)</f>
        <v>-1.0240656296902568E-3</v>
      </c>
      <c r="E27" s="55">
        <f>LN('T3 - Price Data'!E28/'T3 - Price Data'!E27)</f>
        <v>2.1474353522469063E-2</v>
      </c>
      <c r="F27" s="55">
        <f>LN('T3 - Price Data'!F28/'T3 - Price Data'!F27)</f>
        <v>-1.5789801732635195E-2</v>
      </c>
      <c r="G27" s="55">
        <f>LN('T3 - Price Data'!G28/'T3 - Price Data'!G27)</f>
        <v>-1.8153194707542189E-2</v>
      </c>
      <c r="H27" s="55">
        <f>LN('T3 - Price Data'!H28/'T3 - Price Data'!H27)</f>
        <v>7.480483709250192E-3</v>
      </c>
      <c r="I27" s="55">
        <f>LN('T3 - Price Data'!I28/'T3 - Price Data'!I27)</f>
        <v>6.7397053769132353E-3</v>
      </c>
      <c r="J27" s="55">
        <f>LN('T3 - Price Data'!J28/'T3 - Price Data'!J27)</f>
        <v>3.7783420264058997E-3</v>
      </c>
      <c r="K27" s="55">
        <f>LN('T3 - Price Data'!K28/'T3 - Price Data'!K27)</f>
        <v>-4.963535797678058E-3</v>
      </c>
      <c r="L27" s="55">
        <f>LN('T3 - Price Data'!L28/'T3 - Price Data'!L27)</f>
        <v>-1.3864603236353815E-2</v>
      </c>
      <c r="M27" s="55">
        <f>LN('T3 - Price Data'!M28/'T3 - Price Data'!M27)</f>
        <v>-6.812678417506819E-3</v>
      </c>
      <c r="N27" s="55">
        <f>LN('T3 - Price Data'!N28/'T3 - Price Data'!N27)</f>
        <v>-3.9241384561342577E-3</v>
      </c>
      <c r="O27" s="55">
        <f>LN('T3 - Price Data'!O28/'T3 - Price Data'!O27)</f>
        <v>-2.9149598294885691E-2</v>
      </c>
      <c r="P27" s="55">
        <f>LN('T3 - Price Data'!P28/'T3 - Price Data'!P27)</f>
        <v>-2.477240300758474E-2</v>
      </c>
      <c r="Q27" s="55">
        <f>LN('T3 - Price Data'!Q28/'T3 - Price Data'!Q27)</f>
        <v>1.8692133012152546E-2</v>
      </c>
    </row>
    <row r="28" spans="2:17">
      <c r="B28" s="61">
        <v>42828</v>
      </c>
      <c r="C28" s="58">
        <f>LN('T3 - Price Data'!C29/'T3 - Price Data'!C28)</f>
        <v>-7.5722084482006194E-3</v>
      </c>
      <c r="D28" s="55">
        <f>LN('T3 - Price Data'!D29/'T3 - Price Data'!D28)</f>
        <v>-3.5925109204911392E-3</v>
      </c>
      <c r="E28" s="55">
        <f>LN('T3 - Price Data'!E29/'T3 - Price Data'!E28)</f>
        <v>-8.8300794482720369E-3</v>
      </c>
      <c r="F28" s="55">
        <f>LN('T3 - Price Data'!F29/'T3 - Price Data'!F28)</f>
        <v>-4.6527169344395963E-3</v>
      </c>
      <c r="G28" s="55">
        <f>LN('T3 - Price Data'!G29/'T3 - Price Data'!G28)</f>
        <v>-4.860933146905915E-3</v>
      </c>
      <c r="H28" s="55">
        <f>LN('T3 - Price Data'!H29/'T3 - Price Data'!H28)</f>
        <v>1.3540963477292301E-3</v>
      </c>
      <c r="I28" s="55">
        <f>LN('T3 - Price Data'!I29/'T3 - Price Data'!I28)</f>
        <v>-4.1990342838260923E-4</v>
      </c>
      <c r="J28" s="55">
        <f>LN('T3 - Price Data'!J29/'T3 - Price Data'!J28)</f>
        <v>-6.9379023167743534E-3</v>
      </c>
      <c r="K28" s="55">
        <f>LN('T3 - Price Data'!K29/'T3 - Price Data'!K28)</f>
        <v>-4.3823266205596659E-3</v>
      </c>
      <c r="L28" s="55">
        <f>LN('T3 - Price Data'!L29/'T3 - Price Data'!L28)</f>
        <v>-4.4520839294511956E-3</v>
      </c>
      <c r="M28" s="55">
        <f>LN('T3 - Price Data'!M29/'T3 - Price Data'!M28)</f>
        <v>-5.8766084889850419E-3</v>
      </c>
      <c r="N28" s="55">
        <f>LN('T3 - Price Data'!N29/'T3 - Price Data'!N28)</f>
        <v>-1.9454064198144244E-2</v>
      </c>
      <c r="O28" s="55">
        <f>LN('T3 - Price Data'!O29/'T3 - Price Data'!O28)</f>
        <v>-4.8740957582454067E-3</v>
      </c>
      <c r="P28" s="55">
        <f>LN('T3 - Price Data'!P29/'T3 - Price Data'!P28)</f>
        <v>-7.1920259974840349E-3</v>
      </c>
      <c r="Q28" s="55">
        <f>LN('T3 - Price Data'!Q29/'T3 - Price Data'!Q28)</f>
        <v>-8.8106296821549197E-3</v>
      </c>
    </row>
    <row r="29" spans="2:17">
      <c r="B29" s="61">
        <v>42829</v>
      </c>
      <c r="C29" s="58">
        <f>LN('T3 - Price Data'!C30/'T3 - Price Data'!C29)</f>
        <v>-6.1949209316682708E-3</v>
      </c>
      <c r="D29" s="55">
        <f>LN('T3 - Price Data'!D30/'T3 - Price Data'!D29)</f>
        <v>5.1400669340373158E-4</v>
      </c>
      <c r="E29" s="55">
        <f>LN('T3 - Price Data'!E30/'T3 - Price Data'!E29)</f>
        <v>1.5401844611506703E-2</v>
      </c>
      <c r="F29" s="55">
        <f>LN('T3 - Price Data'!F30/'T3 - Price Data'!F29)</f>
        <v>2.1095047238352076E-2</v>
      </c>
      <c r="G29" s="55">
        <f>LN('T3 - Price Data'!G30/'T3 - Price Data'!G29)</f>
        <v>0</v>
      </c>
      <c r="H29" s="55">
        <f>LN('T3 - Price Data'!H30/'T3 - Price Data'!H29)</f>
        <v>-4.7473809067095502E-3</v>
      </c>
      <c r="I29" s="55">
        <f>LN('T3 - Price Data'!I30/'T3 - Price Data'!I29)</f>
        <v>-5.8972369728788263E-3</v>
      </c>
      <c r="J29" s="55">
        <f>LN('T3 - Price Data'!J30/'T3 - Price Data'!J29)</f>
        <v>-6.5084760267937183E-3</v>
      </c>
      <c r="K29" s="55">
        <f>LN('T3 - Price Data'!K30/'T3 - Price Data'!K29)</f>
        <v>-7.9063814626949957E-3</v>
      </c>
      <c r="L29" s="55">
        <f>LN('T3 - Price Data'!L30/'T3 - Price Data'!L29)</f>
        <v>3.9442763775969182E-3</v>
      </c>
      <c r="M29" s="55">
        <f>LN('T3 - Price Data'!M30/'T3 - Price Data'!M29)</f>
        <v>-5.9113472630572374E-3</v>
      </c>
      <c r="N29" s="55">
        <f>LN('T3 - Price Data'!N30/'T3 - Price Data'!N29)</f>
        <v>-4.5539859040821581E-3</v>
      </c>
      <c r="O29" s="55">
        <f>LN('T3 - Price Data'!O30/'T3 - Price Data'!O29)</f>
        <v>2.2147069890551884E-2</v>
      </c>
      <c r="P29" s="55">
        <f>LN('T3 - Price Data'!P30/'T3 - Price Data'!P29)</f>
        <v>2.4183475872339398E-2</v>
      </c>
      <c r="Q29" s="55">
        <f>LN('T3 - Price Data'!Q30/'T3 - Price Data'!Q29)</f>
        <v>-4.9285462011490928E-3</v>
      </c>
    </row>
    <row r="30" spans="2:17">
      <c r="B30" s="61">
        <v>42830</v>
      </c>
      <c r="C30" s="58">
        <f>LN('T3 - Price Data'!C31/'T3 - Price Data'!C30)</f>
        <v>-2.8721896240957384E-3</v>
      </c>
      <c r="D30" s="55">
        <f>LN('T3 - Price Data'!D31/'T3 - Price Data'!D30)</f>
        <v>-1.0282777255660436E-3</v>
      </c>
      <c r="E30" s="55">
        <f>LN('T3 - Price Data'!E31/'T3 - Price Data'!E30)</f>
        <v>-6.5717651632345017E-3</v>
      </c>
      <c r="F30" s="55">
        <f>LN('T3 - Price Data'!F31/'T3 - Price Data'!F30)</f>
        <v>1.5534292962184204E-2</v>
      </c>
      <c r="G30" s="55">
        <f>LN('T3 - Price Data'!G31/'T3 - Price Data'!G30)</f>
        <v>-2.4393561357482219E-3</v>
      </c>
      <c r="H30" s="55">
        <f>LN('T3 - Price Data'!H31/'T3 - Price Data'!H30)</f>
        <v>9.4723306353624442E-3</v>
      </c>
      <c r="I30" s="55">
        <f>LN('T3 - Price Data'!I31/'T3 - Price Data'!I30)</f>
        <v>5.4771571515363562E-3</v>
      </c>
      <c r="J30" s="55">
        <f>LN('T3 - Price Data'!J31/'T3 - Price Data'!J30)</f>
        <v>-1.1154490838654982E-3</v>
      </c>
      <c r="K30" s="55">
        <f>LN('T3 - Price Data'!K31/'T3 - Price Data'!K30)</f>
        <v>-3.0534351382268619E-4</v>
      </c>
      <c r="L30" s="55">
        <f>LN('T3 - Price Data'!L31/'T3 - Price Data'!L30)</f>
        <v>5.0780755185434107E-4</v>
      </c>
      <c r="M30" s="55">
        <f>LN('T3 - Price Data'!M31/'T3 - Price Data'!M30)</f>
        <v>-4.9529571288485308E-3</v>
      </c>
      <c r="N30" s="55">
        <f>LN('T3 - Price Data'!N31/'T3 - Price Data'!N30)</f>
        <v>5.4890023349888437E-3</v>
      </c>
      <c r="O30" s="55">
        <f>LN('T3 - Price Data'!O31/'T3 - Price Data'!O30)</f>
        <v>1.7371143480219838E-2</v>
      </c>
      <c r="P30" s="55">
        <f>LN('T3 - Price Data'!P31/'T3 - Price Data'!P30)</f>
        <v>1.0715653532053326E-3</v>
      </c>
      <c r="Q30" s="55">
        <f>LN('T3 - Price Data'!Q31/'T3 - Price Data'!Q30)</f>
        <v>4.9285462011491796E-3</v>
      </c>
    </row>
    <row r="31" spans="2:17">
      <c r="B31" s="61">
        <v>42831</v>
      </c>
      <c r="C31" s="58">
        <f>LN('T3 - Price Data'!C32/'T3 - Price Data'!C31)</f>
        <v>-1.0118130165584667E-2</v>
      </c>
      <c r="D31" s="55">
        <f>LN('T3 - Price Data'!D32/'T3 - Price Data'!D31)</f>
        <v>-1.0341353794732595E-2</v>
      </c>
      <c r="E31" s="55">
        <f>LN('T3 - Price Data'!E32/'T3 - Price Data'!E31)</f>
        <v>-6.8992871486951435E-2</v>
      </c>
      <c r="F31" s="55">
        <f>LN('T3 - Price Data'!F32/'T3 - Price Data'!F31)</f>
        <v>7.040029076354818E-3</v>
      </c>
      <c r="G31" s="55">
        <f>LN('T3 - Price Data'!G32/'T3 - Price Data'!G31)</f>
        <v>5.1427911426330667E-3</v>
      </c>
      <c r="H31" s="55">
        <f>LN('T3 - Price Data'!H32/'T3 - Price Data'!H31)</f>
        <v>-1.3477090988678693E-3</v>
      </c>
      <c r="I31" s="55">
        <f>LN('T3 - Price Data'!I32/'T3 - Price Data'!I31)</f>
        <v>3.3557078469723151E-3</v>
      </c>
      <c r="J31" s="55">
        <f>LN('T3 - Price Data'!J32/'T3 - Price Data'!J31)</f>
        <v>1.9114373452677872E-3</v>
      </c>
      <c r="K31" s="55">
        <f>LN('T3 - Price Data'!K32/'T3 - Price Data'!K31)</f>
        <v>-2.1776938127141002E-2</v>
      </c>
      <c r="L31" s="55">
        <f>LN('T3 - Price Data'!L32/'T3 - Price Data'!L31)</f>
        <v>9.7253687281748137E-3</v>
      </c>
      <c r="M31" s="55">
        <f>LN('T3 - Price Data'!M32/'T3 - Price Data'!M31)</f>
        <v>8.8977354198650094E-3</v>
      </c>
      <c r="N31" s="55">
        <f>LN('T3 - Price Data'!N32/'T3 - Price Data'!N31)</f>
        <v>-3.7453227301619415E-3</v>
      </c>
      <c r="O31" s="55">
        <f>LN('T3 - Price Data'!O32/'T3 - Price Data'!O31)</f>
        <v>-2.7434859457508326E-3</v>
      </c>
      <c r="P31" s="55">
        <f>LN('T3 - Price Data'!P32/'T3 - Price Data'!P31)</f>
        <v>-3.218146980893284E-3</v>
      </c>
      <c r="Q31" s="55">
        <f>LN('T3 - Price Data'!Q32/'T3 - Price Data'!Q31)</f>
        <v>4.1411791057552771E-2</v>
      </c>
    </row>
    <row r="32" spans="2:17">
      <c r="B32" s="61">
        <v>42832</v>
      </c>
      <c r="C32" s="58">
        <f>LN('T3 - Price Data'!C33/'T3 - Price Data'!C32)</f>
        <v>-3.8816157421759801E-3</v>
      </c>
      <c r="D32" s="55">
        <f>LN('T3 - Price Data'!D33/'T3 - Price Data'!D32)</f>
        <v>7.2501612250597701E-3</v>
      </c>
      <c r="E32" s="55">
        <f>LN('T3 - Price Data'!E33/'T3 - Price Data'!E32)</f>
        <v>3.9169654467341155E-3</v>
      </c>
      <c r="F32" s="55">
        <f>LN('T3 - Price Data'!F33/'T3 - Price Data'!F32)</f>
        <v>1.6445658439807196E-2</v>
      </c>
      <c r="G32" s="55">
        <f>LN('T3 - Price Data'!G33/'T3 - Price Data'!G32)</f>
        <v>2.4007554728889463E-2</v>
      </c>
      <c r="H32" s="55">
        <f>LN('T3 - Price Data'!H33/'T3 - Price Data'!H32)</f>
        <v>2.6936043222229602E-3</v>
      </c>
      <c r="I32" s="55">
        <f>LN('T3 - Price Data'!I33/'T3 - Price Data'!I32)</f>
        <v>6.2617612239763169E-3</v>
      </c>
      <c r="J32" s="55">
        <f>LN('T3 - Price Data'!J33/'T3 - Price Data'!J32)</f>
        <v>-6.8662944414687082E-3</v>
      </c>
      <c r="K32" s="55">
        <f>LN('T3 - Price Data'!K33/'T3 - Price Data'!K32)</f>
        <v>-9.0040889501878194E-3</v>
      </c>
      <c r="L32" s="55">
        <f>LN('T3 - Price Data'!L33/'T3 - Price Data'!L32)</f>
        <v>1.5589266259584764E-2</v>
      </c>
      <c r="M32" s="55">
        <f>LN('T3 - Price Data'!M33/'T3 - Price Data'!M32)</f>
        <v>3.929278139889557E-3</v>
      </c>
      <c r="N32" s="55">
        <f>LN('T3 - Price Data'!N33/'T3 - Price Data'!N32)</f>
        <v>-5.6444176196770697E-3</v>
      </c>
      <c r="O32" s="55">
        <f>LN('T3 - Price Data'!O33/'T3 - Price Data'!O32)</f>
        <v>1.0540796405782486E-2</v>
      </c>
      <c r="P32" s="55">
        <f>LN('T3 - Price Data'!P33/'T3 - Price Data'!P32)</f>
        <v>-7.6775435633059193E-4</v>
      </c>
      <c r="Q32" s="55">
        <f>LN('T3 - Price Data'!Q33/'T3 - Price Data'!Q32)</f>
        <v>-1.6167732105340435E-2</v>
      </c>
    </row>
    <row r="33" spans="2:17">
      <c r="B33" s="61">
        <v>42835</v>
      </c>
      <c r="C33" s="58">
        <f>LN('T3 - Price Data'!C34/'T3 - Price Data'!C33)</f>
        <v>-4.8626307790143364E-4</v>
      </c>
      <c r="D33" s="55">
        <f>LN('T3 - Price Data'!D34/'T3 - Price Data'!D33)</f>
        <v>1.5467907182987329E-3</v>
      </c>
      <c r="E33" s="55">
        <f>LN('T3 - Price Data'!E34/'T3 - Price Data'!E33)</f>
        <v>-6.2745303893886242E-3</v>
      </c>
      <c r="F33" s="55">
        <f>LN('T3 - Price Data'!F34/'T3 - Price Data'!F33)</f>
        <v>0</v>
      </c>
      <c r="G33" s="55">
        <f>LN('T3 - Price Data'!G34/'T3 - Price Data'!G33)</f>
        <v>2.3444678916256106E-2</v>
      </c>
      <c r="H33" s="55">
        <f>LN('T3 - Price Data'!H34/'T3 - Price Data'!H33)</f>
        <v>-4.0431321923563137E-3</v>
      </c>
      <c r="I33" s="55">
        <f>LN('T3 - Price Data'!I34/'T3 - Price Data'!I33)</f>
        <v>-4.1701478280956371E-3</v>
      </c>
      <c r="J33" s="55">
        <f>LN('T3 - Price Data'!J34/'T3 - Price Data'!J33)</f>
        <v>9.4092074455810314E-3</v>
      </c>
      <c r="K33" s="55">
        <f>LN('T3 - Price Data'!K34/'T3 - Price Data'!K33)</f>
        <v>4.7592608179998047E-4</v>
      </c>
      <c r="L33" s="55">
        <f>LN('T3 - Price Data'!L34/'T3 - Price Data'!L33)</f>
        <v>3.3356013384429669E-3</v>
      </c>
      <c r="M33" s="55">
        <f>LN('T3 - Price Data'!M34/'T3 - Price Data'!M33)</f>
        <v>6.8393036502414411E-3</v>
      </c>
      <c r="N33" s="55">
        <f>LN('T3 - Price Data'!N34/'T3 - Price Data'!N33)</f>
        <v>-7.3042391564155052E-3</v>
      </c>
      <c r="O33" s="55">
        <f>LN('T3 - Price Data'!O34/'T3 - Price Data'!O33)</f>
        <v>2.1894479347371196E-2</v>
      </c>
      <c r="P33" s="55">
        <f>LN('T3 - Price Data'!P34/'T3 - Price Data'!P33)</f>
        <v>2.148228538289605E-3</v>
      </c>
      <c r="Q33" s="55">
        <f>LN('T3 - Price Data'!Q34/'T3 - Price Data'!Q33)</f>
        <v>1.2387009265434302E-2</v>
      </c>
    </row>
    <row r="34" spans="2:17">
      <c r="B34" s="61">
        <v>42836</v>
      </c>
      <c r="C34" s="58">
        <f>LN('T3 - Price Data'!C35/'T3 - Price Data'!C34)</f>
        <v>-6.8326278504448369E-3</v>
      </c>
      <c r="D34" s="55">
        <f>LN('T3 - Price Data'!D35/'T3 - Price Data'!D34)</f>
        <v>-5.1533111163642954E-4</v>
      </c>
      <c r="E34" s="55">
        <f>LN('T3 - Price Data'!E35/'T3 - Price Data'!E34)</f>
        <v>-9.4862371451068447E-3</v>
      </c>
      <c r="F34" s="55">
        <f>LN('T3 - Price Data'!F35/'T3 - Price Data'!F34)</f>
        <v>1.6796662385515915E-2</v>
      </c>
      <c r="G34" s="55">
        <f>LN('T3 - Price Data'!G35/'T3 - Price Data'!G34)</f>
        <v>7.1832017434923521E-3</v>
      </c>
      <c r="H34" s="55">
        <f>LN('T3 - Price Data'!H35/'T3 - Price Data'!H34)</f>
        <v>1.3414017365663137E-2</v>
      </c>
      <c r="I34" s="55">
        <f>LN('T3 - Price Data'!I35/'T3 - Price Data'!I34)</f>
        <v>3.7539147315555385E-3</v>
      </c>
      <c r="J34" s="55">
        <f>LN('T3 - Price Data'!J35/'T3 - Price Data'!J34)</f>
        <v>-6.5292054549226574E-3</v>
      </c>
      <c r="K34" s="55">
        <f>LN('T3 - Price Data'!K35/'T3 - Price Data'!K34)</f>
        <v>-1.4284583017807723E-3</v>
      </c>
      <c r="L34" s="55">
        <f>LN('T3 - Price Data'!L35/'T3 - Price Data'!L34)</f>
        <v>-3.088137838046315E-3</v>
      </c>
      <c r="M34" s="55">
        <f>LN('T3 - Price Data'!M35/'T3 - Price Data'!M34)</f>
        <v>9.7323608655217509E-4</v>
      </c>
      <c r="N34" s="55">
        <f>LN('T3 - Price Data'!N35/'T3 - Price Data'!N34)</f>
        <v>-1.3668884223863328E-2</v>
      </c>
      <c r="O34" s="55">
        <f>LN('T3 - Price Data'!O35/'T3 - Price Data'!O34)</f>
        <v>-1.1404677153266406E-3</v>
      </c>
      <c r="P34" s="55">
        <f>LN('T3 - Price Data'!P35/'T3 - Price Data'!P34)</f>
        <v>4.1300249909718423E-3</v>
      </c>
      <c r="Q34" s="55">
        <f>LN('T3 - Price Data'!Q35/'T3 - Price Data'!Q34)</f>
        <v>2.061928720273561E-2</v>
      </c>
    </row>
    <row r="35" spans="2:17">
      <c r="B35" s="61">
        <v>42837</v>
      </c>
      <c r="C35" s="58">
        <f>LN('T3 - Price Data'!C36/'T3 - Price Data'!C35)</f>
        <v>1.2652236903708803E-2</v>
      </c>
      <c r="D35" s="55">
        <f>LN('T3 - Price Data'!D36/'T3 - Price Data'!D35)</f>
        <v>6.1665149156639584E-3</v>
      </c>
      <c r="E35" s="55">
        <f>LN('T3 - Price Data'!E36/'T3 - Price Data'!E35)</f>
        <v>9.4862371451069922E-3</v>
      </c>
      <c r="F35" s="55">
        <f>LN('T3 - Price Data'!F36/'T3 - Price Data'!F35)</f>
        <v>2.4376587877618695E-2</v>
      </c>
      <c r="G35" s="55">
        <f>LN('T3 - Price Data'!G36/'T3 - Price Data'!G35)</f>
        <v>-5.8964446478223471E-2</v>
      </c>
      <c r="H35" s="55">
        <f>LN('T3 - Price Data'!H36/'T3 - Price Data'!H35)</f>
        <v>1.9966728763230737E-3</v>
      </c>
      <c r="I35" s="55">
        <f>LN('T3 - Price Data'!I36/'T3 - Price Data'!I35)</f>
        <v>1.1589533694665373E-2</v>
      </c>
      <c r="J35" s="55">
        <f>LN('T3 - Price Data'!J36/'T3 - Price Data'!J35)</f>
        <v>8.7489621932355446E-3</v>
      </c>
      <c r="K35" s="55">
        <f>LN('T3 - Price Data'!K36/'T3 - Price Data'!K35)</f>
        <v>-6.6932520794525975E-3</v>
      </c>
      <c r="L35" s="55">
        <f>LN('T3 - Price Data'!L36/'T3 - Price Data'!L35)</f>
        <v>5.9208264739931456E-3</v>
      </c>
      <c r="M35" s="55">
        <f>LN('T3 - Price Data'!M36/'T3 - Price Data'!M35)</f>
        <v>1.3526776298201763E-2</v>
      </c>
      <c r="N35" s="55">
        <f>LN('T3 - Price Data'!N36/'T3 - Price Data'!N35)</f>
        <v>-7.182351317662968E-3</v>
      </c>
      <c r="O35" s="55">
        <f>LN('T3 - Price Data'!O36/'T3 - Price Data'!O35)</f>
        <v>-3.6015509172764623E-2</v>
      </c>
      <c r="P35" s="55">
        <f>LN('T3 - Price Data'!P36/'T3 - Price Data'!P35)</f>
        <v>-4.0656639037390141E-2</v>
      </c>
      <c r="Q35" s="55">
        <f>LN('T3 - Price Data'!Q36/'T3 - Price Data'!Q35)</f>
        <v>-1.6838564362829593E-2</v>
      </c>
    </row>
    <row r="36" spans="2:17">
      <c r="B36" s="61">
        <v>42838</v>
      </c>
      <c r="C36" s="58">
        <f>LN('T3 - Price Data'!C37/'T3 - Price Data'!C36)</f>
        <v>-9.675859487358597E-4</v>
      </c>
      <c r="D36" s="55">
        <f>LN('T3 - Price Data'!D37/'T3 - Price Data'!D36)</f>
        <v>6.6377573303238978E-3</v>
      </c>
      <c r="E36" s="55">
        <f>LN('T3 - Price Data'!E37/'T3 - Price Data'!E36)</f>
        <v>-4.7318700278334768E-3</v>
      </c>
      <c r="F36" s="55">
        <f>LN('T3 - Price Data'!F37/'T3 - Price Data'!F36)</f>
        <v>-2.4110921867319226E-3</v>
      </c>
      <c r="G36" s="55">
        <f>LN('T3 - Price Data'!G37/'T3 - Price Data'!G36)</f>
        <v>-1.5851657417588039E-2</v>
      </c>
      <c r="H36" s="55">
        <f>LN('T3 - Price Data'!H37/'T3 - Price Data'!H36)</f>
        <v>-6.0020186849983588E-3</v>
      </c>
      <c r="I36" s="55">
        <f>LN('T3 - Price Data'!I37/'T3 - Price Data'!I36)</f>
        <v>5.7447839568917965E-3</v>
      </c>
      <c r="J36" s="55">
        <f>LN('T3 - Price Data'!J37/'T3 - Price Data'!J36)</f>
        <v>-8.2697672315858884E-3</v>
      </c>
      <c r="K36" s="55">
        <f>LN('T3 - Price Data'!K37/'T3 - Price Data'!K36)</f>
        <v>2.714572525234308E-3</v>
      </c>
      <c r="L36" s="55">
        <f>LN('T3 - Price Data'!L37/'T3 - Price Data'!L36)</f>
        <v>-7.90225127086314E-3</v>
      </c>
      <c r="M36" s="55">
        <f>LN('T3 - Price Data'!M37/'T3 - Price Data'!M36)</f>
        <v>0</v>
      </c>
      <c r="N36" s="55">
        <f>LN('T3 - Price Data'!N37/'T3 - Price Data'!N36)</f>
        <v>-1.6633271869341184E-2</v>
      </c>
      <c r="O36" s="55">
        <f>LN('T3 - Price Data'!O37/'T3 - Price Data'!O36)</f>
        <v>7.8833271721642307E-4</v>
      </c>
      <c r="P36" s="55">
        <f>LN('T3 - Price Data'!P37/'T3 - Price Data'!P36)</f>
        <v>-7.6604268637614631E-3</v>
      </c>
      <c r="Q36" s="55">
        <f>LN('T3 - Price Data'!Q37/'T3 - Price Data'!Q36)</f>
        <v>3.7664827954768648E-3</v>
      </c>
    </row>
    <row r="37" spans="2:17">
      <c r="B37" s="61">
        <v>42843</v>
      </c>
      <c r="C37" s="58">
        <f>LN('T3 - Price Data'!C38/'T3 - Price Data'!C37)</f>
        <v>-2.0044670138944305E-2</v>
      </c>
      <c r="D37" s="55">
        <f>LN('T3 - Price Data'!D38/'T3 - Price Data'!D37)</f>
        <v>-7.6628727455691371E-3</v>
      </c>
      <c r="E37" s="55">
        <f>LN('T3 - Price Data'!E38/'T3 - Price Data'!E37)</f>
        <v>-2.6433257068155483E-2</v>
      </c>
      <c r="F37" s="55">
        <f>LN('T3 - Price Data'!F38/'T3 - Price Data'!F37)</f>
        <v>-1.5815414805549044E-2</v>
      </c>
      <c r="G37" s="55">
        <f>LN('T3 - Price Data'!G38/'T3 - Price Data'!G37)</f>
        <v>-2.9635940202826457E-2</v>
      </c>
      <c r="H37" s="55">
        <f>LN('T3 - Price Data'!H38/'T3 - Price Data'!H37)</f>
        <v>-2.3689771122404665E-2</v>
      </c>
      <c r="I37" s="55">
        <f>LN('T3 - Price Data'!I38/'T3 - Price Data'!I37)</f>
        <v>-1.3179762444409847E-2</v>
      </c>
      <c r="J37" s="55">
        <f>LN('T3 - Price Data'!J38/'T3 - Price Data'!J37)</f>
        <v>-8.8219354726983175E-3</v>
      </c>
      <c r="K37" s="55">
        <f>LN('T3 - Price Data'!K38/'T3 - Price Data'!K37)</f>
        <v>-8.1659248097956973E-3</v>
      </c>
      <c r="L37" s="55">
        <f>LN('T3 - Price Data'!L38/'T3 - Price Data'!L37)</f>
        <v>-1.7002534853654785E-2</v>
      </c>
      <c r="M37" s="55">
        <f>LN('T3 - Price Data'!M38/'T3 - Price Data'!M37)</f>
        <v>-1.6449330740803684E-2</v>
      </c>
      <c r="N37" s="55">
        <f>LN('T3 - Price Data'!N38/'T3 - Price Data'!N37)</f>
        <v>-1.8923521222758782E-2</v>
      </c>
      <c r="O37" s="55">
        <f>LN('T3 - Price Data'!O38/'T3 - Price Data'!O37)</f>
        <v>-5.7575689038992968E-2</v>
      </c>
      <c r="P37" s="55">
        <f>LN('T3 - Price Data'!P38/'T3 - Price Data'!P37)</f>
        <v>-3.8541674287449181E-2</v>
      </c>
      <c r="Q37" s="55">
        <f>LN('T3 - Price Data'!Q38/'T3 - Price Data'!Q37)</f>
        <v>0</v>
      </c>
    </row>
    <row r="38" spans="2:17">
      <c r="B38" s="61">
        <v>42844</v>
      </c>
      <c r="C38" s="58">
        <f>LN('T3 - Price Data'!C39/'T3 - Price Data'!C38)</f>
        <v>-1.8440592324120188E-2</v>
      </c>
      <c r="D38" s="55">
        <f>LN('T3 - Price Data'!D39/'T3 - Price Data'!D38)</f>
        <v>7.1538373566187741E-3</v>
      </c>
      <c r="E38" s="55">
        <f>LN('T3 - Price Data'!E39/'T3 - Price Data'!E38)</f>
        <v>4.0502282990227383E-3</v>
      </c>
      <c r="F38" s="55">
        <f>LN('T3 - Price Data'!F39/'T3 - Price Data'!F38)</f>
        <v>-1.7940474992709333E-2</v>
      </c>
      <c r="G38" s="55">
        <f>LN('T3 - Price Data'!G39/'T3 - Price Data'!G38)</f>
        <v>-3.411032301062821E-3</v>
      </c>
      <c r="H38" s="55">
        <f>LN('T3 - Price Data'!H39/'T3 - Price Data'!H38)</f>
        <v>-1.5878828623357214E-2</v>
      </c>
      <c r="I38" s="55">
        <f>LN('T3 - Price Data'!I39/'T3 - Price Data'!I38)</f>
        <v>-2.3066654910944982E-2</v>
      </c>
      <c r="J38" s="55">
        <f>LN('T3 - Price Data'!J39/'T3 - Price Data'!J38)</f>
        <v>3.6986453678460487E-3</v>
      </c>
      <c r="K38" s="55">
        <f>LN('T3 - Price Data'!K39/'T3 - Price Data'!K38)</f>
        <v>2.320142210881293E-2</v>
      </c>
      <c r="L38" s="55">
        <f>LN('T3 - Price Data'!L39/'T3 - Price Data'!L38)</f>
        <v>-7.0859463894858352E-3</v>
      </c>
      <c r="M38" s="55">
        <f>LN('T3 - Price Data'!M39/'T3 - Price Data'!M38)</f>
        <v>1.9493183560496789E-3</v>
      </c>
      <c r="N38" s="55">
        <f>LN('T3 - Price Data'!N39/'T3 - Price Data'!N38)</f>
        <v>-4.0299421264156218E-3</v>
      </c>
      <c r="O38" s="55">
        <f>LN('T3 - Price Data'!O39/'T3 - Price Data'!O38)</f>
        <v>1.2513036043547117E-3</v>
      </c>
      <c r="P38" s="55">
        <f>LN('T3 - Price Data'!P39/'T3 - Price Data'!P38)</f>
        <v>9.115833408009413E-3</v>
      </c>
      <c r="Q38" s="55">
        <f>LN('T3 - Price Data'!Q39/'T3 - Price Data'!Q38)</f>
        <v>4.8611129167610914E-2</v>
      </c>
    </row>
    <row r="39" spans="2:17">
      <c r="B39" s="61">
        <v>42845</v>
      </c>
      <c r="C39" s="58">
        <f>LN('T3 - Price Data'!C40/'T3 - Price Data'!C39)</f>
        <v>-1.3164747091210982E-2</v>
      </c>
      <c r="D39" s="55">
        <f>LN('T3 - Price Data'!D40/'T3 - Price Data'!D39)</f>
        <v>2.0345886977874567E-3</v>
      </c>
      <c r="E39" s="55">
        <f>LN('T3 - Price Data'!E40/'T3 - Price Data'!E39)</f>
        <v>1.4446479173396325E-2</v>
      </c>
      <c r="F39" s="55">
        <f>LN('T3 - Price Data'!F40/'T3 - Price Data'!F39)</f>
        <v>4.9813303502041616E-3</v>
      </c>
      <c r="G39" s="55">
        <f>LN('T3 - Price Data'!G40/'T3 - Price Data'!G39)</f>
        <v>-8.004616782613912E-3</v>
      </c>
      <c r="H39" s="55">
        <f>LN('T3 - Price Data'!H40/'T3 - Price Data'!H39)</f>
        <v>-6.2827431794951804E-3</v>
      </c>
      <c r="I39" s="55">
        <f>LN('T3 - Price Data'!I40/'T3 - Price Data'!I39)</f>
        <v>-7.2386945843839461E-3</v>
      </c>
      <c r="J39" s="55">
        <f>LN('T3 - Price Data'!J40/'T3 - Price Data'!J39)</f>
        <v>1.6050076272322385E-4</v>
      </c>
      <c r="K39" s="55">
        <f>LN('T3 - Price Data'!K40/'T3 - Price Data'!K39)</f>
        <v>6.2637223270653594E-3</v>
      </c>
      <c r="L39" s="55">
        <f>LN('T3 - Price Data'!L40/'T3 - Price Data'!L39)</f>
        <v>3.1695747612790395E-3</v>
      </c>
      <c r="M39" s="55">
        <f>LN('T3 - Price Data'!M40/'T3 - Price Data'!M39)</f>
        <v>9.689998300969201E-3</v>
      </c>
      <c r="N39" s="55">
        <f>LN('T3 - Price Data'!N40/'T3 - Price Data'!N39)</f>
        <v>-1.0729405525037768E-2</v>
      </c>
      <c r="O39" s="55">
        <f>LN('T3 - Price Data'!O40/'T3 - Price Data'!O39)</f>
        <v>2.9136336949295576E-3</v>
      </c>
      <c r="P39" s="55">
        <f>LN('T3 - Price Data'!P40/'T3 - Price Data'!P39)</f>
        <v>1.2298261095807037E-2</v>
      </c>
      <c r="Q39" s="55">
        <f>LN('T3 - Price Data'!Q40/'T3 - Price Data'!Q39)</f>
        <v>9.7996329888035607E-3</v>
      </c>
    </row>
    <row r="40" spans="2:17">
      <c r="B40" s="61">
        <v>42846</v>
      </c>
      <c r="C40" s="58">
        <f>LN('T3 - Price Data'!C41/'T3 - Price Data'!C40)</f>
        <v>1.0646488394487485E-2</v>
      </c>
      <c r="D40" s="55">
        <f>LN('T3 - Price Data'!D41/'T3 - Price Data'!D40)</f>
        <v>-4.5836596676579284E-3</v>
      </c>
      <c r="E40" s="55">
        <f>LN('T3 - Price Data'!E41/'T3 - Price Data'!E40)</f>
        <v>1.5923570243632046E-3</v>
      </c>
      <c r="F40" s="55">
        <f>LN('T3 - Price Data'!F41/'T3 - Price Data'!F40)</f>
        <v>1.8616201467001076E-3</v>
      </c>
      <c r="G40" s="55">
        <f>LN('T3 - Price Data'!G41/'T3 - Price Data'!G40)</f>
        <v>-2.2988515871106016E-3</v>
      </c>
      <c r="H40" s="55">
        <f>LN('T3 - Price Data'!H41/'T3 - Price Data'!H40)</f>
        <v>1.1834457647002798E-2</v>
      </c>
      <c r="I40" s="55">
        <f>LN('T3 - Price Data'!I41/'T3 - Price Data'!I40)</f>
        <v>-8.5837436913914419E-3</v>
      </c>
      <c r="J40" s="55">
        <f>LN('T3 - Price Data'!J41/'T3 - Price Data'!J40)</f>
        <v>-1.9277114403327591E-3</v>
      </c>
      <c r="K40" s="55">
        <f>LN('T3 - Price Data'!K41/'T3 - Price Data'!K40)</f>
        <v>4.8275418835124935E-3</v>
      </c>
      <c r="L40" s="55">
        <f>LN('T3 - Price Data'!L41/'T3 - Price Data'!L40)</f>
        <v>-3.1695747612790672E-3</v>
      </c>
      <c r="M40" s="55">
        <f>LN('T3 - Price Data'!M41/'T3 - Price Data'!M40)</f>
        <v>-5.8027242125674233E-3</v>
      </c>
      <c r="N40" s="55">
        <f>LN('T3 - Price Data'!N41/'T3 - Price Data'!N40)</f>
        <v>-1.4578322060957805E-4</v>
      </c>
      <c r="O40" s="55">
        <f>LN('T3 - Price Data'!O41/'T3 - Price Data'!O40)</f>
        <v>-9.6054194358820427E-3</v>
      </c>
      <c r="P40" s="55">
        <f>LN('T3 - Price Data'!P41/'T3 - Price Data'!P40)</f>
        <v>-3.101283804527248E-3</v>
      </c>
      <c r="Q40" s="55">
        <f>LN('T3 - Price Data'!Q41/'T3 - Price Data'!Q40)</f>
        <v>6.1864978574987552E-3</v>
      </c>
    </row>
    <row r="41" spans="2:17">
      <c r="B41" s="61">
        <v>42849</v>
      </c>
      <c r="C41" s="58">
        <f>LN('T3 - Price Data'!C42/'T3 - Price Data'!C41)</f>
        <v>5.8754047182903731E-2</v>
      </c>
      <c r="D41" s="55">
        <f>LN('T3 - Price Data'!D42/'T3 - Price Data'!D41)</f>
        <v>5.5994037874932817E-3</v>
      </c>
      <c r="E41" s="55">
        <f>LN('T3 - Price Data'!E42/'T3 - Price Data'!E41)</f>
        <v>1.8132148323415472E-2</v>
      </c>
      <c r="F41" s="55">
        <f>LN('T3 - Price Data'!F42/'T3 - Price Data'!F41)</f>
        <v>4.3303501012208964E-3</v>
      </c>
      <c r="G41" s="55">
        <f>LN('T3 - Price Data'!G42/'T3 - Price Data'!G41)</f>
        <v>1.7961993960180698E-2</v>
      </c>
      <c r="H41" s="55">
        <f>LN('T3 - Price Data'!H42/'T3 - Price Data'!H41)</f>
        <v>-1.9567360855852062E-2</v>
      </c>
      <c r="I41" s="55">
        <f>LN('T3 - Price Data'!I42/'T3 - Price Data'!I41)</f>
        <v>9.8649738474400513E-3</v>
      </c>
      <c r="J41" s="55">
        <f>LN('T3 - Price Data'!J42/'T3 - Price Data'!J41)</f>
        <v>9.7608583583551345E-3</v>
      </c>
      <c r="K41" s="55">
        <f>LN('T3 - Price Data'!K42/'T3 - Price Data'!K41)</f>
        <v>2.8636824012479575E-2</v>
      </c>
      <c r="L41" s="55">
        <f>LN('T3 - Price Data'!L42/'T3 - Price Data'!L41)</f>
        <v>2.098462376338554E-2</v>
      </c>
      <c r="M41" s="55">
        <f>LN('T3 - Price Data'!M42/'T3 - Price Data'!M41)</f>
        <v>5.8027242125674562E-3</v>
      </c>
      <c r="N41" s="55">
        <f>LN('T3 - Price Data'!N42/'T3 - Price Data'!N41)</f>
        <v>4.6433861013803958E-2</v>
      </c>
      <c r="O41" s="55">
        <f>LN('T3 - Price Data'!O42/'T3 - Price Data'!O41)</f>
        <v>1.9119451903430323E-2</v>
      </c>
      <c r="P41" s="55">
        <f>LN('T3 - Price Data'!P42/'T3 - Price Data'!P41)</f>
        <v>1.7501662090343536E-2</v>
      </c>
      <c r="Q41" s="55">
        <f>LN('T3 - Price Data'!Q42/'T3 - Price Data'!Q41)</f>
        <v>2.9516031556565289E-2</v>
      </c>
    </row>
    <row r="42" spans="2:17">
      <c r="B42" s="61">
        <v>42850</v>
      </c>
      <c r="C42" s="58">
        <f>LN('T3 - Price Data'!C43/'T3 - Price Data'!C42)</f>
        <v>9.5057041378202934E-4</v>
      </c>
      <c r="D42" s="55">
        <f>LN('T3 - Price Data'!D43/'T3 - Price Data'!D42)</f>
        <v>-2.5412974286724214E-3</v>
      </c>
      <c r="E42" s="55">
        <f>LN('T3 - Price Data'!E43/'T3 - Price Data'!E42)</f>
        <v>-3.9138993211363287E-3</v>
      </c>
      <c r="F42" s="55">
        <f>LN('T3 - Price Data'!F43/'T3 - Price Data'!F42)</f>
        <v>3.0816665374081144E-3</v>
      </c>
      <c r="G42" s="55">
        <f>LN('T3 - Price Data'!G43/'T3 - Price Data'!G42)</f>
        <v>4.2295283691331691E-3</v>
      </c>
      <c r="H42" s="55">
        <f>LN('T3 - Price Data'!H43/'T3 - Price Data'!H42)</f>
        <v>-1.3499316896924815E-2</v>
      </c>
      <c r="I42" s="55">
        <f>LN('T3 - Price Data'!I43/'T3 - Price Data'!I42)</f>
        <v>-6.4226296564672469E-3</v>
      </c>
      <c r="J42" s="55">
        <f>LN('T3 - Price Data'!J43/'T3 - Price Data'!J42)</f>
        <v>-1.7531281882759238E-3</v>
      </c>
      <c r="K42" s="55">
        <f>LN('T3 - Price Data'!K43/'T3 - Price Data'!K42)</f>
        <v>1.066156206017739E-2</v>
      </c>
      <c r="L42" s="55">
        <f>LN('T3 - Price Data'!L43/'T3 - Price Data'!L42)</f>
        <v>-1.617821272535366E-3</v>
      </c>
      <c r="M42" s="55">
        <f>LN('T3 - Price Data'!M43/'T3 - Price Data'!M42)</f>
        <v>0</v>
      </c>
      <c r="N42" s="55">
        <f>LN('T3 - Price Data'!N43/'T3 - Price Data'!N42)</f>
        <v>1.3272695881585885E-2</v>
      </c>
      <c r="O42" s="55">
        <f>LN('T3 - Price Data'!O43/'T3 - Price Data'!O42)</f>
        <v>-6.6088633771408173E-3</v>
      </c>
      <c r="P42" s="55">
        <f>LN('T3 - Price Data'!P43/'T3 - Price Data'!P42)</f>
        <v>-4.1854536309889256E-3</v>
      </c>
      <c r="Q42" s="55">
        <f>LN('T3 - Price Data'!Q43/'T3 - Price Data'!Q42)</f>
        <v>-6.8669797741769375E-3</v>
      </c>
    </row>
    <row r="43" spans="2:17">
      <c r="B43" s="61">
        <v>42851</v>
      </c>
      <c r="C43" s="58">
        <f>LN('T3 - Price Data'!C44/'T3 - Price Data'!C43)</f>
        <v>-7.1514011576251282E-3</v>
      </c>
      <c r="D43" s="55">
        <f>LN('T3 - Price Data'!D44/'T3 - Price Data'!D43)</f>
        <v>4.062981719253551E-3</v>
      </c>
      <c r="E43" s="55">
        <f>LN('T3 - Price Data'!E44/'T3 - Price Data'!E43)</f>
        <v>5.4751798880887208E-3</v>
      </c>
      <c r="F43" s="55">
        <f>LN('T3 - Price Data'!F44/'T3 - Price Data'!F43)</f>
        <v>1.6478859317085377E-2</v>
      </c>
      <c r="G43" s="55">
        <f>LN('T3 - Price Data'!G44/'T3 - Price Data'!G43)</f>
        <v>1.5634042612330031E-2</v>
      </c>
      <c r="H43" s="55">
        <f>LN('T3 - Price Data'!H44/'T3 - Price Data'!H43)</f>
        <v>-2.1482285382896063E-3</v>
      </c>
      <c r="I43" s="55">
        <f>LN('T3 - Price Data'!I44/'T3 - Price Data'!I43)</f>
        <v>-9.9288534205795136E-3</v>
      </c>
      <c r="J43" s="55">
        <f>LN('T3 - Price Data'!J44/'T3 - Price Data'!J43)</f>
        <v>-1.0906282924090507E-2</v>
      </c>
      <c r="K43" s="55">
        <f>LN('T3 - Price Data'!K44/'T3 - Price Data'!K43)</f>
        <v>6.8473027281657798E-3</v>
      </c>
      <c r="L43" s="55">
        <f>LN('T3 - Price Data'!L44/'T3 - Price Data'!L43)</f>
        <v>-1.7452011410306386E-3</v>
      </c>
      <c r="M43" s="55">
        <f>LN('T3 - Price Data'!M44/'T3 - Price Data'!M43)</f>
        <v>4.810014083784878E-3</v>
      </c>
      <c r="N43" s="55">
        <f>LN('T3 - Price Data'!N44/'T3 - Price Data'!N43)</f>
        <v>3.9321074719111587E-2</v>
      </c>
      <c r="O43" s="55">
        <f>LN('T3 - Price Data'!O44/'T3 - Price Data'!O43)</f>
        <v>3.72285848800588E-3</v>
      </c>
      <c r="P43" s="55">
        <f>LN('T3 - Price Data'!P44/'T3 - Price Data'!P43)</f>
        <v>4.0247981563080373E-3</v>
      </c>
      <c r="Q43" s="55">
        <f>LN('T3 - Price Data'!Q44/'T3 - Price Data'!Q43)</f>
        <v>2.580646593491713E-3</v>
      </c>
    </row>
    <row r="44" spans="2:17">
      <c r="B44" s="61">
        <v>42852</v>
      </c>
      <c r="C44" s="58">
        <f>LN('T3 - Price Data'!C45/'T3 - Price Data'!C44)</f>
        <v>-4.7961722634930551E-3</v>
      </c>
      <c r="D44" s="55">
        <f>LN('T3 - Price Data'!D45/'T3 - Price Data'!D44)</f>
        <v>2.5310061600420626E-3</v>
      </c>
      <c r="E44" s="55">
        <f>LN('T3 - Price Data'!E45/'T3 - Price Data'!E44)</f>
        <v>-3.9077814480760822E-3</v>
      </c>
      <c r="F44" s="55">
        <f>LN('T3 - Price Data'!F45/'T3 - Price Data'!F44)</f>
        <v>-1.2162697757089768E-2</v>
      </c>
      <c r="G44" s="55">
        <f>LN('T3 - Price Data'!G45/'T3 - Price Data'!G44)</f>
        <v>1.1019395249610479E-2</v>
      </c>
      <c r="H44" s="55">
        <f>LN('T3 - Price Data'!H45/'T3 - Price Data'!H44)</f>
        <v>-7.1710293499686103E-4</v>
      </c>
      <c r="I44" s="55">
        <f>LN('T3 - Price Data'!I45/'T3 - Price Data'!I44)</f>
        <v>6.4865092296068523E-3</v>
      </c>
      <c r="J44" s="55">
        <f>LN('T3 - Price Data'!J45/'T3 - Price Data'!J44)</f>
        <v>-6.309169193264721E-3</v>
      </c>
      <c r="K44" s="55">
        <f>LN('T3 - Price Data'!K45/'T3 - Price Data'!K44)</f>
        <v>2.2878252577852504E-2</v>
      </c>
      <c r="L44" s="55">
        <f>LN('T3 - Price Data'!L45/'T3 - Price Data'!L44)</f>
        <v>-9.7794159527778337E-3</v>
      </c>
      <c r="M44" s="55">
        <f>LN('T3 - Price Data'!M45/'T3 - Price Data'!M44)</f>
        <v>6.6953860829850227E-3</v>
      </c>
      <c r="N44" s="55">
        <f>LN('T3 - Price Data'!N45/'T3 - Price Data'!N44)</f>
        <v>-2.1354074457102929E-2</v>
      </c>
      <c r="O44" s="55">
        <f>LN('T3 - Price Data'!O45/'T3 - Price Data'!O44)</f>
        <v>-4.864566593928385E-2</v>
      </c>
      <c r="P44" s="55">
        <f>LN('T3 - Price Data'!P45/'T3 - Price Data'!P44)</f>
        <v>-2.6702986794867406E-2</v>
      </c>
      <c r="Q44" s="55">
        <f>LN('T3 - Price Data'!Q45/'T3 - Price Data'!Q44)</f>
        <v>-7.7620053354891892E-3</v>
      </c>
    </row>
    <row r="45" spans="2:17">
      <c r="B45" s="61">
        <v>42853</v>
      </c>
      <c r="C45" s="58">
        <f>LN('T3 - Price Data'!C46/'T3 - Price Data'!C45)</f>
        <v>-8.6915081184583912E-3</v>
      </c>
      <c r="D45" s="55">
        <f>LN('T3 - Price Data'!D46/'T3 - Price Data'!D45)</f>
        <v>3.0287756621607898E-3</v>
      </c>
      <c r="E45" s="55">
        <f>LN('T3 - Price Data'!E46/'T3 - Price Data'!E45)</f>
        <v>7.8277890494076634E-4</v>
      </c>
      <c r="F45" s="55">
        <f>LN('T3 - Price Data'!F46/'T3 - Price Data'!F45)</f>
        <v>3.7014231031864053E-3</v>
      </c>
      <c r="G45" s="55">
        <f>LN('T3 - Price Data'!G46/'T3 - Price Data'!G45)</f>
        <v>4.1011677442146068E-3</v>
      </c>
      <c r="H45" s="55">
        <f>LN('T3 - Price Data'!H46/'T3 - Price Data'!H45)</f>
        <v>-2.1543993970263254E-3</v>
      </c>
      <c r="I45" s="55">
        <f>LN('T3 - Price Data'!I46/'T3 - Price Data'!I45)</f>
        <v>2.1528533611010927E-3</v>
      </c>
      <c r="J45" s="55">
        <f>LN('T3 - Price Data'!J46/'T3 - Price Data'!J45)</f>
        <v>-1.0932637241241421E-2</v>
      </c>
      <c r="K45" s="55">
        <f>LN('T3 - Price Data'!K46/'T3 - Price Data'!K45)</f>
        <v>3.3292351804240848E-3</v>
      </c>
      <c r="L45" s="55">
        <f>LN('T3 - Price Data'!L46/'T3 - Price Data'!L45)</f>
        <v>8.8155663413300839E-4</v>
      </c>
      <c r="M45" s="55">
        <f>LN('T3 - Price Data'!M46/'T3 - Price Data'!M45)</f>
        <v>3.8059037376784112E-3</v>
      </c>
      <c r="N45" s="55">
        <f>LN('T3 - Price Data'!N46/'T3 - Price Data'!N45)</f>
        <v>-2.7488910333511713E-2</v>
      </c>
      <c r="O45" s="55">
        <f>LN('T3 - Price Data'!O46/'T3 - Price Data'!O45)</f>
        <v>1.8467348964450923E-2</v>
      </c>
      <c r="P45" s="55">
        <f>LN('T3 - Price Data'!P46/'T3 - Price Data'!P45)</f>
        <v>1.0505677714214319E-2</v>
      </c>
      <c r="Q45" s="55">
        <f>LN('T3 - Price Data'!Q46/'T3 - Price Data'!Q45)</f>
        <v>1.1192540432278492E-2</v>
      </c>
    </row>
    <row r="46" spans="2:17">
      <c r="B46" s="61">
        <v>42857</v>
      </c>
      <c r="C46" s="58">
        <f>LN('T3 - Price Data'!C47/'T3 - Price Data'!C46)</f>
        <v>1.2530284425624035E-2</v>
      </c>
      <c r="D46" s="55">
        <f>LN('T3 - Price Data'!D47/'T3 - Price Data'!D46)</f>
        <v>3.52201621937831E-3</v>
      </c>
      <c r="E46" s="55">
        <f>LN('T3 - Price Data'!E47/'T3 - Price Data'!E46)</f>
        <v>1.0120755909162421E-2</v>
      </c>
      <c r="F46" s="55">
        <f>LN('T3 - Price Data'!F47/'T3 - Price Data'!F46)</f>
        <v>1.4063209456016922E-2</v>
      </c>
      <c r="G46" s="55">
        <f>LN('T3 - Price Data'!G47/'T3 - Price Data'!G46)</f>
        <v>-1.3651879253399699E-3</v>
      </c>
      <c r="H46" s="55">
        <f>LN('T3 - Price Data'!H47/'T3 - Price Data'!H46)</f>
        <v>6.4493236799071166E-3</v>
      </c>
      <c r="I46" s="55">
        <f>LN('T3 - Price Data'!I47/'T3 - Price Data'!I46)</f>
        <v>1.7057982904576552E-2</v>
      </c>
      <c r="J46" s="55">
        <f>LN('T3 - Price Data'!J47/'T3 - Price Data'!J46)</f>
        <v>-7.4104908904847897E-3</v>
      </c>
      <c r="K46" s="55">
        <f>LN('T3 - Price Data'!K47/'T3 - Price Data'!K46)</f>
        <v>0</v>
      </c>
      <c r="L46" s="55">
        <f>LN('T3 - Price Data'!L47/'T3 - Price Data'!L46)</f>
        <v>1.4496629775665426E-2</v>
      </c>
      <c r="M46" s="55">
        <f>LN('T3 - Price Data'!M47/'T3 - Price Data'!M46)</f>
        <v>1.6949558313773205E-2</v>
      </c>
      <c r="N46" s="55">
        <f>LN('T3 - Price Data'!N47/'T3 - Price Data'!N46)</f>
        <v>-1.7060964797034804E-2</v>
      </c>
      <c r="O46" s="55">
        <f>LN('T3 - Price Data'!O47/'T3 - Price Data'!O46)</f>
        <v>-4.6918405540255928E-3</v>
      </c>
      <c r="P46" s="55">
        <f>LN('T3 - Price Data'!P47/'T3 - Price Data'!P46)</f>
        <v>-5.2390427625219746E-3</v>
      </c>
      <c r="Q46" s="55">
        <f>LN('T3 - Price Data'!Q47/'T3 - Price Data'!Q46)</f>
        <v>1.52934161694984E-2</v>
      </c>
    </row>
    <row r="47" spans="2:17">
      <c r="B47" s="61">
        <v>42858</v>
      </c>
      <c r="C47" s="58">
        <f>LN('T3 - Price Data'!C48/'T3 - Price Data'!C47)</f>
        <v>1.2375217427653599E-2</v>
      </c>
      <c r="D47" s="55">
        <f>LN('T3 - Price Data'!D48/'T3 - Price Data'!D47)</f>
        <v>-1.0050252102241498E-3</v>
      </c>
      <c r="E47" s="55">
        <f>LN('T3 - Price Data'!E48/'T3 - Price Data'!E47)</f>
        <v>1.6897483456153623E-2</v>
      </c>
      <c r="F47" s="55">
        <f>LN('T3 - Price Data'!F48/'T3 - Price Data'!F47)</f>
        <v>1.2135923819584576E-3</v>
      </c>
      <c r="G47" s="55">
        <f>LN('T3 - Price Data'!G48/'T3 - Price Data'!G47)</f>
        <v>-3.4749848064738784E-2</v>
      </c>
      <c r="H47" s="55">
        <f>LN('T3 - Price Data'!H48/'T3 - Price Data'!H47)</f>
        <v>7.1174677688639549E-3</v>
      </c>
      <c r="I47" s="55">
        <f>LN('T3 - Price Data'!I48/'T3 - Price Data'!I47)</f>
        <v>-1.2693041687257642E-3</v>
      </c>
      <c r="J47" s="55">
        <f>LN('T3 - Price Data'!J48/'T3 - Price Data'!J47)</f>
        <v>-1.6542600960264651E-3</v>
      </c>
      <c r="K47" s="55">
        <f>LN('T3 - Price Data'!K48/'T3 - Price Data'!K47)</f>
        <v>-2.0251706617775899E-3</v>
      </c>
      <c r="L47" s="55">
        <f>LN('T3 - Price Data'!L48/'T3 - Price Data'!L47)</f>
        <v>-8.6886370512912403E-4</v>
      </c>
      <c r="M47" s="55">
        <f>LN('T3 - Price Data'!M48/'T3 - Price Data'!M47)</f>
        <v>7.4418948103858653E-3</v>
      </c>
      <c r="N47" s="55">
        <f>LN('T3 - Price Data'!N48/'T3 - Price Data'!N47)</f>
        <v>8.9863002927897638E-3</v>
      </c>
      <c r="O47" s="55">
        <f>LN('T3 - Price Data'!O48/'T3 - Price Data'!O47)</f>
        <v>-2.0298688749548825E-2</v>
      </c>
      <c r="P47" s="55">
        <f>LN('T3 - Price Data'!P48/'T3 - Price Data'!P47)</f>
        <v>-2.779574801172047E-2</v>
      </c>
      <c r="Q47" s="55">
        <f>LN('T3 - Price Data'!Q48/'T3 - Price Data'!Q47)</f>
        <v>4.2069897976293796E-3</v>
      </c>
    </row>
    <row r="48" spans="2:17">
      <c r="B48" s="61">
        <v>42859</v>
      </c>
      <c r="C48" s="58">
        <f>LN('T3 - Price Data'!C49/'T3 - Price Data'!C48)</f>
        <v>1.1756542652222791E-2</v>
      </c>
      <c r="D48" s="55">
        <f>LN('T3 - Price Data'!D49/'T3 - Price Data'!D48)</f>
        <v>-2.0130857326814042E-3</v>
      </c>
      <c r="E48" s="55">
        <f>LN('T3 - Price Data'!E49/'T3 - Price Data'!E48)</f>
        <v>2.2822375824662236E-3</v>
      </c>
      <c r="F48" s="55">
        <f>LN('T3 - Price Data'!F49/'T3 - Price Data'!F48)</f>
        <v>-1.4661227795760991E-2</v>
      </c>
      <c r="G48" s="55">
        <f>LN('T3 - Price Data'!G49/'T3 - Price Data'!G48)</f>
        <v>-5.6593097152786572E-4</v>
      </c>
      <c r="H48" s="55">
        <f>LN('T3 - Price Data'!H49/'T3 - Price Data'!H48)</f>
        <v>-2.8409110016037525E-3</v>
      </c>
      <c r="I48" s="55">
        <f>LN('T3 - Price Data'!I49/'T3 - Price Data'!I48)</f>
        <v>-2.9679903067895254E-3</v>
      </c>
      <c r="J48" s="55">
        <f>LN('T3 - Price Data'!J49/'T3 - Price Data'!J48)</f>
        <v>1.2013639099864736E-2</v>
      </c>
      <c r="K48" s="55">
        <f>LN('T3 - Price Data'!K49/'T3 - Price Data'!K48)</f>
        <v>1.3519550087512591E-2</v>
      </c>
      <c r="L48" s="55">
        <f>LN('T3 - Price Data'!L49/'T3 - Price Data'!L48)</f>
        <v>-5.3539317331399786E-3</v>
      </c>
      <c r="M48" s="55">
        <f>LN('T3 - Price Data'!M49/'T3 - Price Data'!M48)</f>
        <v>9.2251576748259081E-3</v>
      </c>
      <c r="N48" s="55">
        <f>LN('T3 - Price Data'!N49/'T3 - Price Data'!N48)</f>
        <v>-4.1943377056705481E-4</v>
      </c>
      <c r="O48" s="55">
        <f>LN('T3 - Price Data'!O49/'T3 - Price Data'!O48)</f>
        <v>-2.5631098205484145E-2</v>
      </c>
      <c r="P48" s="55">
        <f>LN('T3 - Price Data'!P49/'T3 - Price Data'!P48)</f>
        <v>-1.7880425277848409E-2</v>
      </c>
      <c r="Q48" s="55">
        <f>LN('T3 - Price Data'!Q49/'T3 - Price Data'!Q48)</f>
        <v>1.5000281259492598E-2</v>
      </c>
    </row>
    <row r="49" spans="2:17">
      <c r="B49" s="61">
        <v>42860</v>
      </c>
      <c r="C49" s="58">
        <f>LN('T3 - Price Data'!C50/'T3 - Price Data'!C49)</f>
        <v>2.4475938985500569E-2</v>
      </c>
      <c r="D49" s="55">
        <f>LN('T3 - Price Data'!D50/'T3 - Price Data'!D49)</f>
        <v>0</v>
      </c>
      <c r="E49" s="55">
        <f>LN('T3 - Price Data'!E50/'T3 - Price Data'!E49)</f>
        <v>0.11676935082553735</v>
      </c>
      <c r="F49" s="55">
        <f>LN('T3 - Price Data'!F50/'T3 - Price Data'!F49)</f>
        <v>4.9229628030602636E-2</v>
      </c>
      <c r="G49" s="55">
        <f>LN('T3 - Price Data'!G50/'T3 - Price Data'!G49)</f>
        <v>1.5726243788461984E-2</v>
      </c>
      <c r="H49" s="55">
        <f>LN('T3 - Price Data'!H50/'T3 - Price Data'!H49)</f>
        <v>1.2721019601310861E-2</v>
      </c>
      <c r="I49" s="55">
        <f>LN('T3 - Price Data'!I50/'T3 - Price Data'!I49)</f>
        <v>7.6142499852454399E-3</v>
      </c>
      <c r="J49" s="55">
        <f>LN('T3 - Price Data'!J50/'T3 - Price Data'!J49)</f>
        <v>1.2678973490506939E-2</v>
      </c>
      <c r="K49" s="55">
        <f>LN('T3 - Price Data'!K50/'T3 - Price Data'!K49)</f>
        <v>0</v>
      </c>
      <c r="L49" s="55">
        <f>LN('T3 - Price Data'!L50/'T3 - Price Data'!L49)</f>
        <v>-4.253728420730702E-3</v>
      </c>
      <c r="M49" s="55">
        <f>LN('T3 - Price Data'!M50/'T3 - Price Data'!M49)</f>
        <v>0</v>
      </c>
      <c r="N49" s="55">
        <f>LN('T3 - Price Data'!N50/'T3 - Price Data'!N49)</f>
        <v>3.350554579425867E-3</v>
      </c>
      <c r="O49" s="55">
        <f>LN('T3 - Price Data'!O50/'T3 - Price Data'!O49)</f>
        <v>2.0381742319340507E-2</v>
      </c>
      <c r="P49" s="55">
        <f>LN('T3 - Price Data'!P50/'T3 - Price Data'!P49)</f>
        <v>2.3434592547744004E-2</v>
      </c>
      <c r="Q49" s="55">
        <f>LN('T3 - Price Data'!Q50/'T3 - Price Data'!Q49)</f>
        <v>4.1318149330731073E-2</v>
      </c>
    </row>
    <row r="50" spans="2:17">
      <c r="B50" s="61">
        <v>42863</v>
      </c>
      <c r="C50" s="58">
        <f>LN('T3 - Price Data'!C51/'T3 - Price Data'!C50)</f>
        <v>-1.1470646531547052E-2</v>
      </c>
      <c r="D50" s="55">
        <f>LN('T3 - Price Data'!D51/'T3 - Price Data'!D50)</f>
        <v>2.0130857326815187E-3</v>
      </c>
      <c r="E50" s="55">
        <f>LN('T3 - Price Data'!E51/'T3 - Price Data'!E50)</f>
        <v>-1.6360283105206909E-2</v>
      </c>
      <c r="F50" s="55">
        <f>LN('T3 - Price Data'!F51/'T3 - Price Data'!F50)</f>
        <v>-3.5211303985787134E-3</v>
      </c>
      <c r="G50" s="55">
        <f>LN('T3 - Price Data'!G51/'T3 - Price Data'!G50)</f>
        <v>2.7859033471739757E-4</v>
      </c>
      <c r="H50" s="55">
        <f>LN('T3 - Price Data'!H51/'T3 - Price Data'!H50)</f>
        <v>1.7403850348761195E-2</v>
      </c>
      <c r="I50" s="55">
        <f>LN('T3 - Price Data'!I51/'T3 - Price Data'!I50)</f>
        <v>6.7198908900459372E-3</v>
      </c>
      <c r="J50" s="55">
        <f>LN('T3 - Price Data'!J51/'T3 - Price Data'!J50)</f>
        <v>-9.5756635275273221E-3</v>
      </c>
      <c r="K50" s="55">
        <f>LN('T3 - Price Data'!K51/'T3 - Price Data'!K50)</f>
        <v>-7.8881728490061438E-3</v>
      </c>
      <c r="L50" s="55">
        <f>LN('T3 - Price Data'!L51/'T3 - Price Data'!L50)</f>
        <v>1.5427029018855841E-2</v>
      </c>
      <c r="M50" s="55">
        <f>LN('T3 - Price Data'!M51/'T3 - Price Data'!M50)</f>
        <v>1.83486290011044E-3</v>
      </c>
      <c r="N50" s="55">
        <f>LN('T3 - Price Data'!N51/'T3 - Price Data'!N50)</f>
        <v>-1.1776387323825183E-2</v>
      </c>
      <c r="O50" s="55">
        <f>LN('T3 - Price Data'!O51/'T3 - Price Data'!O50)</f>
        <v>-1.324522675002068E-2</v>
      </c>
      <c r="P50" s="55">
        <f>LN('T3 - Price Data'!P51/'T3 - Price Data'!P50)</f>
        <v>-1.4880220451085436E-2</v>
      </c>
      <c r="Q50" s="55">
        <f>LN('T3 - Price Data'!Q51/'T3 - Price Data'!Q50)</f>
        <v>2.0424904852040942E-2</v>
      </c>
    </row>
    <row r="51" spans="2:17">
      <c r="B51" s="61">
        <v>42864</v>
      </c>
      <c r="C51" s="58">
        <f>LN('T3 - Price Data'!C52/'T3 - Price Data'!C51)</f>
        <v>7.8143353284366428E-3</v>
      </c>
      <c r="D51" s="55">
        <f>LN('T3 - Price Data'!D52/'T3 - Price Data'!D51)</f>
        <v>5.0263886456587855E-4</v>
      </c>
      <c r="E51" s="55">
        <f>LN('T3 - Price Data'!E52/'T3 - Price Data'!E51)</f>
        <v>8.8950295688679706E-3</v>
      </c>
      <c r="F51" s="55">
        <f>LN('T3 - Price Data'!F52/'T3 - Price Data'!F51)</f>
        <v>4.5397050890269158E-2</v>
      </c>
      <c r="G51" s="55">
        <f>LN('T3 - Price Data'!G52/'T3 - Price Data'!G51)</f>
        <v>8.5980282833166832E-3</v>
      </c>
      <c r="H51" s="55">
        <f>LN('T3 - Price Data'!H52/'T3 - Price Data'!H51)</f>
        <v>-1.2500162764231494E-2</v>
      </c>
      <c r="I51" s="55">
        <f>LN('T3 - Price Data'!I52/'T3 - Price Data'!I51)</f>
        <v>5.4268553141194218E-3</v>
      </c>
      <c r="J51" s="55">
        <f>LN('T3 - Price Data'!J52/'T3 - Price Data'!J51)</f>
        <v>-1.958864485333034E-3</v>
      </c>
      <c r="K51" s="55">
        <f>LN('T3 - Price Data'!K52/'T3 - Price Data'!K51)</f>
        <v>-6.2107515304954918E-3</v>
      </c>
      <c r="L51" s="55">
        <f>LN('T3 - Price Data'!L52/'T3 - Price Data'!L51)</f>
        <v>-9.8814237289408021E-4</v>
      </c>
      <c r="M51" s="55">
        <f>LN('T3 - Price Data'!M52/'T3 - Price Data'!M51)</f>
        <v>-4.5934853391900949E-3</v>
      </c>
      <c r="N51" s="55">
        <f>LN('T3 - Price Data'!N52/'T3 - Price Data'!N51)</f>
        <v>1.6503871100581775E-2</v>
      </c>
      <c r="O51" s="55">
        <f>LN('T3 - Price Data'!O52/'T3 - Price Data'!O51)</f>
        <v>2.1978906718775167E-2</v>
      </c>
      <c r="P51" s="55">
        <f>LN('T3 - Price Data'!P52/'T3 - Price Data'!P51)</f>
        <v>1.1349321448533307E-2</v>
      </c>
      <c r="Q51" s="55">
        <f>LN('T3 - Price Data'!Q52/'T3 - Price Data'!Q51)</f>
        <v>1.1596573714940611E-2</v>
      </c>
    </row>
    <row r="52" spans="2:17">
      <c r="B52" s="61">
        <v>42865</v>
      </c>
      <c r="C52" s="58">
        <f>LN('T3 - Price Data'!C53/'T3 - Price Data'!C52)</f>
        <v>1.8298266770761572E-3</v>
      </c>
      <c r="D52" s="55">
        <f>LN('T3 - Price Data'!D53/'T3 - Price Data'!D52)</f>
        <v>1.5064024942565682E-3</v>
      </c>
      <c r="E52" s="55">
        <f>LN('T3 - Price Data'!E53/'T3 - Price Data'!E52)</f>
        <v>-1.7869891329566488E-2</v>
      </c>
      <c r="F52" s="55">
        <f>LN('T3 - Price Data'!F53/'T3 - Price Data'!F52)</f>
        <v>-1.7569168267528773E-2</v>
      </c>
      <c r="G52" s="55">
        <f>LN('T3 - Price Data'!G53/'T3 - Price Data'!G52)</f>
        <v>1.2623658305684703E-2</v>
      </c>
      <c r="H52" s="55">
        <f>LN('T3 - Price Data'!H53/'T3 - Price Data'!H52)</f>
        <v>2.2798914964806027E-2</v>
      </c>
      <c r="I52" s="55">
        <f>LN('T3 - Price Data'!I53/'T3 - Price Data'!I52)</f>
        <v>1.6925068617811619E-2</v>
      </c>
      <c r="J52" s="55">
        <f>LN('T3 - Price Data'!J53/'T3 - Price Data'!J52)</f>
        <v>1.9097521661376737E-2</v>
      </c>
      <c r="K52" s="55">
        <f>LN('T3 - Price Data'!K53/'T3 - Price Data'!K52)</f>
        <v>1.238316759599835E-2</v>
      </c>
      <c r="L52" s="55">
        <f>LN('T3 - Price Data'!L53/'T3 - Price Data'!L52)</f>
        <v>8.123121589867598E-3</v>
      </c>
      <c r="M52" s="55">
        <f>LN('T3 - Price Data'!M53/'T3 - Price Data'!M52)</f>
        <v>0</v>
      </c>
      <c r="N52" s="55">
        <f>LN('T3 - Price Data'!N53/'T3 - Price Data'!N52)</f>
        <v>1.8553407895747834E-2</v>
      </c>
      <c r="O52" s="55">
        <f>LN('T3 - Price Data'!O53/'T3 - Price Data'!O52)</f>
        <v>1.2100406934087489E-2</v>
      </c>
      <c r="P52" s="55">
        <f>LN('T3 - Price Data'!P53/'T3 - Price Data'!P52)</f>
        <v>3.1951595332241809E-3</v>
      </c>
      <c r="Q52" s="55">
        <f>LN('T3 - Price Data'!Q53/'T3 - Price Data'!Q52)</f>
        <v>3.0698412442884985E-3</v>
      </c>
    </row>
    <row r="53" spans="2:17">
      <c r="B53" s="61">
        <v>42866</v>
      </c>
      <c r="C53" s="58">
        <f>LN('T3 - Price Data'!C54/'T3 - Price Data'!C53)</f>
        <v>7.7396243390745077E-3</v>
      </c>
      <c r="D53" s="55">
        <f>LN('T3 - Price Data'!D54/'T3 - Price Data'!D53)</f>
        <v>5.016303089889478E-4</v>
      </c>
      <c r="E53" s="55">
        <f>LN('T3 - Price Data'!E54/'T3 - Price Data'!E53)</f>
        <v>-1.678361075282157E-2</v>
      </c>
      <c r="F53" s="55">
        <f>LN('T3 - Price Data'!F54/'T3 - Price Data'!F53)</f>
        <v>-3.4364294985812097E-3</v>
      </c>
      <c r="G53" s="55">
        <f>LN('T3 - Price Data'!G54/'T3 - Price Data'!G53)</f>
        <v>-1.6497487167787053E-2</v>
      </c>
      <c r="H53" s="55">
        <f>LN('T3 - Price Data'!H54/'T3 - Price Data'!H53)</f>
        <v>-1.0298752200574473E-2</v>
      </c>
      <c r="I53" s="55">
        <f>LN('T3 - Price Data'!I54/'T3 - Price Data'!I53)</f>
        <v>-7.3952678861568819E-3</v>
      </c>
      <c r="J53" s="55">
        <f>LN('T3 - Price Data'!J54/'T3 - Price Data'!J53)</f>
        <v>-4.6092619539060936E-2</v>
      </c>
      <c r="K53" s="55">
        <f>LN('T3 - Price Data'!K54/'T3 - Price Data'!K53)</f>
        <v>-3.1532203280006357E-3</v>
      </c>
      <c r="L53" s="55">
        <f>LN('T3 - Price Data'!L54/'T3 - Price Data'!L53)</f>
        <v>1.5922595072035682E-3</v>
      </c>
      <c r="M53" s="55">
        <f>LN('T3 - Price Data'!M54/'T3 - Price Data'!M53)</f>
        <v>0</v>
      </c>
      <c r="N53" s="55">
        <f>LN('T3 - Price Data'!N54/'T3 - Price Data'!N53)</f>
        <v>2.4347157316750145E-2</v>
      </c>
      <c r="O53" s="55">
        <f>LN('T3 - Price Data'!O54/'T3 - Price Data'!O53)</f>
        <v>8.1283869996950434E-3</v>
      </c>
      <c r="P53" s="55">
        <f>LN('T3 - Price Data'!P54/'T3 - Price Data'!P53)</f>
        <v>4.0214531407778645E-3</v>
      </c>
      <c r="Q53" s="55">
        <f>LN('T3 - Price Data'!Q54/'T3 - Price Data'!Q53)</f>
        <v>-3.0698412442884911E-3</v>
      </c>
    </row>
    <row r="54" spans="2:17">
      <c r="B54" s="61">
        <v>42867</v>
      </c>
      <c r="C54" s="58">
        <f>LN('T3 - Price Data'!C55/'T3 - Price Data'!C54)</f>
        <v>-1.3239179905113106E-2</v>
      </c>
      <c r="D54" s="55">
        <f>LN('T3 - Price Data'!D55/'T3 - Price Data'!D54)</f>
        <v>-5.0163030898888394E-4</v>
      </c>
      <c r="E54" s="55">
        <f>LN('T3 - Price Data'!E55/'T3 - Price Data'!E54)</f>
        <v>-1.5636423769755003E-2</v>
      </c>
      <c r="F54" s="55">
        <f>LN('T3 - Price Data'!F55/'T3 - Price Data'!F54)</f>
        <v>-9.2219673733424015E-3</v>
      </c>
      <c r="G54" s="55">
        <f>LN('T3 - Price Data'!G55/'T3 - Price Data'!G54)</f>
        <v>-8.3519416445212297E-3</v>
      </c>
      <c r="H54" s="55">
        <f>LN('T3 - Price Data'!H55/'T3 - Price Data'!H54)</f>
        <v>-3.4566228679108711E-3</v>
      </c>
      <c r="I54" s="55">
        <f>LN('T3 - Price Data'!I55/'T3 - Price Data'!I54)</f>
        <v>4.1152321451065794E-3</v>
      </c>
      <c r="J54" s="55">
        <f>LN('T3 - Price Data'!J55/'T3 - Price Data'!J54)</f>
        <v>2.683168583385304E-2</v>
      </c>
      <c r="K54" s="55">
        <f>LN('T3 - Price Data'!K55/'T3 - Price Data'!K54)</f>
        <v>-1.3877065709551375E-2</v>
      </c>
      <c r="L54" s="55">
        <f>LN('T3 - Price Data'!L55/'T3 - Price Data'!L54)</f>
        <v>4.1524241394837787E-3</v>
      </c>
      <c r="M54" s="55">
        <f>LN('T3 - Price Data'!M55/'T3 - Price Data'!M54)</f>
        <v>1.2808958292581241E-2</v>
      </c>
      <c r="N54" s="55">
        <f>LN('T3 - Price Data'!N55/'T3 - Price Data'!N54)</f>
        <v>-9.2117332516493417E-3</v>
      </c>
      <c r="O54" s="55">
        <f>LN('T3 - Price Data'!O55/'T3 - Price Data'!O54)</f>
        <v>-8.1283869996950243E-3</v>
      </c>
      <c r="P54" s="55">
        <f>LN('T3 - Price Data'!P55/'T3 - Price Data'!P54)</f>
        <v>-6.7114345879868038E-3</v>
      </c>
      <c r="Q54" s="55">
        <f>LN('T3 - Price Data'!Q55/'T3 - Price Data'!Q54)</f>
        <v>-5.3950034516593807E-3</v>
      </c>
    </row>
    <row r="55" spans="2:17">
      <c r="B55" s="61">
        <v>42870</v>
      </c>
      <c r="C55" s="58">
        <f>LN('T3 - Price Data'!C56/'T3 - Price Data'!C55)</f>
        <v>-5.5299680094610861E-3</v>
      </c>
      <c r="D55" s="55">
        <f>LN('T3 - Price Data'!D56/'T3 - Price Data'!D55)</f>
        <v>1.0030091111691661E-3</v>
      </c>
      <c r="E55" s="55">
        <f>LN('T3 - Price Data'!E56/'T3 - Price Data'!E55)</f>
        <v>-4.3072571975803324E-3</v>
      </c>
      <c r="F55" s="55">
        <f>LN('T3 - Price Data'!F56/'T3 - Price Data'!F55)</f>
        <v>-1.1062703798163487E-2</v>
      </c>
      <c r="G55" s="55">
        <f>LN('T3 - Price Data'!G56/'T3 - Price Data'!G55)</f>
        <v>-3.9215736531815794E-3</v>
      </c>
      <c r="H55" s="55">
        <f>LN('T3 - Price Data'!H56/'T3 - Price Data'!H55)</f>
        <v>0</v>
      </c>
      <c r="I55" s="55">
        <f>LN('T3 - Price Data'!I56/'T3 - Price Data'!I55)</f>
        <v>-2.4671065145176153E-3</v>
      </c>
      <c r="J55" s="55">
        <f>LN('T3 - Price Data'!J56/'T3 - Price Data'!J55)</f>
        <v>-8.0400794089965522E-3</v>
      </c>
      <c r="K55" s="55">
        <f>LN('T3 - Price Data'!K56/'T3 - Price Data'!K55)</f>
        <v>9.9935656831537517E-3</v>
      </c>
      <c r="L55" s="55">
        <f>LN('T3 - Price Data'!L56/'T3 - Price Data'!L55)</f>
        <v>3.1637894484528163E-3</v>
      </c>
      <c r="M55" s="55">
        <f>LN('T3 - Price Data'!M56/'T3 - Price Data'!M55)</f>
        <v>9.0498355199178562E-3</v>
      </c>
      <c r="N55" s="55">
        <f>LN('T3 - Price Data'!N56/'T3 - Price Data'!N55)</f>
        <v>2.8167151399432051E-2</v>
      </c>
      <c r="O55" s="55">
        <f>LN('T3 - Price Data'!O56/'T3 - Price Data'!O55)</f>
        <v>2.2511037635534258E-2</v>
      </c>
      <c r="P55" s="55">
        <f>LN('T3 - Price Data'!P56/'T3 - Price Data'!P55)</f>
        <v>1.6529301951210506E-2</v>
      </c>
      <c r="Q55" s="55">
        <f>LN('T3 - Price Data'!Q56/'T3 - Price Data'!Q55)</f>
        <v>1.2288941134351314E-2</v>
      </c>
    </row>
    <row r="56" spans="2:17">
      <c r="B56" s="61">
        <v>42871</v>
      </c>
      <c r="C56" s="58">
        <f>LN('T3 - Price Data'!C57/'T3 - Price Data'!C56)</f>
        <v>-3.7037079374844144E-3</v>
      </c>
      <c r="D56" s="55">
        <f>LN('T3 - Price Data'!D57/'T3 - Price Data'!D56)</f>
        <v>-5.0137880218022472E-4</v>
      </c>
      <c r="E56" s="55">
        <f>LN('T3 - Price Data'!E57/'T3 - Price Data'!E56)</f>
        <v>-1.0850016024065818E-2</v>
      </c>
      <c r="F56" s="55">
        <f>LN('T3 - Price Data'!F57/'T3 - Price Data'!F56)</f>
        <v>1.2798313143309582E-2</v>
      </c>
      <c r="G56" s="55">
        <f>LN('T3 - Price Data'!G57/'T3 - Price Data'!G56)</f>
        <v>1.6825578843241201E-3</v>
      </c>
      <c r="H56" s="55">
        <f>LN('T3 - Price Data'!H57/'T3 - Price Data'!H56)</f>
        <v>4.8359334314163165E-3</v>
      </c>
      <c r="I56" s="55">
        <f>LN('T3 - Price Data'!I57/'T3 - Price Data'!I56)</f>
        <v>-1.493184109379918E-2</v>
      </c>
      <c r="J56" s="55">
        <f>LN('T3 - Price Data'!J57/'T3 - Price Data'!J56)</f>
        <v>2.0706698908563644E-2</v>
      </c>
      <c r="K56" s="55">
        <f>LN('T3 - Price Data'!K57/'T3 - Price Data'!K56)</f>
        <v>1.0893041637012549E-2</v>
      </c>
      <c r="L56" s="55">
        <f>LN('T3 - Price Data'!L57/'T3 - Price Data'!L56)</f>
        <v>9.9130405584440667E-3</v>
      </c>
      <c r="M56" s="55">
        <f>LN('T3 - Price Data'!M57/'T3 - Price Data'!M56)</f>
        <v>1.8001805041478473E-3</v>
      </c>
      <c r="N56" s="55">
        <f>LN('T3 - Price Data'!N57/'T3 - Price Data'!N56)</f>
        <v>-4.9673304752259591E-3</v>
      </c>
      <c r="O56" s="55">
        <f>LN('T3 - Price Data'!O57/'T3 - Price Data'!O56)</f>
        <v>7.1144891005968667E-3</v>
      </c>
      <c r="P56" s="55">
        <f>LN('T3 - Price Data'!P57/'T3 - Price Data'!P56)</f>
        <v>2.6472134041976708E-2</v>
      </c>
      <c r="Q56" s="55">
        <f>LN('T3 - Price Data'!Q57/'T3 - Price Data'!Q56)</f>
        <v>-7.5283060420548345E-2</v>
      </c>
    </row>
    <row r="57" spans="2:17">
      <c r="B57" s="61">
        <v>42872</v>
      </c>
      <c r="C57" s="58">
        <f>LN('T3 - Price Data'!C58/'T3 - Price Data'!C57)</f>
        <v>-2.0145914412831062E-2</v>
      </c>
      <c r="D57" s="55">
        <f>LN('T3 - Price Data'!D58/'T3 - Price Data'!D57)</f>
        <v>1.5033828940316872E-3</v>
      </c>
      <c r="E57" s="55">
        <f>LN('T3 - Price Data'!E58/'T3 - Price Data'!E57)</f>
        <v>1.1569181822771271E-2</v>
      </c>
      <c r="F57" s="55">
        <f>LN('T3 - Price Data'!F58/'T3 - Price Data'!F57)</f>
        <v>-2.6355844705362546E-2</v>
      </c>
      <c r="G57" s="55">
        <f>LN('T3 - Price Data'!G58/'T3 - Price Data'!G57)</f>
        <v>2.1345231748448188E-2</v>
      </c>
      <c r="H57" s="55">
        <f>LN('T3 - Price Data'!H58/'T3 - Price Data'!H57)</f>
        <v>1.1647956290272987E-2</v>
      </c>
      <c r="I57" s="55">
        <f>LN('T3 - Price Data'!I58/'T3 - Price Data'!I57)</f>
        <v>2.920928427663698E-3</v>
      </c>
      <c r="J57" s="55">
        <f>LN('T3 - Price Data'!J58/'T3 - Price Data'!J57)</f>
        <v>-2.5852333028341633E-3</v>
      </c>
      <c r="K57" s="55">
        <f>LN('T3 - Price Data'!K58/'T3 - Price Data'!K57)</f>
        <v>1.9341324316788689E-2</v>
      </c>
      <c r="L57" s="55">
        <f>LN('T3 - Price Data'!L58/'T3 - Price Data'!L57)</f>
        <v>-6.0164853508519955E-4</v>
      </c>
      <c r="M57" s="55">
        <f>LN('T3 - Price Data'!M58/'T3 - Price Data'!M57)</f>
        <v>-1.3581014535297467E-2</v>
      </c>
      <c r="N57" s="55">
        <f>LN('T3 - Price Data'!N58/'T3 - Price Data'!N57)</f>
        <v>-1.71825533199969E-2</v>
      </c>
      <c r="O57" s="55">
        <f>LN('T3 - Price Data'!O58/'T3 - Price Data'!O57)</f>
        <v>-5.8553074022192212E-3</v>
      </c>
      <c r="P57" s="55">
        <f>LN('T3 - Price Data'!P58/'T3 - Price Data'!P57)</f>
        <v>-1.6139448306458314E-3</v>
      </c>
      <c r="Q57" s="55">
        <f>LN('T3 - Price Data'!Q58/'T3 - Price Data'!Q57)</f>
        <v>5.7447839568917965E-3</v>
      </c>
    </row>
    <row r="58" spans="2:17">
      <c r="B58" s="61">
        <v>42873</v>
      </c>
      <c r="C58" s="58">
        <f>LN('T3 - Price Data'!C59/'T3 - Price Data'!C58)</f>
        <v>-6.6476977954236672E-3</v>
      </c>
      <c r="D58" s="55">
        <f>LN('T3 - Price Data'!D59/'T3 - Price Data'!D58)</f>
        <v>2.5006264593506813E-3</v>
      </c>
      <c r="E58" s="55">
        <f>LN('T3 - Price Data'!E59/'T3 - Price Data'!E58)</f>
        <v>0</v>
      </c>
      <c r="F58" s="55">
        <f>LN('T3 - Price Data'!F59/'T3 - Price Data'!F58)</f>
        <v>9.4507496093996796E-3</v>
      </c>
      <c r="G58" s="55">
        <f>LN('T3 - Price Data'!G59/'T3 - Price Data'!G58)</f>
        <v>9.2820759243682303E-3</v>
      </c>
      <c r="H58" s="55">
        <f>LN('T3 - Price Data'!H59/'T3 - Price Data'!H58)</f>
        <v>1.6216571589245287E-2</v>
      </c>
      <c r="I58" s="55">
        <f>LN('T3 - Price Data'!I59/'T3 - Price Data'!I58)</f>
        <v>8.3298630389177098E-4</v>
      </c>
      <c r="J58" s="55">
        <f>LN('T3 - Price Data'!J59/'T3 - Price Data'!J58)</f>
        <v>-3.2362459829386796E-4</v>
      </c>
      <c r="K58" s="55">
        <f>LN('T3 - Price Data'!K59/'T3 - Price Data'!K58)</f>
        <v>-3.3613477027047717E-3</v>
      </c>
      <c r="L58" s="55">
        <f>LN('T3 - Price Data'!L59/'T3 - Price Data'!L58)</f>
        <v>-1.3206710399825239E-2</v>
      </c>
      <c r="M58" s="55">
        <f>LN('T3 - Price Data'!M59/'T3 - Price Data'!M58)</f>
        <v>-7.3193373422698084E-3</v>
      </c>
      <c r="N58" s="55">
        <f>LN('T3 - Price Data'!N59/'T3 - Price Data'!N58)</f>
        <v>-1.4908610027388886E-2</v>
      </c>
      <c r="O58" s="55">
        <f>LN('T3 - Price Data'!O59/'T3 - Price Data'!O58)</f>
        <v>2.0951191405691313E-3</v>
      </c>
      <c r="P58" s="55">
        <f>LN('T3 - Price Data'!P59/'T3 - Price Data'!P58)</f>
        <v>1.9364214538853323E-3</v>
      </c>
      <c r="Q58" s="55">
        <f>LN('T3 - Price Data'!Q59/'T3 - Price Data'!Q58)</f>
        <v>6.525308634922641E-3</v>
      </c>
    </row>
    <row r="59" spans="2:17">
      <c r="B59" s="61">
        <v>42874</v>
      </c>
      <c r="C59" s="58">
        <f>LN('T3 - Price Data'!C60/'T3 - Price Data'!C59)</f>
        <v>2.2610478058148056E-2</v>
      </c>
      <c r="D59" s="55">
        <f>LN('T3 - Price Data'!D60/'T3 - Price Data'!D59)</f>
        <v>4.9825713444638731E-3</v>
      </c>
      <c r="E59" s="55">
        <f>LN('T3 - Price Data'!E60/'T3 - Price Data'!E59)</f>
        <v>3.5880913988748475E-3</v>
      </c>
      <c r="F59" s="55">
        <f>LN('T3 - Price Data'!F60/'T3 - Price Data'!F59)</f>
        <v>5.8771673745766401E-4</v>
      </c>
      <c r="G59" s="55">
        <f>LN('T3 - Price Data'!G60/'T3 - Price Data'!G59)</f>
        <v>-8.1855845864394049E-3</v>
      </c>
      <c r="H59" s="55">
        <f>LN('T3 - Price Data'!H60/'T3 - Price Data'!H59)</f>
        <v>1.13296780041428E-2</v>
      </c>
      <c r="I59" s="55">
        <f>LN('T3 - Price Data'!I60/'T3 - Price Data'!I59)</f>
        <v>1.4876307401287934E-2</v>
      </c>
      <c r="J59" s="55">
        <f>LN('T3 - Price Data'!J60/'T3 - Price Data'!J59)</f>
        <v>8.3803874832424925E-3</v>
      </c>
      <c r="K59" s="55">
        <f>LN('T3 - Price Data'!K60/'T3 - Price Data'!K59)</f>
        <v>6.9901025569073889E-3</v>
      </c>
      <c r="L59" s="55">
        <f>LN('T3 - Price Data'!L60/'T3 - Price Data'!L59)</f>
        <v>9.3475642692560455E-3</v>
      </c>
      <c r="M59" s="55">
        <f>LN('T3 - Price Data'!M60/'T3 - Price Data'!M59)</f>
        <v>3.6663652435780531E-3</v>
      </c>
      <c r="N59" s="55">
        <f>LN('T3 - Price Data'!N60/'T3 - Price Data'!N59)</f>
        <v>-4.0678022193255869E-3</v>
      </c>
      <c r="O59" s="55">
        <f>LN('T3 - Price Data'!O60/'T3 - Price Data'!O59)</f>
        <v>1.7016389008784567E-2</v>
      </c>
      <c r="P59" s="55">
        <f>LN('T3 - Price Data'!P60/'T3 - Price Data'!P59)</f>
        <v>2.1056767782121937E-2</v>
      </c>
      <c r="Q59" s="55">
        <f>LN('T3 - Price Data'!Q60/'T3 - Price Data'!Q59)</f>
        <v>1.9324272826402842E-2</v>
      </c>
    </row>
    <row r="60" spans="2:17">
      <c r="B60" s="61">
        <v>42877</v>
      </c>
      <c r="C60" s="58">
        <f>LN('T3 - Price Data'!C61/'T3 - Price Data'!C60)</f>
        <v>1.3963232429274324E-3</v>
      </c>
      <c r="D60" s="55">
        <f>LN('T3 - Price Data'!D61/'T3 - Price Data'!D60)</f>
        <v>9.9354205887773562E-4</v>
      </c>
      <c r="E60" s="55">
        <f>LN('T3 - Price Data'!E61/'T3 - Price Data'!E60)</f>
        <v>2.8612322810321949E-3</v>
      </c>
      <c r="F60" s="55">
        <f>LN('T3 - Price Data'!F61/'T3 - Price Data'!F60)</f>
        <v>2.933413661121109E-3</v>
      </c>
      <c r="G60" s="55">
        <f>LN('T3 - Price Data'!G61/'T3 - Price Data'!G60)</f>
        <v>1.1711968276025955E-2</v>
      </c>
      <c r="H60" s="55">
        <f>LN('T3 - Price Data'!H61/'T3 - Price Data'!H60)</f>
        <v>1.6431523159352698E-2</v>
      </c>
      <c r="I60" s="55">
        <f>LN('T3 - Price Data'!I61/'T3 - Price Data'!I60)</f>
        <v>4.0933335909997884E-3</v>
      </c>
      <c r="J60" s="55">
        <f>LN('T3 - Price Data'!J61/'T3 - Price Data'!J60)</f>
        <v>1.0536495944520798E-2</v>
      </c>
      <c r="K60" s="55">
        <f>LN('T3 - Price Data'!K61/'T3 - Price Data'!K60)</f>
        <v>1.3930486893049215E-4</v>
      </c>
      <c r="L60" s="55">
        <f>LN('T3 - Price Data'!L61/'T3 - Price Data'!L60)</f>
        <v>1.3561563980861049E-2</v>
      </c>
      <c r="M60" s="55">
        <f>LN('T3 - Price Data'!M61/'T3 - Price Data'!M60)</f>
        <v>6.3839706099233133E-3</v>
      </c>
      <c r="N60" s="55">
        <f>LN('T3 - Price Data'!N61/'T3 - Price Data'!N60)</f>
        <v>1.7647462667285578E-3</v>
      </c>
      <c r="O60" s="55">
        <f>LN('T3 - Price Data'!O61/'T3 - Price Data'!O60)</f>
        <v>4.1143798152925079E-4</v>
      </c>
      <c r="P60" s="55">
        <f>LN('T3 - Price Data'!P61/'T3 - Price Data'!P60)</f>
        <v>1.3639781894219865E-2</v>
      </c>
      <c r="Q60" s="55">
        <f>LN('T3 - Price Data'!Q61/'T3 - Price Data'!Q60)</f>
        <v>1.1890746521521554E-2</v>
      </c>
    </row>
    <row r="61" spans="2:17">
      <c r="B61" s="61">
        <v>42878</v>
      </c>
      <c r="C61" s="58">
        <f>LN('T3 - Price Data'!C62/'T3 - Price Data'!C61)</f>
        <v>4.6500814602166616E-4</v>
      </c>
      <c r="D61" s="55">
        <f>LN('T3 - Price Data'!D62/'T3 - Price Data'!D61)</f>
        <v>-4.9776110737522437E-3</v>
      </c>
      <c r="E61" s="55">
        <f>LN('T3 - Price Data'!E62/'T3 - Price Data'!E61)</f>
        <v>-4.2949242828808406E-3</v>
      </c>
      <c r="F61" s="55">
        <f>LN('T3 - Price Data'!F62/'T3 - Price Data'!F61)</f>
        <v>9.9097284291978331E-3</v>
      </c>
      <c r="G61" s="55">
        <f>LN('T3 - Price Data'!G62/'T3 - Price Data'!G61)</f>
        <v>-1.1164173137704179E-2</v>
      </c>
      <c r="H61" s="55">
        <f>LN('T3 - Price Data'!H62/'T3 - Price Data'!H61)</f>
        <v>1.1021181249337247E-2</v>
      </c>
      <c r="I61" s="55">
        <f>LN('T3 - Price Data'!I62/'T3 - Price Data'!I61)</f>
        <v>1.7412871629963658E-2</v>
      </c>
      <c r="J61" s="55">
        <f>LN('T3 - Price Data'!J62/'T3 - Price Data'!J61)</f>
        <v>2.5376698788827988E-3</v>
      </c>
      <c r="K61" s="55">
        <f>LN('T3 - Price Data'!K62/'T3 - Price Data'!K61)</f>
        <v>5.1406851659765457E-3</v>
      </c>
      <c r="L61" s="55">
        <f>LN('T3 - Price Data'!L62/'T3 - Price Data'!L61)</f>
        <v>-1.07340937016592E-3</v>
      </c>
      <c r="M61" s="55">
        <f>LN('T3 - Price Data'!M62/'T3 - Price Data'!M61)</f>
        <v>4.5351551653913628E-3</v>
      </c>
      <c r="N61" s="55">
        <f>LN('T3 - Price Data'!N62/'T3 - Price Data'!N61)</f>
        <v>-5.0309440533497516E-3</v>
      </c>
      <c r="O61" s="55">
        <f>LN('T3 - Price Data'!O62/'T3 - Price Data'!O61)</f>
        <v>-1.2000971676194497E-2</v>
      </c>
      <c r="P61" s="55">
        <f>LN('T3 - Price Data'!P62/'T3 - Price Data'!P61)</f>
        <v>-5.7781061828195233E-3</v>
      </c>
      <c r="Q61" s="55">
        <f>LN('T3 - Price Data'!Q62/'T3 - Price Data'!Q61)</f>
        <v>2.4904010798117649E-2</v>
      </c>
    </row>
    <row r="62" spans="2:17">
      <c r="B62" s="61">
        <v>42879</v>
      </c>
      <c r="C62" s="58">
        <f>LN('T3 - Price Data'!C63/'T3 - Price Data'!C62)</f>
        <v>-1.1220314067492888E-2</v>
      </c>
      <c r="D62" s="55">
        <f>LN('T3 - Price Data'!D63/'T3 - Price Data'!D62)</f>
        <v>9.9750631712533814E-4</v>
      </c>
      <c r="E62" s="55">
        <f>LN('T3 - Price Data'!E63/'T3 - Price Data'!E62)</f>
        <v>-4.3134502537193536E-3</v>
      </c>
      <c r="F62" s="55">
        <f>LN('T3 - Price Data'!F63/'T3 - Price Data'!F62)</f>
        <v>-8.7387681080475267E-3</v>
      </c>
      <c r="G62" s="55">
        <f>LN('T3 - Price Data'!G63/'T3 - Price Data'!G62)</f>
        <v>7.3660133899152254E-3</v>
      </c>
      <c r="H62" s="55">
        <f>LN('T3 - Price Data'!H63/'T3 - Price Data'!H62)</f>
        <v>-5.1713108133779502E-3</v>
      </c>
      <c r="I62" s="55">
        <f>LN('T3 - Price Data'!I63/'T3 - Price Data'!I62)</f>
        <v>2.4584901979303433E-2</v>
      </c>
      <c r="J62" s="55">
        <f>LN('T3 - Price Data'!J63/'T3 - Price Data'!J62)</f>
        <v>3.7944709558914882E-3</v>
      </c>
      <c r="K62" s="55">
        <f>LN('T3 - Price Data'!K63/'T3 - Price Data'!K62)</f>
        <v>5.6657375356772999E-3</v>
      </c>
      <c r="L62" s="55">
        <f>LN('T3 - Price Data'!L63/'T3 - Price Data'!L62)</f>
        <v>5.3555617444338323E-3</v>
      </c>
      <c r="M62" s="55">
        <f>LN('T3 - Price Data'!M63/'T3 - Price Data'!M62)</f>
        <v>7.2137373236916139E-3</v>
      </c>
      <c r="N62" s="55">
        <f>LN('T3 - Price Data'!N63/'T3 - Price Data'!N62)</f>
        <v>-6.8180271271424278E-4</v>
      </c>
      <c r="O62" s="55">
        <f>LN('T3 - Price Data'!O63/'T3 - Price Data'!O62)</f>
        <v>9.1173445492762385E-3</v>
      </c>
      <c r="P62" s="55">
        <f>LN('T3 - Price Data'!P63/'T3 - Price Data'!P62)</f>
        <v>-5.3392086636648356E-3</v>
      </c>
      <c r="Q62" s="55">
        <f>LN('T3 - Price Data'!Q63/'T3 - Price Data'!Q62)</f>
        <v>3.2517042570589572E-2</v>
      </c>
    </row>
    <row r="63" spans="2:17">
      <c r="B63" s="61">
        <v>42880</v>
      </c>
      <c r="C63" s="58">
        <f>LN('T3 - Price Data'!C64/'T3 - Price Data'!C63)</f>
        <v>1.4005831188919168E-2</v>
      </c>
      <c r="D63" s="55">
        <f>LN('T3 - Price Data'!D64/'T3 - Price Data'!D63)</f>
        <v>-1.9960086467149273E-3</v>
      </c>
      <c r="E63" s="55">
        <f>LN('T3 - Price Data'!E64/'T3 - Price Data'!E63)</f>
        <v>-5.7803629154994252E-3</v>
      </c>
      <c r="F63" s="55">
        <f>LN('T3 - Price Data'!F64/'T3 - Price Data'!F63)</f>
        <v>-3.5170024529025202E-3</v>
      </c>
      <c r="G63" s="55">
        <f>LN('T3 - Price Data'!G64/'T3 - Price Data'!G63)</f>
        <v>1.5106842462143409E-2</v>
      </c>
      <c r="H63" s="55">
        <f>LN('T3 - Price Data'!H64/'T3 - Price Data'!H63)</f>
        <v>-4.5469386555433535E-3</v>
      </c>
      <c r="I63" s="55">
        <f>LN('T3 - Price Data'!I64/'T3 - Price Data'!I63)</f>
        <v>-3.531492781471037E-3</v>
      </c>
      <c r="J63" s="55">
        <f>LN('T3 - Price Data'!J64/'T3 - Price Data'!J63)</f>
        <v>-1.0948145847605615E-2</v>
      </c>
      <c r="K63" s="55">
        <f>LN('T3 - Price Data'!K64/'T3 - Price Data'!K63)</f>
        <v>7.2767534656872903E-3</v>
      </c>
      <c r="L63" s="55">
        <f>LN('T3 - Price Data'!L64/'T3 - Price Data'!L63)</f>
        <v>1.3440428687043628E-2</v>
      </c>
      <c r="M63" s="55">
        <f>LN('T3 - Price Data'!M64/'T3 - Price Data'!M63)</f>
        <v>1.1612457424090953E-2</v>
      </c>
      <c r="N63" s="55">
        <f>LN('T3 - Price Data'!N64/'T3 - Price Data'!N63)</f>
        <v>-6.9810700328549399E-3</v>
      </c>
      <c r="O63" s="55">
        <f>LN('T3 - Price Data'!O64/'T3 - Price Data'!O63)</f>
        <v>-2.064836579177855E-3</v>
      </c>
      <c r="P63" s="55">
        <f>LN('T3 - Price Data'!P64/'T3 - Price Data'!P63)</f>
        <v>-3.1540792588483401E-3</v>
      </c>
      <c r="Q63" s="55">
        <f>LN('T3 - Price Data'!Q64/'T3 - Price Data'!Q63)</f>
        <v>2.6433257068155431E-2</v>
      </c>
    </row>
    <row r="64" spans="2:17">
      <c r="B64" s="61">
        <v>42881</v>
      </c>
      <c r="C64" s="58">
        <f>LN('T3 - Price Data'!C65/'T3 - Price Data'!C64)</f>
        <v>9.6886571037493388E-3</v>
      </c>
      <c r="D64" s="55">
        <f>LN('T3 - Price Data'!D65/'T3 - Price Data'!D64)</f>
        <v>-4.0040093533822308E-3</v>
      </c>
      <c r="E64" s="55">
        <f>LN('T3 - Price Data'!E65/'T3 - Price Data'!E64)</f>
        <v>1.2959144642505116E-2</v>
      </c>
      <c r="F64" s="55">
        <f>LN('T3 - Price Data'!F65/'T3 - Price Data'!F64)</f>
        <v>2.4936055736859117E-2</v>
      </c>
      <c r="G64" s="55">
        <f>LN('T3 - Price Data'!G65/'T3 - Price Data'!G64)</f>
        <v>2.6770178181551783E-4</v>
      </c>
      <c r="H64" s="55">
        <f>LN('T3 - Price Data'!H65/'T3 - Price Data'!H64)</f>
        <v>-1.1129411111844657E-2</v>
      </c>
      <c r="I64" s="55">
        <f>LN('T3 - Price Data'!I65/'T3 - Price Data'!I64)</f>
        <v>-3.9385635789283731E-3</v>
      </c>
      <c r="J64" s="55">
        <f>LN('T3 - Price Data'!J65/'T3 - Price Data'!J64)</f>
        <v>1.2755103770118134E-3</v>
      </c>
      <c r="K64" s="55">
        <f>LN('T3 - Price Data'!K65/'T3 - Price Data'!K64)</f>
        <v>-1.8779894651596244E-2</v>
      </c>
      <c r="L64" s="55">
        <f>LN('T3 - Price Data'!L65/'T3 - Price Data'!L64)</f>
        <v>9.5571823023188566E-3</v>
      </c>
      <c r="M64" s="55">
        <f>LN('T3 - Price Data'!M65/'T3 - Price Data'!M64)</f>
        <v>7.0796755880617682E-3</v>
      </c>
      <c r="N64" s="55">
        <f>LN('T3 - Price Data'!N65/'T3 - Price Data'!N64)</f>
        <v>7.5265493863504113E-3</v>
      </c>
      <c r="O64" s="55">
        <f>LN('T3 - Price Data'!O65/'T3 - Price Data'!O64)</f>
        <v>-3.7274841253266086E-3</v>
      </c>
      <c r="P64" s="55">
        <f>LN('T3 - Price Data'!P65/'T3 - Price Data'!P64)</f>
        <v>7.7098957947089441E-3</v>
      </c>
      <c r="Q64" s="55">
        <f>LN('T3 - Price Data'!Q65/'T3 - Price Data'!Q64)</f>
        <v>4.3384015985981411E-3</v>
      </c>
    </row>
    <row r="65" spans="2:17">
      <c r="B65" s="61">
        <v>42885</v>
      </c>
      <c r="C65" s="58">
        <f>LN('T3 - Price Data'!C66/'T3 - Price Data'!C65)</f>
        <v>1.83486290011044E-3</v>
      </c>
      <c r="D65" s="55">
        <f>LN('T3 - Price Data'!D66/'T3 - Price Data'!D65)</f>
        <v>0</v>
      </c>
      <c r="E65" s="55">
        <f>LN('T3 - Price Data'!E66/'T3 - Price Data'!E65)</f>
        <v>1.4295928095943715E-3</v>
      </c>
      <c r="F65" s="55">
        <f>LN('T3 - Price Data'!F66/'T3 - Price Data'!F65)</f>
        <v>-5.1679701584425612E-3</v>
      </c>
      <c r="G65" s="55">
        <f>LN('T3 - Price Data'!G66/'T3 - Price Data'!G65)</f>
        <v>-7.7925961980010866E-3</v>
      </c>
      <c r="H65" s="55">
        <f>LN('T3 - Price Data'!H66/'T3 - Price Data'!H65)</f>
        <v>-2.6367846523033278E-3</v>
      </c>
      <c r="I65" s="55">
        <f>LN('T3 - Price Data'!I66/'T3 - Price Data'!I65)</f>
        <v>0</v>
      </c>
      <c r="J65" s="55">
        <f>LN('T3 - Price Data'!J66/'T3 - Price Data'!J65)</f>
        <v>-1.5900118157024041E-2</v>
      </c>
      <c r="K65" s="55">
        <f>LN('T3 - Price Data'!K66/'T3 - Price Data'!K65)</f>
        <v>-8.6798808984872786E-3</v>
      </c>
      <c r="L65" s="55">
        <f>LN('T3 - Price Data'!L66/'T3 - Price Data'!L65)</f>
        <v>-1.1600255218623683E-4</v>
      </c>
      <c r="M65" s="55">
        <f>LN('T3 - Price Data'!M66/'T3 - Price Data'!M65)</f>
        <v>1.0526412986987603E-2</v>
      </c>
      <c r="N65" s="55">
        <f>LN('T3 - Price Data'!N66/'T3 - Price Data'!N65)</f>
        <v>-9.5891145726987696E-3</v>
      </c>
      <c r="O65" s="55">
        <f>LN('T3 - Price Data'!O66/'T3 - Price Data'!O65)</f>
        <v>-2.0768439448391172E-3</v>
      </c>
      <c r="P65" s="55">
        <f>LN('T3 - Price Data'!P66/'T3 - Price Data'!P65)</f>
        <v>-2.1967684967974738E-3</v>
      </c>
      <c r="Q65" s="55">
        <f>LN('T3 - Price Data'!Q66/'T3 - Price Data'!Q65)</f>
        <v>1.0050335853501506E-2</v>
      </c>
    </row>
    <row r="66" spans="2:17">
      <c r="B66" s="61">
        <v>42886</v>
      </c>
      <c r="C66" s="58">
        <f>LN('T3 - Price Data'!C67/'T3 - Price Data'!C66)</f>
        <v>-4.5840019138709527E-4</v>
      </c>
      <c r="D66" s="55">
        <f>LN('T3 - Price Data'!D67/'T3 - Price Data'!D66)</f>
        <v>-6.0362356318503412E-3</v>
      </c>
      <c r="E66" s="55">
        <f>LN('T3 - Price Data'!E67/'T3 - Price Data'!E66)</f>
        <v>9.2428670811775127E-3</v>
      </c>
      <c r="F66" s="55">
        <f>LN('T3 - Price Data'!F67/'T3 - Price Data'!F66)</f>
        <v>-1.15207386014531E-3</v>
      </c>
      <c r="G66" s="55">
        <f>LN('T3 - Price Data'!G67/'T3 - Price Data'!G66)</f>
        <v>-8.9419373756613931E-3</v>
      </c>
      <c r="H66" s="55">
        <f>LN('T3 - Price Data'!H67/'T3 - Price Data'!H66)</f>
        <v>-6.6225407604933824E-3</v>
      </c>
      <c r="I66" s="55">
        <f>LN('T3 - Price Data'!I67/'T3 - Price Data'!I66)</f>
        <v>-1.3508350024792193E-2</v>
      </c>
      <c r="J66" s="55">
        <f>LN('T3 - Price Data'!J67/'T3 - Price Data'!J66)</f>
        <v>2.2639078233330024E-3</v>
      </c>
      <c r="K66" s="55">
        <f>LN('T3 - Price Data'!K67/'T3 - Price Data'!K66)</f>
        <v>-7.4800997982683026E-3</v>
      </c>
      <c r="L66" s="55">
        <f>LN('T3 - Price Data'!L67/'T3 - Price Data'!L66)</f>
        <v>4.9759982324014797E-3</v>
      </c>
      <c r="M66" s="55">
        <f>LN('T3 - Price Data'!M67/'T3 - Price Data'!M66)</f>
        <v>0</v>
      </c>
      <c r="N66" s="55">
        <f>LN('T3 - Price Data'!N67/'T3 - Price Data'!N66)</f>
        <v>7.4054095968437011E-3</v>
      </c>
      <c r="O66" s="55">
        <f>LN('T3 - Price Data'!O67/'T3 - Price Data'!O66)</f>
        <v>-2.4838153326440727E-2</v>
      </c>
      <c r="P66" s="55">
        <f>LN('T3 - Price Data'!P67/'T3 - Price Data'!P66)</f>
        <v>-2.5615910203330563E-2</v>
      </c>
      <c r="Q66" s="55">
        <f>LN('T3 - Price Data'!Q67/'T3 - Price Data'!Q66)</f>
        <v>9.950330853168092E-3</v>
      </c>
    </row>
    <row r="67" spans="2:17">
      <c r="B67" s="61">
        <v>42887</v>
      </c>
      <c r="C67" s="58">
        <f>LN('T3 - Price Data'!C68/'T3 - Price Data'!C67)</f>
        <v>1.275643721848811E-2</v>
      </c>
      <c r="D67" s="55">
        <f>LN('T3 - Price Data'!D68/'T3 - Price Data'!D67)</f>
        <v>2.5195276618835264E-3</v>
      </c>
      <c r="E67" s="55">
        <f>LN('T3 - Price Data'!E68/'T3 - Price Data'!E67)</f>
        <v>5.6457454125731221E-3</v>
      </c>
      <c r="F67" s="55">
        <f>LN('T3 - Price Data'!F68/'T3 - Price Data'!F67)</f>
        <v>2.0536945401874111E-2</v>
      </c>
      <c r="G67" s="55">
        <f>LN('T3 - Price Data'!G68/'T3 - Price Data'!G67)</f>
        <v>-2.7221995540353616E-4</v>
      </c>
      <c r="H67" s="55">
        <f>LN('T3 - Price Data'!H68/'T3 - Price Data'!H67)</f>
        <v>1.3280214435193206E-3</v>
      </c>
      <c r="I67" s="55">
        <f>LN('T3 - Price Data'!I68/'T3 - Price Data'!I67)</f>
        <v>-3.6064955941117441E-3</v>
      </c>
      <c r="J67" s="55">
        <f>LN('T3 - Price Data'!J68/'T3 - Price Data'!J67)</f>
        <v>-1.8585471383876839E-2</v>
      </c>
      <c r="K67" s="55">
        <f>LN('T3 - Price Data'!K68/'T3 - Price Data'!K67)</f>
        <v>-6.1101433434532929E-3</v>
      </c>
      <c r="L67" s="55">
        <f>LN('T3 - Price Data'!L68/'T3 - Price Data'!L67)</f>
        <v>-2.6585000920390325E-3</v>
      </c>
      <c r="M67" s="55">
        <f>LN('T3 - Price Data'!M68/'T3 - Price Data'!M67)</f>
        <v>4.3535114471978395E-3</v>
      </c>
      <c r="N67" s="55">
        <f>LN('T3 - Price Data'!N68/'T3 - Price Data'!N67)</f>
        <v>1.7471833355675769E-2</v>
      </c>
      <c r="O67" s="55">
        <f>LN('T3 - Price Data'!O68/'T3 - Price Data'!O67)</f>
        <v>1.0178204915756052E-2</v>
      </c>
      <c r="P67" s="55">
        <f>LN('T3 - Price Data'!P68/'T3 - Price Data'!P67)</f>
        <v>1.2969519718805418E-2</v>
      </c>
      <c r="Q67" s="55">
        <f>LN('T3 - Price Data'!Q68/'T3 - Price Data'!Q67)</f>
        <v>-1.7118820331780655E-2</v>
      </c>
    </row>
    <row r="68" spans="2:17">
      <c r="B68" s="61">
        <v>42888</v>
      </c>
      <c r="C68" s="58">
        <f>LN('T3 - Price Data'!C69/'T3 - Price Data'!C68)</f>
        <v>4.5259109168133913E-4</v>
      </c>
      <c r="D68" s="55">
        <f>LN('T3 - Price Data'!D69/'T3 - Price Data'!D68)</f>
        <v>-3.5291188632359744E-3</v>
      </c>
      <c r="E68" s="55">
        <f>LN('T3 - Price Data'!E69/'T3 - Price Data'!E68)</f>
        <v>5.6140498327666988E-3</v>
      </c>
      <c r="F68" s="55">
        <f>LN('T3 - Price Data'!F69/'T3 - Price Data'!F68)</f>
        <v>6.7529800803068606E-3</v>
      </c>
      <c r="G68" s="55">
        <f>LN('T3 - Price Data'!G69/'T3 - Price Data'!G68)</f>
        <v>-6.0076641640303616E-3</v>
      </c>
      <c r="H68" s="55">
        <f>LN('T3 - Price Data'!H69/'T3 - Price Data'!H68)</f>
        <v>-1.4706147389695449E-2</v>
      </c>
      <c r="I68" s="55">
        <f>LN('T3 - Price Data'!I69/'T3 - Price Data'!I68)</f>
        <v>-6.4438402593897269E-3</v>
      </c>
      <c r="J68" s="55">
        <f>LN('T3 - Price Data'!J69/'T3 - Price Data'!J68)</f>
        <v>-2.306426063624628E-3</v>
      </c>
      <c r="K68" s="55">
        <f>LN('T3 - Price Data'!K69/'T3 - Price Data'!K68)</f>
        <v>-1.1612201303087049E-2</v>
      </c>
      <c r="L68" s="55">
        <f>LN('T3 - Price Data'!L69/'T3 - Price Data'!L68)</f>
        <v>1.2079525654601041E-2</v>
      </c>
      <c r="M68" s="55">
        <f>LN('T3 - Price Data'!M69/'T3 - Price Data'!M68)</f>
        <v>4.3346405104400304E-3</v>
      </c>
      <c r="N68" s="55">
        <f>LN('T3 - Price Data'!N69/'T3 - Price Data'!N68)</f>
        <v>2.6849241670216345E-4</v>
      </c>
      <c r="O68" s="55">
        <f>LN('T3 - Price Data'!O69/'T3 - Price Data'!O68)</f>
        <v>0</v>
      </c>
      <c r="P68" s="55">
        <f>LN('T3 - Price Data'!P69/'T3 - Price Data'!P68)</f>
        <v>4.1276451681971586E-3</v>
      </c>
      <c r="Q68" s="55">
        <f>LN('T3 - Price Data'!Q69/'T3 - Price Data'!Q68)</f>
        <v>-7.1968337039362684E-4</v>
      </c>
    </row>
    <row r="69" spans="2:17">
      <c r="B69" s="61">
        <v>42891</v>
      </c>
      <c r="C69" s="58">
        <f>LN('T3 - Price Data'!C70/'T3 - Price Data'!C69)</f>
        <v>-4.9898039570372985E-3</v>
      </c>
      <c r="D69" s="55">
        <f>LN('T3 - Price Data'!D70/'T3 - Price Data'!D69)</f>
        <v>-1.0152371464017962E-2</v>
      </c>
      <c r="E69" s="55">
        <f>LN('T3 - Price Data'!E70/'T3 - Price Data'!E69)</f>
        <v>-5.6140498327668211E-3</v>
      </c>
      <c r="F69" s="55">
        <f>LN('T3 - Price Data'!F70/'T3 - Price Data'!F69)</f>
        <v>3.3594656455788871E-3</v>
      </c>
      <c r="G69" s="55">
        <f>LN('T3 - Price Data'!G70/'T3 - Price Data'!G69)</f>
        <v>-1.9191232757880422E-3</v>
      </c>
      <c r="H69" s="55">
        <f>LN('T3 - Price Data'!H70/'T3 - Price Data'!H69)</f>
        <v>-3.3726844786392302E-3</v>
      </c>
      <c r="I69" s="55">
        <f>LN('T3 - Price Data'!I70/'T3 - Price Data'!I69)</f>
        <v>3.6297680505787311E-3</v>
      </c>
      <c r="J69" s="55">
        <f>LN('T3 - Price Data'!J70/'T3 - Price Data'!J69)</f>
        <v>4.9358441767636454E-3</v>
      </c>
      <c r="K69" s="55">
        <f>LN('T3 - Price Data'!K70/'T3 - Price Data'!K69)</f>
        <v>5.7661815061695314E-4</v>
      </c>
      <c r="L69" s="55">
        <f>LN('T3 - Price Data'!L70/'T3 - Price Data'!L69)</f>
        <v>-4.2399650982644158E-3</v>
      </c>
      <c r="M69" s="55">
        <f>LN('T3 - Price Data'!M70/'T3 - Price Data'!M69)</f>
        <v>-1.0434877292579619E-2</v>
      </c>
      <c r="N69" s="55">
        <f>LN('T3 - Price Data'!N70/'T3 - Price Data'!N69)</f>
        <v>1.068100942033409E-2</v>
      </c>
      <c r="O69" s="55">
        <f>LN('T3 - Price Data'!O70/'T3 - Price Data'!O69)</f>
        <v>-1.7021687569430635E-2</v>
      </c>
      <c r="P69" s="55">
        <f>LN('T3 - Price Data'!P70/'T3 - Price Data'!P69)</f>
        <v>-1.3718511524156651E-2</v>
      </c>
      <c r="Q69" s="55">
        <f>LN('T3 - Price Data'!Q70/'T3 - Price Data'!Q69)</f>
        <v>-3.2933821671248878E-2</v>
      </c>
    </row>
    <row r="70" spans="2:17">
      <c r="B70" s="61">
        <v>42892</v>
      </c>
      <c r="C70" s="58">
        <f>LN('T3 - Price Data'!C71/'T3 - Price Data'!C70)</f>
        <v>9.0909097170043408E-4</v>
      </c>
      <c r="D70" s="55">
        <f>LN('T3 - Price Data'!D71/'T3 - Price Data'!D70)</f>
        <v>3.0565484825488742E-3</v>
      </c>
      <c r="E70" s="55">
        <f>LN('T3 - Price Data'!E71/'T3 - Price Data'!E70)</f>
        <v>-2.8188884064201656E-3</v>
      </c>
      <c r="F70" s="55">
        <f>LN('T3 - Price Data'!F71/'T3 - Price Data'!F70)</f>
        <v>-5.5912777525980956E-4</v>
      </c>
      <c r="G70" s="55">
        <f>LN('T3 - Price Data'!G71/'T3 - Price Data'!G70)</f>
        <v>-3.0232261586468855E-3</v>
      </c>
      <c r="H70" s="55">
        <f>LN('T3 - Price Data'!H71/'T3 - Price Data'!H70)</f>
        <v>3.372684478639156E-3</v>
      </c>
      <c r="I70" s="55">
        <f>LN('T3 - Price Data'!I71/'T3 - Price Data'!I70)</f>
        <v>8.8176924026442654E-3</v>
      </c>
      <c r="J70" s="55">
        <f>LN('T3 - Price Data'!J71/'T3 - Price Data'!J70)</f>
        <v>-9.8961718077325862E-3</v>
      </c>
      <c r="K70" s="55">
        <f>LN('T3 - Price Data'!K71/'T3 - Price Data'!K70)</f>
        <v>-6.5062038227382789E-3</v>
      </c>
      <c r="L70" s="55">
        <f>LN('T3 - Price Data'!L71/'T3 - Price Data'!L70)</f>
        <v>3.6680462951429863E-3</v>
      </c>
      <c r="M70" s="55">
        <f>LN('T3 - Price Data'!M71/'T3 - Price Data'!M70)</f>
        <v>-3.5026305512021118E-3</v>
      </c>
      <c r="N70" s="55">
        <f>LN('T3 - Price Data'!N71/'T3 - Price Data'!N70)</f>
        <v>-1.0629817636575159E-3</v>
      </c>
      <c r="O70" s="55">
        <f>LN('T3 - Price Data'!O71/'T3 - Price Data'!O70)</f>
        <v>1.152135637638481E-2</v>
      </c>
      <c r="P70" s="55">
        <f>LN('T3 - Price Data'!P71/'T3 - Price Data'!P70)</f>
        <v>1.1339257487189221E-2</v>
      </c>
      <c r="Q70" s="55">
        <f>LN('T3 - Price Data'!Q71/'T3 - Price Data'!Q70)</f>
        <v>-3.7271753919223887E-3</v>
      </c>
    </row>
    <row r="71" spans="2:17">
      <c r="B71" s="61">
        <v>42893</v>
      </c>
      <c r="C71" s="58">
        <f>LN('T3 - Price Data'!C72/'T3 - Price Data'!C71)</f>
        <v>-8.2117249765177903E-3</v>
      </c>
      <c r="D71" s="55">
        <f>LN('T3 - Price Data'!D72/'T3 - Price Data'!D71)</f>
        <v>7.0958229814690804E-3</v>
      </c>
      <c r="E71" s="55">
        <f>LN('T3 - Price Data'!E72/'T3 - Price Data'!E71)</f>
        <v>-2.8268570061529964E-3</v>
      </c>
      <c r="F71" s="55">
        <f>LN('T3 - Price Data'!F72/'T3 - Price Data'!F71)</f>
        <v>-6.7340321813440683E-3</v>
      </c>
      <c r="G71" s="55">
        <f>LN('T3 - Price Data'!G72/'T3 - Price Data'!G71)</f>
        <v>-1.8053538521301937E-2</v>
      </c>
      <c r="H71" s="55">
        <f>LN('T3 - Price Data'!H72/'T3 - Price Data'!H71)</f>
        <v>-5.4017687054201896E-3</v>
      </c>
      <c r="I71" s="55">
        <f>LN('T3 - Price Data'!I72/'T3 - Price Data'!I71)</f>
        <v>-3.9984059666953627E-3</v>
      </c>
      <c r="J71" s="55">
        <f>LN('T3 - Price Data'!J72/'T3 - Price Data'!J71)</f>
        <v>4.135313146420844E-3</v>
      </c>
      <c r="K71" s="55">
        <f>LN('T3 - Price Data'!K72/'T3 - Price Data'!K71)</f>
        <v>1.640088553941673E-2</v>
      </c>
      <c r="L71" s="55">
        <f>LN('T3 - Price Data'!L72/'T3 - Price Data'!L71)</f>
        <v>-6.3127899743757867E-3</v>
      </c>
      <c r="M71" s="55">
        <f>LN('T3 - Price Data'!M72/'T3 - Price Data'!M71)</f>
        <v>-3.5149421074444969E-3</v>
      </c>
      <c r="N71" s="55">
        <f>LN('T3 - Price Data'!N72/'T3 - Price Data'!N71)</f>
        <v>-1.3295220387860241E-4</v>
      </c>
      <c r="O71" s="55">
        <f>LN('T3 - Price Data'!O72/'T3 - Price Data'!O71)</f>
        <v>-6.8114354452204016E-3</v>
      </c>
      <c r="P71" s="55">
        <f>LN('T3 - Price Data'!P72/'T3 - Price Data'!P71)</f>
        <v>5.700728027687515E-3</v>
      </c>
      <c r="Q71" s="55">
        <f>LN('T3 - Price Data'!Q72/'T3 - Price Data'!Q71)</f>
        <v>-4.4910255124638266E-3</v>
      </c>
    </row>
    <row r="72" spans="2:17">
      <c r="B72" s="61">
        <v>42894</v>
      </c>
      <c r="C72" s="58">
        <f>LN('T3 - Price Data'!C73/'T3 - Price Data'!C72)</f>
        <v>-7.3563550135848279E-3</v>
      </c>
      <c r="D72" s="55">
        <f>LN('T3 - Price Data'!D73/'T3 - Price Data'!D72)</f>
        <v>-2.5284463533586377E-3</v>
      </c>
      <c r="E72" s="55">
        <f>LN('T3 - Price Data'!E73/'T3 - Price Data'!E72)</f>
        <v>3.5323244075452938E-3</v>
      </c>
      <c r="F72" s="55">
        <f>LN('T3 - Price Data'!F73/'T3 - Price Data'!F72)</f>
        <v>0</v>
      </c>
      <c r="G72" s="55">
        <f>LN('T3 - Price Data'!G73/'T3 - Price Data'!G72)</f>
        <v>8.6508143791305496E-3</v>
      </c>
      <c r="H72" s="55">
        <f>LN('T3 - Price Data'!H73/'T3 - Price Data'!H72)</f>
        <v>1.0104498232326259E-2</v>
      </c>
      <c r="I72" s="55">
        <f>LN('T3 - Price Data'!I73/'T3 - Price Data'!I72)</f>
        <v>3.9984059666954234E-3</v>
      </c>
      <c r="J72" s="55">
        <f>LN('T3 - Price Data'!J73/'T3 - Price Data'!J72)</f>
        <v>-5.6282221074530903E-3</v>
      </c>
      <c r="K72" s="55">
        <f>LN('T3 - Price Data'!K73/'T3 - Price Data'!K72)</f>
        <v>9.0909717012521048E-3</v>
      </c>
      <c r="L72" s="55">
        <f>LN('T3 - Price Data'!L73/'T3 - Price Data'!L72)</f>
        <v>-1.7070611357297948E-2</v>
      </c>
      <c r="M72" s="55">
        <f>LN('T3 - Price Data'!M73/'T3 - Price Data'!M72)</f>
        <v>-7.067167223092443E-3</v>
      </c>
      <c r="N72" s="55">
        <f>LN('T3 - Price Data'!N73/'T3 - Price Data'!N72)</f>
        <v>9.1324835632724723E-3</v>
      </c>
      <c r="O72" s="55">
        <f>LN('T3 - Price Data'!O73/'T3 - Price Data'!O72)</f>
        <v>1.0622577047421377E-2</v>
      </c>
      <c r="P72" s="55">
        <f>LN('T3 - Price Data'!P73/'T3 - Price Data'!P72)</f>
        <v>1.7995947670033822E-2</v>
      </c>
      <c r="Q72" s="55">
        <f>LN('T3 - Price Data'!Q73/'T3 - Price Data'!Q72)</f>
        <v>5.2375727662483428E-3</v>
      </c>
    </row>
    <row r="73" spans="2:17">
      <c r="B73" s="61">
        <v>42895</v>
      </c>
      <c r="C73" s="58">
        <f>LN('T3 - Price Data'!C74/'T3 - Price Data'!C73)</f>
        <v>4.9075793709862509E-2</v>
      </c>
      <c r="D73" s="55">
        <f>LN('T3 - Price Data'!D74/'T3 - Price Data'!D73)</f>
        <v>-7.1138511388758241E-3</v>
      </c>
      <c r="E73" s="55">
        <f>LN('T3 - Price Data'!E74/'T3 - Price Data'!E73)</f>
        <v>1.1917421101648767E-2</v>
      </c>
      <c r="F73" s="55">
        <f>LN('T3 - Price Data'!F74/'T3 - Price Data'!F73)</f>
        <v>2.2823144844055825E-2</v>
      </c>
      <c r="G73" s="55">
        <f>LN('T3 - Price Data'!G74/'T3 - Price Data'!G73)</f>
        <v>4.4358265138345204E-3</v>
      </c>
      <c r="H73" s="55">
        <f>LN('T3 - Price Data'!H74/'T3 - Price Data'!H73)</f>
        <v>2.0087050610805872E-3</v>
      </c>
      <c r="I73" s="55">
        <f>LN('T3 - Price Data'!I74/'T3 - Price Data'!I73)</f>
        <v>-1.1978440242394069E-3</v>
      </c>
      <c r="J73" s="55">
        <f>LN('T3 - Price Data'!J74/'T3 - Price Data'!J73)</f>
        <v>-2.1646956508258184E-2</v>
      </c>
      <c r="K73" s="55">
        <f>LN('T3 - Price Data'!K74/'T3 - Price Data'!K73)</f>
        <v>-1.0090329340281748E-2</v>
      </c>
      <c r="L73" s="55">
        <f>LN('T3 - Price Data'!L74/'T3 - Price Data'!L73)</f>
        <v>1.3841453897866429E-2</v>
      </c>
      <c r="M73" s="55">
        <f>LN('T3 - Price Data'!M74/'T3 - Price Data'!M73)</f>
        <v>7.0671672230923528E-3</v>
      </c>
      <c r="N73" s="55">
        <f>LN('T3 - Price Data'!N74/'T3 - Price Data'!N73)</f>
        <v>2.7548519676926196E-2</v>
      </c>
      <c r="O73" s="55">
        <f>LN('T3 - Price Data'!O74/'T3 - Price Data'!O73)</f>
        <v>2.0498521548340969E-2</v>
      </c>
      <c r="P73" s="55">
        <f>LN('T3 - Price Data'!P74/'T3 - Price Data'!P73)</f>
        <v>1.2483787000169329E-2</v>
      </c>
      <c r="Q73" s="55">
        <f>LN('T3 - Price Data'!Q74/'T3 - Price Data'!Q73)</f>
        <v>-8.2428342317116699E-3</v>
      </c>
    </row>
    <row r="74" spans="2:17">
      <c r="B74" s="61">
        <v>42898</v>
      </c>
      <c r="C74" s="58">
        <f>LN('T3 - Price Data'!C75/'T3 - Price Data'!C74)</f>
        <v>8.7834876090595862E-4</v>
      </c>
      <c r="D74" s="55">
        <f>LN('T3 - Price Data'!D75/'T3 - Price Data'!D74)</f>
        <v>-4.0878953196673198E-3</v>
      </c>
      <c r="E74" s="55">
        <f>LN('T3 - Price Data'!E75/'T3 - Price Data'!E74)</f>
        <v>9.0184447519402935E-3</v>
      </c>
      <c r="F74" s="55">
        <f>LN('T3 - Price Data'!F75/'T3 - Price Data'!F74)</f>
        <v>-1.8328755256216443E-2</v>
      </c>
      <c r="G74" s="55">
        <f>LN('T3 - Price Data'!G75/'T3 - Price Data'!G74)</f>
        <v>1.4827289762416932E-2</v>
      </c>
      <c r="H74" s="55">
        <f>LN('T3 - Price Data'!H75/'T3 - Price Data'!H74)</f>
        <v>0</v>
      </c>
      <c r="I74" s="55">
        <f>LN('T3 - Price Data'!I75/'T3 - Price Data'!I74)</f>
        <v>-1.4081906406495757E-2</v>
      </c>
      <c r="J74" s="55">
        <f>LN('T3 - Price Data'!J75/'T3 - Price Data'!J74)</f>
        <v>1.2642393415176527E-2</v>
      </c>
      <c r="K74" s="55">
        <f>LN('T3 - Price Data'!K75/'T3 - Price Data'!K74)</f>
        <v>-1.3083358215482127E-2</v>
      </c>
      <c r="L74" s="55">
        <f>LN('T3 - Price Data'!L75/'T3 - Price Data'!L74)</f>
        <v>-6.4897666642943002E-3</v>
      </c>
      <c r="M74" s="55">
        <f>LN('T3 - Price Data'!M75/'T3 - Price Data'!M74)</f>
        <v>3.5149421074445919E-3</v>
      </c>
      <c r="N74" s="55">
        <f>LN('T3 - Price Data'!N75/'T3 - Price Data'!N74)</f>
        <v>-7.6932943915046319E-4</v>
      </c>
      <c r="O74" s="55">
        <f>LN('T3 - Price Data'!O75/'T3 - Price Data'!O74)</f>
        <v>-4.9813303502041365E-3</v>
      </c>
      <c r="P74" s="55">
        <f>LN('T3 - Price Data'!P75/'T3 - Price Data'!P74)</f>
        <v>-5.6831425521516503E-3</v>
      </c>
      <c r="Q74" s="55">
        <f>LN('T3 - Price Data'!Q75/'T3 - Price Data'!Q74)</f>
        <v>-3.0143202929227013E-3</v>
      </c>
    </row>
    <row r="75" spans="2:17">
      <c r="B75" s="61">
        <v>42899</v>
      </c>
      <c r="C75" s="58">
        <f>LN('T3 - Price Data'!C76/'T3 - Price Data'!C75)</f>
        <v>1.9991973964674507E-2</v>
      </c>
      <c r="D75" s="55">
        <f>LN('T3 - Price Data'!D76/'T3 - Price Data'!D75)</f>
        <v>-1.0245902535677802E-3</v>
      </c>
      <c r="E75" s="55">
        <f>LN('T3 - Price Data'!E76/'T3 - Price Data'!E75)</f>
        <v>-9.0184447519401547E-3</v>
      </c>
      <c r="F75" s="55">
        <f>LN('T3 - Price Data'!F76/'T3 - Price Data'!F75)</f>
        <v>-5.6069527681430807E-4</v>
      </c>
      <c r="G75" s="55">
        <f>LN('T3 - Price Data'!G76/'T3 - Price Data'!G75)</f>
        <v>1.0033982490023182E-2</v>
      </c>
      <c r="H75" s="55">
        <f>LN('T3 - Price Data'!H76/'T3 - Price Data'!H75)</f>
        <v>-3.3500868852819744E-3</v>
      </c>
      <c r="I75" s="55">
        <f>LN('T3 - Price Data'!I76/'T3 - Price Data'!I75)</f>
        <v>4.4471470099120662E-3</v>
      </c>
      <c r="J75" s="55">
        <f>LN('T3 - Price Data'!J76/'T3 - Price Data'!J75)</f>
        <v>-5.711421539431322E-3</v>
      </c>
      <c r="K75" s="55">
        <f>LN('T3 - Price Data'!K76/'T3 - Price Data'!K75)</f>
        <v>-7.4079792623941154E-3</v>
      </c>
      <c r="L75" s="55">
        <f>LN('T3 - Price Data'!L76/'T3 - Price Data'!L75)</f>
        <v>-1.0284068667422522E-2</v>
      </c>
      <c r="M75" s="55">
        <f>LN('T3 - Price Data'!M76/'T3 - Price Data'!M75)</f>
        <v>3.278982282299097E-2</v>
      </c>
      <c r="N75" s="55">
        <f>LN('T3 - Price Data'!N76/'T3 - Price Data'!N75)</f>
        <v>-1.3299957168516823E-2</v>
      </c>
      <c r="O75" s="55">
        <f>LN('T3 - Price Data'!O76/'T3 - Price Data'!O75)</f>
        <v>-1.2492194004319278E-3</v>
      </c>
      <c r="P75" s="55">
        <f>LN('T3 - Price Data'!P76/'T3 - Price Data'!P75)</f>
        <v>-8.8188086042547392E-3</v>
      </c>
      <c r="Q75" s="55">
        <f>LN('T3 - Price Data'!Q76/'T3 - Price Data'!Q75)</f>
        <v>2.0911889750465495E-2</v>
      </c>
    </row>
    <row r="76" spans="2:17">
      <c r="B76" s="61">
        <v>42900</v>
      </c>
      <c r="C76" s="58">
        <f>LN('T3 - Price Data'!C77/'T3 - Price Data'!C76)</f>
        <v>1.7910926566530243E-2</v>
      </c>
      <c r="D76" s="55">
        <f>LN('T3 - Price Data'!D77/'T3 - Price Data'!D76)</f>
        <v>-9.268861414780399E-3</v>
      </c>
      <c r="E76" s="55">
        <f>LN('T3 - Price Data'!E77/'T3 - Price Data'!E76)</f>
        <v>6.252191259050092E-3</v>
      </c>
      <c r="F76" s="55">
        <f>LN('T3 - Price Data'!F77/'T3 - Price Data'!F76)</f>
        <v>5.0349756717353545E-3</v>
      </c>
      <c r="G76" s="55">
        <f>LN('T3 - Price Data'!G77/'T3 - Price Data'!G76)</f>
        <v>3.2327614360843073E-3</v>
      </c>
      <c r="H76" s="55">
        <f>LN('T3 - Price Data'!H77/'T3 - Price Data'!H76)</f>
        <v>-6.7136625549582801E-4</v>
      </c>
      <c r="I76" s="55">
        <f>LN('T3 - Price Data'!I77/'T3 - Price Data'!I76)</f>
        <v>1.6122534729761215E-3</v>
      </c>
      <c r="J76" s="55">
        <f>LN('T3 - Price Data'!J77/'T3 - Price Data'!J76)</f>
        <v>3.027756728505273E-3</v>
      </c>
      <c r="K76" s="55">
        <f>LN('T3 - Price Data'!K77/'T3 - Price Data'!K76)</f>
        <v>-1.0110716946579548E-2</v>
      </c>
      <c r="L76" s="55">
        <f>LN('T3 - Price Data'!L77/'T3 - Price Data'!L76)</f>
        <v>-3.4123701994839598E-3</v>
      </c>
      <c r="M76" s="55">
        <f>LN('T3 - Price Data'!M77/'T3 - Price Data'!M76)</f>
        <v>-3.0161700416721362E-2</v>
      </c>
      <c r="N76" s="55">
        <f>LN('T3 - Price Data'!N77/'T3 - Price Data'!N76)</f>
        <v>-1.7307367900664734E-2</v>
      </c>
      <c r="O76" s="55">
        <f>LN('T3 - Price Data'!O77/'T3 - Price Data'!O76)</f>
        <v>-1.8079113399905901E-2</v>
      </c>
      <c r="P76" s="55">
        <f>LN('T3 - Price Data'!P77/'T3 - Price Data'!P76)</f>
        <v>-2.3585999005879228E-2</v>
      </c>
      <c r="Q76" s="55">
        <f>LN('T3 - Price Data'!Q77/'T3 - Price Data'!Q76)</f>
        <v>1.4673777597183109E-2</v>
      </c>
    </row>
    <row r="77" spans="2:17">
      <c r="B77" s="61">
        <v>42901</v>
      </c>
      <c r="C77" s="58">
        <f>LN('T3 - Price Data'!C78/'T3 - Price Data'!C77)</f>
        <v>-1.5332497978585852E-2</v>
      </c>
      <c r="D77" s="55">
        <f>LN('T3 - Price Data'!D78/'T3 - Price Data'!D77)</f>
        <v>-3.6278868502600649E-3</v>
      </c>
      <c r="E77" s="55">
        <f>LN('T3 - Price Data'!E78/'T3 - Price Data'!E77)</f>
        <v>-1.1842701975935177E-2</v>
      </c>
      <c r="F77" s="55">
        <f>LN('T3 - Price Data'!F78/'T3 - Price Data'!F77)</f>
        <v>-1.1166947000750686E-3</v>
      </c>
      <c r="G77" s="55">
        <f>LN('T3 - Price Data'!G78/'T3 - Price Data'!G77)</f>
        <v>-3.2529860202358762E-2</v>
      </c>
      <c r="H77" s="55">
        <f>LN('T3 - Price Data'!H78/'T3 - Price Data'!H77)</f>
        <v>-1.2162312082571501E-2</v>
      </c>
      <c r="I77" s="55">
        <f>LN('T3 - Price Data'!I78/'T3 - Price Data'!I77)</f>
        <v>-3.3165782868237709E-2</v>
      </c>
      <c r="J77" s="55">
        <f>LN('T3 - Price Data'!J78/'T3 - Price Data'!J77)</f>
        <v>-1.4208628753579578E-2</v>
      </c>
      <c r="K77" s="55">
        <f>LN('T3 - Price Data'!K78/'T3 - Price Data'!K77)</f>
        <v>1.3246009737175992E-3</v>
      </c>
      <c r="L77" s="55">
        <f>LN('T3 - Price Data'!L78/'T3 - Price Data'!L77)</f>
        <v>1.8841267938347478E-3</v>
      </c>
      <c r="M77" s="55">
        <f>LN('T3 - Price Data'!M78/'T3 - Price Data'!M77)</f>
        <v>-2.0327699505670406E-2</v>
      </c>
      <c r="N77" s="55">
        <f>LN('T3 - Price Data'!N78/'T3 - Price Data'!N77)</f>
        <v>-6.2355094243557486E-3</v>
      </c>
      <c r="O77" s="55">
        <f>LN('T3 - Price Data'!O78/'T3 - Price Data'!O77)</f>
        <v>-1.5822438275775487E-2</v>
      </c>
      <c r="P77" s="55">
        <f>LN('T3 - Price Data'!P78/'T3 - Price Data'!P77)</f>
        <v>-2.236437833391778E-2</v>
      </c>
      <c r="Q77" s="55">
        <f>LN('T3 - Price Data'!Q78/'T3 - Price Data'!Q77)</f>
        <v>-2.3582522486292549E-2</v>
      </c>
    </row>
    <row r="78" spans="2:17">
      <c r="B78" s="61">
        <v>42902</v>
      </c>
      <c r="C78" s="58">
        <f>LN('T3 - Price Data'!C79/'T3 - Price Data'!C78)</f>
        <v>-1.2959144642505228E-2</v>
      </c>
      <c r="D78" s="55">
        <f>LN('T3 - Price Data'!D79/'T3 - Price Data'!D78)</f>
        <v>2.0746895408602969E-3</v>
      </c>
      <c r="E78" s="55">
        <f>LN('T3 - Price Data'!E79/'T3 - Price Data'!E78)</f>
        <v>-7.0101650259518601E-4</v>
      </c>
      <c r="F78" s="55">
        <f>LN('T3 - Price Data'!F79/'T3 - Price Data'!F78)</f>
        <v>1.3869847864150377E-2</v>
      </c>
      <c r="G78" s="55">
        <f>LN('T3 - Price Data'!G79/'T3 - Price Data'!G78)</f>
        <v>-5.0430853626891856E-2</v>
      </c>
      <c r="H78" s="55">
        <f>LN('T3 - Price Data'!H79/'T3 - Price Data'!H78)</f>
        <v>-6.8004082865551435E-4</v>
      </c>
      <c r="I78" s="55">
        <f>LN('T3 - Price Data'!I79/'T3 - Price Data'!I78)</f>
        <v>-5.0083577143725192E-3</v>
      </c>
      <c r="J78" s="55">
        <f>LN('T3 - Price Data'!J79/'T3 - Price Data'!J78)</f>
        <v>-8.2107885165735375E-3</v>
      </c>
      <c r="K78" s="55">
        <f>LN('T3 - Price Data'!K79/'T3 - Price Data'!K78)</f>
        <v>8.0568809080946192E-3</v>
      </c>
      <c r="L78" s="55">
        <f>LN('T3 - Price Data'!L79/'T3 - Price Data'!L78)</f>
        <v>6.2159351023739189E-3</v>
      </c>
      <c r="M78" s="55">
        <f>LN('T3 - Price Data'!M79/'T3 - Price Data'!M78)</f>
        <v>2.3821152840230488E-2</v>
      </c>
      <c r="N78" s="55">
        <f>LN('T3 - Price Data'!N79/'T3 - Price Data'!N78)</f>
        <v>-1.7316021642778238E-3</v>
      </c>
      <c r="O78" s="55">
        <f>LN('T3 - Price Data'!O79/'T3 - Price Data'!O78)</f>
        <v>-1.7256259674697252E-3</v>
      </c>
      <c r="P78" s="55">
        <f>LN('T3 - Price Data'!P79/'T3 - Price Data'!P78)</f>
        <v>-9.4818431489082072E-3</v>
      </c>
      <c r="Q78" s="55">
        <f>LN('T3 - Price Data'!Q79/'T3 - Price Data'!Q78)</f>
        <v>1.5538603427779166E-2</v>
      </c>
    </row>
    <row r="79" spans="2:17">
      <c r="B79" s="61">
        <v>42905</v>
      </c>
      <c r="C79" s="58">
        <f>LN('T3 - Price Data'!C80/'T3 - Price Data'!C79)</f>
        <v>1.5958932621616958E-2</v>
      </c>
      <c r="D79" s="55">
        <f>LN('T3 - Price Data'!D80/'T3 - Price Data'!D79)</f>
        <v>-5.1948168771040228E-3</v>
      </c>
      <c r="E79" s="55">
        <f>LN('T3 - Price Data'!E80/'T3 - Price Data'!E79)</f>
        <v>-1.0574649121427228E-2</v>
      </c>
      <c r="F79" s="55">
        <f>LN('T3 - Price Data'!F80/'T3 - Price Data'!F79)</f>
        <v>1.855948468817379E-2</v>
      </c>
      <c r="G79" s="55">
        <f>LN('T3 - Price Data'!G80/'T3 - Price Data'!G79)</f>
        <v>-2.9226947453396649E-4</v>
      </c>
      <c r="H79" s="55">
        <f>LN('T3 - Price Data'!H80/'T3 - Price Data'!H79)</f>
        <v>0</v>
      </c>
      <c r="I79" s="55">
        <f>LN('T3 - Price Data'!I80/'T3 - Price Data'!I79)</f>
        <v>2.5073143097835457E-3</v>
      </c>
      <c r="J79" s="55">
        <f>LN('T3 - Price Data'!J80/'T3 - Price Data'!J79)</f>
        <v>-4.820945976272994E-3</v>
      </c>
      <c r="K79" s="55">
        <f>LN('T3 - Price Data'!K80/'T3 - Price Data'!K79)</f>
        <v>2.3316827818407829E-3</v>
      </c>
      <c r="L79" s="55">
        <f>LN('T3 - Price Data'!L80/'T3 - Price Data'!L79)</f>
        <v>8.0349777262982789E-3</v>
      </c>
      <c r="M79" s="55">
        <f>LN('T3 - Price Data'!M80/'T3 - Price Data'!M79)</f>
        <v>6.9505058265233316E-3</v>
      </c>
      <c r="N79" s="55">
        <f>LN('T3 - Price Data'!N80/'T3 - Price Data'!N79)</f>
        <v>1.4295412206886364E-2</v>
      </c>
      <c r="O79" s="55">
        <f>LN('T3 - Price Data'!O80/'T3 - Price Data'!O79)</f>
        <v>1.7972242404430436E-2</v>
      </c>
      <c r="P79" s="55">
        <f>LN('T3 - Price Data'!P80/'T3 - Price Data'!P79)</f>
        <v>1.4351192163090288E-2</v>
      </c>
      <c r="Q79" s="55">
        <f>LN('T3 - Price Data'!Q80/'T3 - Price Data'!Q79)</f>
        <v>-9.5906305017017576E-3</v>
      </c>
    </row>
    <row r="80" spans="2:17">
      <c r="B80" s="61">
        <v>42906</v>
      </c>
      <c r="C80" s="58">
        <f>LN('T3 - Price Data'!C81/'T3 - Price Data'!C80)</f>
        <v>1.444375152654751E-2</v>
      </c>
      <c r="D80" s="55">
        <f>LN('T3 - Price Data'!D81/'T3 - Price Data'!D80)</f>
        <v>-2.6075634070808302E-3</v>
      </c>
      <c r="E80" s="55">
        <f>LN('T3 - Price Data'!E81/'T3 - Price Data'!E80)</f>
        <v>9.1711401191070831E-3</v>
      </c>
      <c r="F80" s="55">
        <f>LN('T3 - Price Data'!F81/'T3 - Price Data'!F80)</f>
        <v>1.0810811863727016E-3</v>
      </c>
      <c r="G80" s="55">
        <f>LN('T3 - Price Data'!G81/'T3 - Price Data'!G80)</f>
        <v>-1.7396871009043843E-2</v>
      </c>
      <c r="H80" s="55">
        <f>LN('T3 - Price Data'!H81/'T3 - Price Data'!H80)</f>
        <v>3.3955890011381075E-3</v>
      </c>
      <c r="I80" s="55">
        <f>LN('T3 - Price Data'!I81/'T3 - Price Data'!I80)</f>
        <v>-2.3222491744429221E-2</v>
      </c>
      <c r="J80" s="55">
        <f>LN('T3 - Price Data'!J81/'T3 - Price Data'!J80)</f>
        <v>-1.1805692671235274E-2</v>
      </c>
      <c r="K80" s="55">
        <f>LN('T3 - Price Data'!K81/'T3 - Price Data'!K80)</f>
        <v>-2.4907337243224276E-2</v>
      </c>
      <c r="L80" s="55">
        <f>LN('T3 - Price Data'!L81/'T3 - Price Data'!L80)</f>
        <v>1.5066352736990861E-3</v>
      </c>
      <c r="M80" s="55">
        <f>LN('T3 - Price Data'!M81/'T3 - Price Data'!M80)</f>
        <v>-7.8227256812090449E-3</v>
      </c>
      <c r="N80" s="55">
        <f>LN('T3 - Price Data'!N81/'T3 - Price Data'!N80)</f>
        <v>-9.507532333052765E-3</v>
      </c>
      <c r="O80" s="55">
        <f>LN('T3 - Price Data'!O81/'T3 - Price Data'!O80)</f>
        <v>-3.3638359148829802E-2</v>
      </c>
      <c r="P80" s="55">
        <f>LN('T3 - Price Data'!P81/'T3 - Price Data'!P80)</f>
        <v>-2.8911343494420035E-2</v>
      </c>
      <c r="Q80" s="55">
        <f>LN('T3 - Price Data'!Q81/'T3 - Price Data'!Q80)</f>
        <v>-1.4936797494510597E-2</v>
      </c>
    </row>
    <row r="81" spans="2:17">
      <c r="B81" s="61">
        <v>42907</v>
      </c>
      <c r="C81" s="58">
        <f>LN('T3 - Price Data'!C82/'T3 - Price Data'!C81)</f>
        <v>1.4653810469218603E-2</v>
      </c>
      <c r="D81" s="55">
        <f>LN('T3 - Price Data'!D82/'T3 - Price Data'!D81)</f>
        <v>7.2841112909828388E-3</v>
      </c>
      <c r="E81" s="55">
        <f>LN('T3 - Price Data'!E82/'T3 - Price Data'!E81)</f>
        <v>-7.0249388206866691E-4</v>
      </c>
      <c r="F81" s="55">
        <f>LN('T3 - Price Data'!F82/'T3 - Price Data'!F81)</f>
        <v>7.5350195044184224E-3</v>
      </c>
      <c r="G81" s="55">
        <f>LN('T3 - Price Data'!G82/'T3 - Price Data'!G81)</f>
        <v>-1.1904763310747021E-3</v>
      </c>
      <c r="H81" s="55">
        <f>LN('T3 - Price Data'!H82/'T3 - Price Data'!H81)</f>
        <v>8.1026776862349673E-3</v>
      </c>
      <c r="I81" s="55">
        <f>LN('T3 - Price Data'!I82/'T3 - Price Data'!I81)</f>
        <v>-6.428134412301066E-3</v>
      </c>
      <c r="J81" s="55">
        <f>LN('T3 - Price Data'!J82/'T3 - Price Data'!J81)</f>
        <v>-1.0886850284504777E-2</v>
      </c>
      <c r="K81" s="55">
        <f>LN('T3 - Price Data'!K82/'T3 - Price Data'!K81)</f>
        <v>2.3848572936937093E-3</v>
      </c>
      <c r="L81" s="55">
        <f>LN('T3 - Price Data'!L82/'T3 - Price Data'!L81)</f>
        <v>-2.6671320965253667E-3</v>
      </c>
      <c r="M81" s="55">
        <f>LN('T3 - Price Data'!M82/'T3 - Price Data'!M81)</f>
        <v>1.7436796048268374E-3</v>
      </c>
      <c r="N81" s="55">
        <f>LN('T3 - Price Data'!N82/'T3 - Price Data'!N81)</f>
        <v>-1.3356683140169674E-2</v>
      </c>
      <c r="O81" s="55">
        <f>LN('T3 - Price Data'!O82/'T3 - Price Data'!O81)</f>
        <v>4.3850033590163342E-4</v>
      </c>
      <c r="P81" s="55">
        <f>LN('T3 - Price Data'!P82/'T3 - Price Data'!P81)</f>
        <v>6.6445427186685108E-3</v>
      </c>
      <c r="Q81" s="55">
        <f>LN('T3 - Price Data'!Q82/'T3 - Price Data'!Q81)</f>
        <v>2.2547923870890828E-3</v>
      </c>
    </row>
    <row r="82" spans="2:17">
      <c r="B82" s="61">
        <v>42908</v>
      </c>
      <c r="C82" s="58">
        <f>LN('T3 - Price Data'!C83/'T3 - Price Data'!C82)</f>
        <v>5.3886140754030457E-3</v>
      </c>
      <c r="D82" s="55">
        <f>LN('T3 - Price Data'!D83/'T3 - Price Data'!D82)</f>
        <v>-4.1558501371724193E-3</v>
      </c>
      <c r="E82" s="55">
        <f>LN('T3 - Price Data'!E83/'T3 - Price Data'!E82)</f>
        <v>-7.0522154053249469E-3</v>
      </c>
      <c r="F82" s="55">
        <f>LN('T3 - Price Data'!F83/'T3 - Price Data'!F82)</f>
        <v>-2.1470754356650713E-3</v>
      </c>
      <c r="G82" s="55">
        <f>LN('T3 - Price Data'!G83/'T3 - Price Data'!G82)</f>
        <v>-8.3732546629966074E-3</v>
      </c>
      <c r="H82" s="55">
        <f>LN('T3 - Price Data'!H83/'T3 - Price Data'!H82)</f>
        <v>6.0342120742675684E-3</v>
      </c>
      <c r="I82" s="55">
        <f>LN('T3 - Price Data'!I83/'T3 - Price Data'!I82)</f>
        <v>-9.9374332579245835E-3</v>
      </c>
      <c r="J82" s="55">
        <f>LN('T3 - Price Data'!J83/'T3 - Price Data'!J82)</f>
        <v>-4.2462908814510968E-3</v>
      </c>
      <c r="K82" s="55">
        <f>LN('T3 - Price Data'!K83/'T3 - Price Data'!K82)</f>
        <v>-2.5340998878070611E-3</v>
      </c>
      <c r="L82" s="55">
        <f>LN('T3 - Price Data'!L83/'T3 - Price Data'!L82)</f>
        <v>-9.293680966330249E-4</v>
      </c>
      <c r="M82" s="55">
        <f>LN('T3 - Price Data'!M83/'T3 - Price Data'!M82)</f>
        <v>-1.2270092591814359E-2</v>
      </c>
      <c r="N82" s="55">
        <f>LN('T3 - Price Data'!N83/'T3 - Price Data'!N82)</f>
        <v>-1.749546237263748E-3</v>
      </c>
      <c r="O82" s="55">
        <f>LN('T3 - Price Data'!O83/'T3 - Price Data'!O82)</f>
        <v>6.1189002102574755E-3</v>
      </c>
      <c r="P82" s="55">
        <f>LN('T3 - Price Data'!P83/'T3 - Price Data'!P82)</f>
        <v>6.1071412064945488E-3</v>
      </c>
      <c r="Q82" s="55">
        <f>LN('T3 - Price Data'!Q83/'T3 - Price Data'!Q82)</f>
        <v>3.7467260016087306E-3</v>
      </c>
    </row>
    <row r="83" spans="2:17">
      <c r="B83" s="61">
        <v>42909</v>
      </c>
      <c r="C83" s="58">
        <f>LN('T3 - Price Data'!C84/'T3 - Price Data'!C83)</f>
        <v>-2.5116431202352189E-2</v>
      </c>
      <c r="D83" s="55">
        <f>LN('T3 - Price Data'!D84/'T3 - Price Data'!D83)</f>
        <v>5.7098520039065882E-3</v>
      </c>
      <c r="E83" s="55">
        <f>LN('T3 - Price Data'!E84/'T3 - Price Data'!E83)</f>
        <v>4.9417679107790474E-3</v>
      </c>
      <c r="F83" s="55">
        <f>LN('T3 - Price Data'!F84/'T3 - Price Data'!F83)</f>
        <v>1.228319849405767E-2</v>
      </c>
      <c r="G83" s="55">
        <f>LN('T3 - Price Data'!G84/'T3 - Price Data'!G83)</f>
        <v>3.0025521919021245E-4</v>
      </c>
      <c r="H83" s="55">
        <f>LN('T3 - Price Data'!H84/'T3 - Price Data'!H83)</f>
        <v>7.989390033478861E-3</v>
      </c>
      <c r="I83" s="55">
        <f>LN('T3 - Price Data'!I84/'T3 - Price Data'!I83)</f>
        <v>2.6019095338100733E-3</v>
      </c>
      <c r="J83" s="55">
        <f>LN('T3 - Price Data'!J84/'T3 - Price Data'!J83)</f>
        <v>1.3735028390152469E-2</v>
      </c>
      <c r="K83" s="55">
        <f>LN('T3 - Price Data'!K84/'T3 - Price Data'!K83)</f>
        <v>-4.7875615083726782E-3</v>
      </c>
      <c r="L83" s="55">
        <f>LN('T3 - Price Data'!L84/'T3 - Price Data'!L83)</f>
        <v>-3.8427994887379013E-3</v>
      </c>
      <c r="M83" s="55">
        <f>LN('T3 - Price Data'!M84/'T3 - Price Data'!M83)</f>
        <v>-8.8222325969103746E-4</v>
      </c>
      <c r="N83" s="55">
        <f>LN('T3 - Price Data'!N84/'T3 - Price Data'!N83)</f>
        <v>-4.5902605237889754E-3</v>
      </c>
      <c r="O83" s="55">
        <f>LN('T3 - Price Data'!O84/'T3 - Price Data'!O83)</f>
        <v>-3.4919284718644143E-3</v>
      </c>
      <c r="P83" s="55">
        <f>LN('T3 - Price Data'!P84/'T3 - Price Data'!P83)</f>
        <v>4.5969544094498277E-3</v>
      </c>
      <c r="Q83" s="55">
        <f>LN('T3 - Price Data'!Q84/'T3 - Price Data'!Q83)</f>
        <v>0</v>
      </c>
    </row>
    <row r="84" spans="2:17">
      <c r="B84" s="61">
        <v>42912</v>
      </c>
      <c r="C84" s="58">
        <f>LN('T3 - Price Data'!C85/'T3 - Price Data'!C84)</f>
        <v>-2.5466906803125237E-3</v>
      </c>
      <c r="D84" s="55">
        <f>LN('T3 - Price Data'!D85/'T3 - Price Data'!D84)</f>
        <v>4.1322372849105912E-3</v>
      </c>
      <c r="E84" s="55">
        <f>LN('T3 - Price Data'!E85/'T3 - Price Data'!E84)</f>
        <v>-8.4866138773186939E-3</v>
      </c>
      <c r="F84" s="55">
        <f>LN('T3 - Price Data'!F85/'T3 - Price Data'!F84)</f>
        <v>-1.2283198494057552E-2</v>
      </c>
      <c r="G84" s="55">
        <f>LN('T3 - Price Data'!G85/'T3 - Price Data'!G84)</f>
        <v>1.4999252849577387E-3</v>
      </c>
      <c r="H84" s="55">
        <f>LN('T3 - Price Data'!H85/'T3 - Price Data'!H84)</f>
        <v>-6.6334994140596244E-4</v>
      </c>
      <c r="I84" s="55">
        <f>LN('T3 - Price Data'!I85/'T3 - Price Data'!I84)</f>
        <v>-1.733853923746483E-3</v>
      </c>
      <c r="J84" s="55">
        <f>LN('T3 - Price Data'!J85/'T3 - Price Data'!J84)</f>
        <v>8.012584237155642E-3</v>
      </c>
      <c r="K84" s="55">
        <f>LN('T3 - Price Data'!K85/'T3 - Price Data'!K84)</f>
        <v>-2.703110220784895E-3</v>
      </c>
      <c r="L84" s="55">
        <f>LN('T3 - Price Data'!L85/'T3 - Price Data'!L84)</f>
        <v>1.0907511250823695E-2</v>
      </c>
      <c r="M84" s="55">
        <f>LN('T3 - Price Data'!M85/'T3 - Price Data'!M84)</f>
        <v>0</v>
      </c>
      <c r="N84" s="55">
        <f>LN('T3 - Price Data'!N85/'T3 - Price Data'!N84)</f>
        <v>6.6086962490939571E-3</v>
      </c>
      <c r="O84" s="55">
        <f>LN('T3 - Price Data'!O85/'T3 - Price Data'!O84)</f>
        <v>-1.3126232468802538E-3</v>
      </c>
      <c r="P84" s="55">
        <f>LN('T3 - Price Data'!P85/'T3 - Price Data'!P84)</f>
        <v>1.4731159059748053E-3</v>
      </c>
      <c r="Q84" s="55">
        <f>LN('T3 - Price Data'!Q85/'T3 - Price Data'!Q84)</f>
        <v>1.4110891398397598E-2</v>
      </c>
    </row>
    <row r="85" spans="2:17">
      <c r="B85" s="61">
        <v>42913</v>
      </c>
      <c r="C85" s="58">
        <f>LN('T3 - Price Data'!C86/'T3 - Price Data'!C85)</f>
        <v>1.2741560441148472E-3</v>
      </c>
      <c r="D85" s="55">
        <f>LN('T3 - Price Data'!D86/'T3 - Price Data'!D85)</f>
        <v>-7.762005335489301E-3</v>
      </c>
      <c r="E85" s="55">
        <f>LN('T3 - Price Data'!E86/'T3 - Price Data'!E85)</f>
        <v>2.8368813351997567E-3</v>
      </c>
      <c r="F85" s="55">
        <f>LN('T3 - Price Data'!F86/'T3 - Price Data'!F85)</f>
        <v>-1.2435953726618347E-2</v>
      </c>
      <c r="G85" s="55">
        <f>LN('T3 - Price Data'!G86/'T3 - Price Data'!G85)</f>
        <v>1.3103224998427008E-2</v>
      </c>
      <c r="H85" s="55">
        <f>LN('T3 - Price Data'!H86/'T3 - Price Data'!H85)</f>
        <v>-1.403297334879103E-2</v>
      </c>
      <c r="I85" s="55">
        <f>LN('T3 - Price Data'!I86/'T3 - Price Data'!I85)</f>
        <v>-1.7947516107675313E-2</v>
      </c>
      <c r="J85" s="55">
        <f>LN('T3 - Price Data'!J86/'T3 - Price Data'!J85)</f>
        <v>1.0404023827326663E-3</v>
      </c>
      <c r="K85" s="55">
        <f>LN('T3 - Price Data'!K86/'T3 - Price Data'!K85)</f>
        <v>3.3028103886829484E-3</v>
      </c>
      <c r="L85" s="55">
        <f>LN('T3 - Price Data'!L86/'T3 - Price Data'!L85)</f>
        <v>-7.1809435283583774E-3</v>
      </c>
      <c r="M85" s="55">
        <f>LN('T3 - Price Data'!M86/'T3 - Price Data'!M85)</f>
        <v>1.7636688874967138E-3</v>
      </c>
      <c r="N85" s="55">
        <f>LN('T3 - Price Data'!N86/'T3 - Price Data'!N85)</f>
        <v>1.7588727911965349E-2</v>
      </c>
      <c r="O85" s="55">
        <f>LN('T3 - Price Data'!O86/'T3 - Price Data'!O85)</f>
        <v>2.3367571256112992E-2</v>
      </c>
      <c r="P85" s="55">
        <f>LN('T3 - Price Data'!P86/'T3 - Price Data'!P85)</f>
        <v>3.2188166667157098E-2</v>
      </c>
      <c r="Q85" s="55">
        <f>LN('T3 - Price Data'!Q86/'T3 - Price Data'!Q85)</f>
        <v>-1.8608650105229257E-2</v>
      </c>
    </row>
    <row r="86" spans="2:17">
      <c r="B86" s="61">
        <v>42914</v>
      </c>
      <c r="C86" s="58">
        <f>LN('T3 - Price Data'!C87/'T3 - Price Data'!C86)</f>
        <v>-1.0667905735720153E-2</v>
      </c>
      <c r="D86" s="55">
        <f>LN('T3 - Price Data'!D87/'T3 - Price Data'!D86)</f>
        <v>-6.2532772816316353E-3</v>
      </c>
      <c r="E86" s="55">
        <f>LN('T3 - Price Data'!E87/'T3 - Price Data'!E86)</f>
        <v>-4.258345682577192E-3</v>
      </c>
      <c r="F86" s="55">
        <f>LN('T3 - Price Data'!F87/'T3 - Price Data'!F86)</f>
        <v>-9.8415228447913203E-3</v>
      </c>
      <c r="G86" s="55">
        <f>LN('T3 - Price Data'!G87/'T3 - Price Data'!G86)</f>
        <v>1.6141216179385277E-2</v>
      </c>
      <c r="H86" s="55">
        <f>LN('T3 - Price Data'!H87/'T3 - Price Data'!H86)</f>
        <v>-6.0749427463247197E-3</v>
      </c>
      <c r="I86" s="55">
        <f>LN('T3 - Price Data'!I87/'T3 - Price Data'!I86)</f>
        <v>-9.3189048028651904E-3</v>
      </c>
      <c r="J86" s="55">
        <f>LN('T3 - Price Data'!J87/'T3 - Price Data'!J86)</f>
        <v>1.9224759611795192E-2</v>
      </c>
      <c r="K86" s="55">
        <f>LN('T3 - Price Data'!K87/'T3 - Price Data'!K86)</f>
        <v>-1.8001805041479657E-3</v>
      </c>
      <c r="L86" s="55">
        <f>LN('T3 - Price Data'!L87/'T3 - Price Data'!L86)</f>
        <v>-6.7646630716568712E-3</v>
      </c>
      <c r="M86" s="55">
        <f>LN('T3 - Price Data'!M87/'T3 - Price Data'!M86)</f>
        <v>-6.1864978574988471E-3</v>
      </c>
      <c r="N86" s="55">
        <f>LN('T3 - Price Data'!N87/'T3 - Price Data'!N86)</f>
        <v>8.4177795494262599E-3</v>
      </c>
      <c r="O86" s="55">
        <f>LN('T3 - Price Data'!O87/'T3 - Price Data'!O86)</f>
        <v>8.5179390653024878E-3</v>
      </c>
      <c r="P86" s="55">
        <f>LN('T3 - Price Data'!P87/'T3 - Price Data'!P86)</f>
        <v>-4.7524753369743047E-4</v>
      </c>
      <c r="Q86" s="55">
        <f>LN('T3 - Price Data'!Q87/'T3 - Price Data'!Q86)</f>
        <v>2.155416033498601E-2</v>
      </c>
    </row>
    <row r="87" spans="2:17">
      <c r="B87" s="61">
        <v>42915</v>
      </c>
      <c r="C87" s="58">
        <f>LN('T3 - Price Data'!C88/'T3 - Price Data'!C87)</f>
        <v>1.2364258983898547E-2</v>
      </c>
      <c r="D87" s="55">
        <f>LN('T3 - Price Data'!D88/'T3 - Price Data'!D87)</f>
        <v>3.2401908867560156E-2</v>
      </c>
      <c r="E87" s="55">
        <f>LN('T3 - Price Data'!E88/'T3 - Price Data'!E87)</f>
        <v>-1.1445046245872821E-2</v>
      </c>
      <c r="F87" s="55">
        <f>LN('T3 - Price Data'!F88/'T3 - Price Data'!F87)</f>
        <v>-1.4946306465708216E-2</v>
      </c>
      <c r="G87" s="55">
        <f>LN('T3 - Price Data'!G88/'T3 - Price Data'!G87)</f>
        <v>1.4545457109943617E-3</v>
      </c>
      <c r="H87" s="55">
        <f>LN('T3 - Price Data'!H88/'T3 - Price Data'!H87)</f>
        <v>-3.3909832425582567E-3</v>
      </c>
      <c r="I87" s="55">
        <f>LN('T3 - Price Data'!I88/'T3 - Price Data'!I87)</f>
        <v>-8.0573399198676978E-3</v>
      </c>
      <c r="J87" s="55">
        <f>LN('T3 - Price Data'!J88/'T3 - Price Data'!J87)</f>
        <v>-3.0648755474530424E-3</v>
      </c>
      <c r="K87" s="55">
        <f>LN('T3 - Price Data'!K88/'T3 - Price Data'!K87)</f>
        <v>8.2243454229033019E-3</v>
      </c>
      <c r="L87" s="55">
        <f>LN('T3 - Price Data'!L88/'T3 - Price Data'!L87)</f>
        <v>-2.752576201860318E-2</v>
      </c>
      <c r="M87" s="55">
        <f>LN('T3 - Price Data'!M88/'T3 - Price Data'!M87)</f>
        <v>-3.0605449076077706E-2</v>
      </c>
      <c r="N87" s="55">
        <f>LN('T3 - Price Data'!N88/'T3 - Price Data'!N87)</f>
        <v>1.4691806874153553E-2</v>
      </c>
      <c r="O87" s="55">
        <f>LN('T3 - Price Data'!O88/'T3 - Price Data'!O87)</f>
        <v>8.8664292056415458E-3</v>
      </c>
      <c r="P87" s="55">
        <f>LN('T3 - Price Data'!P88/'T3 - Price Data'!P87)</f>
        <v>2.4108869621718401E-2</v>
      </c>
      <c r="Q87" s="55">
        <f>LN('T3 - Price Data'!Q88/'T3 - Price Data'!Q87)</f>
        <v>-9.6048023197336744E-3</v>
      </c>
    </row>
    <row r="88" spans="2:17">
      <c r="B88" s="61">
        <v>42916</v>
      </c>
      <c r="C88" s="58">
        <f>LN('T3 - Price Data'!C89/'T3 - Price Data'!C88)</f>
        <v>1.5139061215684306E-2</v>
      </c>
      <c r="D88" s="55">
        <f>LN('T3 - Price Data'!D89/'T3 - Price Data'!D88)</f>
        <v>6.0545089087062224E-3</v>
      </c>
      <c r="E88" s="55">
        <f>LN('T3 - Price Data'!E89/'T3 - Price Data'!E88)</f>
        <v>-5.0486944599792225E-3</v>
      </c>
      <c r="F88" s="55">
        <f>LN('T3 - Price Data'!F89/'T3 - Price Data'!F88)</f>
        <v>-6.1538655743782235E-3</v>
      </c>
      <c r="G88" s="55">
        <f>LN('T3 - Price Data'!G89/'T3 - Price Data'!G88)</f>
        <v>-1.8779894651596244E-2</v>
      </c>
      <c r="H88" s="55">
        <f>LN('T3 - Price Data'!H89/'T3 - Price Data'!H88)</f>
        <v>-1.2991635718538688E-2</v>
      </c>
      <c r="I88" s="55">
        <f>LN('T3 - Price Data'!I89/'T3 - Price Data'!I88)</f>
        <v>-1.9515028207324425E-2</v>
      </c>
      <c r="J88" s="55">
        <f>LN('T3 - Price Data'!J89/'T3 - Price Data'!J88)</f>
        <v>5.2725694049839391E-3</v>
      </c>
      <c r="K88" s="55">
        <f>LN('T3 - Price Data'!K89/'T3 - Price Data'!K88)</f>
        <v>-1.5004032408281898E-2</v>
      </c>
      <c r="L88" s="55">
        <f>LN('T3 - Price Data'!L89/'T3 - Price Data'!L88)</f>
        <v>-3.6094568159424138E-4</v>
      </c>
      <c r="M88" s="55">
        <f>LN('T3 - Price Data'!M89/'T3 - Price Data'!M88)</f>
        <v>5.4694758045354761E-3</v>
      </c>
      <c r="N88" s="55">
        <f>LN('T3 - Price Data'!N89/'T3 - Price Data'!N88)</f>
        <v>3.0927859704443757E-3</v>
      </c>
      <c r="O88" s="55">
        <f>LN('T3 - Price Data'!O89/'T3 - Price Data'!O88)</f>
        <v>-1.1414201284440123E-2</v>
      </c>
      <c r="P88" s="55">
        <f>LN('T3 - Price Data'!P89/'T3 - Price Data'!P88)</f>
        <v>2.9345916496089624E-3</v>
      </c>
      <c r="Q88" s="55">
        <f>LN('T3 - Price Data'!Q89/'T3 - Price Data'!Q88)</f>
        <v>8.8692377407797902E-3</v>
      </c>
    </row>
    <row r="89" spans="2:17">
      <c r="B89" s="61">
        <v>42919</v>
      </c>
      <c r="C89" s="58">
        <f>LN('T3 - Price Data'!C90/'T3 - Price Data'!C89)</f>
        <v>1.6680571006970134E-3</v>
      </c>
      <c r="D89" s="55">
        <f>LN('T3 - Price Data'!D90/'T3 - Price Data'!D89)</f>
        <v>4.0160696548899649E-3</v>
      </c>
      <c r="E89" s="55">
        <f>LN('T3 - Price Data'!E90/'T3 - Price Data'!E89)</f>
        <v>-5.8013215640865127E-3</v>
      </c>
      <c r="F89" s="55">
        <f>LN('T3 - Price Data'!F90/'T3 - Price Data'!F89)</f>
        <v>6.1538655743782859E-3</v>
      </c>
      <c r="G89" s="55">
        <f>LN('T3 - Price Data'!G90/'T3 - Price Data'!G89)</f>
        <v>-8.6271545045211919E-3</v>
      </c>
      <c r="H89" s="55">
        <f>LN('T3 - Price Data'!H90/'T3 - Price Data'!H89)</f>
        <v>8.2248578808847943E-3</v>
      </c>
      <c r="I89" s="55">
        <f>LN('T3 - Price Data'!I90/'T3 - Price Data'!I89)</f>
        <v>-3.6730987118613503E-3</v>
      </c>
      <c r="J89" s="55">
        <f>LN('T3 - Price Data'!J90/'T3 - Price Data'!J89)</f>
        <v>-9.5449846879337788E-3</v>
      </c>
      <c r="K89" s="55">
        <f>LN('T3 - Price Data'!K90/'T3 - Price Data'!K89)</f>
        <v>8.4299761604591811E-3</v>
      </c>
      <c r="L89" s="55">
        <f>LN('T3 - Price Data'!L90/'T3 - Price Data'!L89)</f>
        <v>4.2029482464415614E-3</v>
      </c>
      <c r="M89" s="55">
        <f>LN('T3 - Price Data'!M90/'T3 - Price Data'!M89)</f>
        <v>0</v>
      </c>
      <c r="N89" s="55">
        <f>LN('T3 - Price Data'!N90/'T3 - Price Data'!N89)</f>
        <v>1.1259074925921457E-2</v>
      </c>
      <c r="O89" s="55">
        <f>LN('T3 - Price Data'!O90/'T3 - Price Data'!O89)</f>
        <v>3.2213619983655059E-2</v>
      </c>
      <c r="P89" s="55">
        <f>LN('T3 - Price Data'!P90/'T3 - Price Data'!P89)</f>
        <v>4.0056741887839829E-2</v>
      </c>
      <c r="Q89" s="55">
        <f>LN('T3 - Price Data'!Q90/'T3 - Price Data'!Q89)</f>
        <v>-1.4727543162745406E-3</v>
      </c>
    </row>
    <row r="90" spans="2:17">
      <c r="B90" s="61">
        <v>42920</v>
      </c>
      <c r="C90" s="58">
        <f>LN('T3 - Price Data'!C91/'T3 - Price Data'!C90)</f>
        <v>-7.5282664207915245E-3</v>
      </c>
      <c r="D90" s="55">
        <f>LN('T3 - Price Data'!D91/'T3 - Price Data'!D90)</f>
        <v>-5.0112754744548128E-4</v>
      </c>
      <c r="E90" s="55">
        <f>LN('T3 - Price Data'!E91/'T3 - Price Data'!E90)</f>
        <v>0</v>
      </c>
      <c r="F90" s="55">
        <f>LN('T3 - Price Data'!F91/'T3 - Price Data'!F90)</f>
        <v>5.5756901360854631E-4</v>
      </c>
      <c r="G90" s="55">
        <f>LN('T3 - Price Data'!G91/'T3 - Price Data'!G90)</f>
        <v>-1.4949920559876417E-3</v>
      </c>
      <c r="H90" s="55">
        <f>LN('T3 - Price Data'!H91/'T3 - Price Data'!H90)</f>
        <v>-2.7341097004681724E-3</v>
      </c>
      <c r="I90" s="55">
        <f>LN('T3 - Price Data'!I91/'T3 - Price Data'!I90)</f>
        <v>-1.1566171038644286E-2</v>
      </c>
      <c r="J90" s="55">
        <f>LN('T3 - Price Data'!J91/'T3 - Price Data'!J90)</f>
        <v>-8.566778558709244E-4</v>
      </c>
      <c r="K90" s="55">
        <f>LN('T3 - Price Data'!K91/'T3 - Price Data'!K90)</f>
        <v>-5.8633558943844769E-3</v>
      </c>
      <c r="L90" s="55">
        <f>LN('T3 - Price Data'!L91/'T3 - Price Data'!L90)</f>
        <v>-5.1661074829514224E-3</v>
      </c>
      <c r="M90" s="55">
        <f>LN('T3 - Price Data'!M91/'T3 - Price Data'!M90)</f>
        <v>-6.3839706099233368E-3</v>
      </c>
      <c r="N90" s="55">
        <f>LN('T3 - Price Data'!N91/'T3 - Price Data'!N90)</f>
        <v>-6.3816425895206093E-3</v>
      </c>
      <c r="O90" s="55">
        <f>LN('T3 - Price Data'!O91/'T3 - Price Data'!O90)</f>
        <v>1.0647111226448484E-2</v>
      </c>
      <c r="P90" s="55">
        <f>LN('T3 - Price Data'!P91/'T3 - Price Data'!P90)</f>
        <v>1.1846588087679928E-3</v>
      </c>
      <c r="Q90" s="55">
        <f>LN('T3 - Price Data'!Q91/'T3 - Price Data'!Q90)</f>
        <v>2.2083188952284971E-3</v>
      </c>
    </row>
    <row r="91" spans="2:17">
      <c r="B91" s="61">
        <v>42921</v>
      </c>
      <c r="C91" s="58">
        <f>LN('T3 - Price Data'!C92/'T3 - Price Data'!C91)</f>
        <v>7.9448463060077974E-3</v>
      </c>
      <c r="D91" s="55">
        <f>LN('T3 - Price Data'!D92/'T3 - Price Data'!D91)</f>
        <v>-3.5149421074444969E-3</v>
      </c>
      <c r="E91" s="55">
        <f>LN('T3 - Price Data'!E92/'T3 - Price Data'!E91)</f>
        <v>5.8013215640864467E-3</v>
      </c>
      <c r="F91" s="55">
        <f>LN('T3 - Price Data'!F92/'T3 - Price Data'!F91)</f>
        <v>1.2739025777429712E-2</v>
      </c>
      <c r="G91" s="55">
        <f>LN('T3 - Price Data'!G92/'T3 - Price Data'!G91)</f>
        <v>3.7296937814410618E-2</v>
      </c>
      <c r="H91" s="55">
        <f>LN('T3 - Price Data'!H92/'T3 - Price Data'!H91)</f>
        <v>-7.5575763360794159E-3</v>
      </c>
      <c r="I91" s="55">
        <f>LN('T3 - Price Data'!I92/'T3 - Price Data'!I91)</f>
        <v>1.0185273235781295E-2</v>
      </c>
      <c r="J91" s="55">
        <f>LN('T3 - Price Data'!J92/'T3 - Price Data'!J91)</f>
        <v>-1.0164615037672379E-2</v>
      </c>
      <c r="K91" s="55">
        <f>LN('T3 - Price Data'!K92/'T3 - Price Data'!K91)</f>
        <v>-9.544803922657932E-3</v>
      </c>
      <c r="L91" s="55">
        <f>LN('T3 - Price Data'!L92/'T3 - Price Data'!L91)</f>
        <v>2.4061609299024806E-3</v>
      </c>
      <c r="M91" s="55">
        <f>LN('T3 - Price Data'!M92/'T3 - Price Data'!M91)</f>
        <v>1.1823693905741478E-2</v>
      </c>
      <c r="N91" s="55">
        <f>LN('T3 - Price Data'!N92/'T3 - Price Data'!N91)</f>
        <v>1.1077976663849451E-2</v>
      </c>
      <c r="O91" s="55">
        <f>LN('T3 - Price Data'!O92/'T3 - Price Data'!O91)</f>
        <v>5.68644911655864E-3</v>
      </c>
      <c r="P91" s="55">
        <f>LN('T3 - Price Data'!P92/'T3 - Price Data'!P91)</f>
        <v>-2.3707226987357255E-3</v>
      </c>
      <c r="Q91" s="55">
        <f>LN('T3 - Price Data'!Q92/'T3 - Price Data'!Q91)</f>
        <v>-1.4716706114562507E-3</v>
      </c>
    </row>
    <row r="92" spans="2:17">
      <c r="B92" s="61">
        <v>42922</v>
      </c>
      <c r="C92" s="58">
        <f>LN('T3 - Price Data'!C93/'T3 - Price Data'!C92)</f>
        <v>-2.0619287202735703E-2</v>
      </c>
      <c r="D92" s="55">
        <f>LN('T3 - Price Data'!D93/'T3 - Price Data'!D92)</f>
        <v>-1.0065426114013946E-3</v>
      </c>
      <c r="E92" s="55">
        <f>LN('T3 - Price Data'!E93/'T3 - Price Data'!E92)</f>
        <v>-7.2332733714302797E-4</v>
      </c>
      <c r="F92" s="55">
        <f>LN('T3 - Price Data'!F93/'T3 - Price Data'!F92)</f>
        <v>7.6754762783395577E-3</v>
      </c>
      <c r="G92" s="55">
        <f>LN('T3 - Price Data'!G93/'T3 - Price Data'!G92)</f>
        <v>-1.0723186361896788E-2</v>
      </c>
      <c r="H92" s="55">
        <f>LN('T3 - Price Data'!H93/'T3 - Price Data'!H92)</f>
        <v>2.0668281556628885E-3</v>
      </c>
      <c r="I92" s="55">
        <f>LN('T3 - Price Data'!I93/'T3 - Price Data'!I92)</f>
        <v>-2.3057423173559748E-3</v>
      </c>
      <c r="J92" s="55">
        <f>LN('T3 - Price Data'!J93/'T3 - Price Data'!J92)</f>
        <v>-3.8167985267009651E-3</v>
      </c>
      <c r="K92" s="55">
        <f>LN('T3 - Price Data'!K93/'T3 - Price Data'!K92)</f>
        <v>1.4958350978211871E-2</v>
      </c>
      <c r="L92" s="55">
        <f>LN('T3 - Price Data'!L93/'T3 - Price Data'!L92)</f>
        <v>-8.083533188658178E-3</v>
      </c>
      <c r="M92" s="55">
        <f>LN('T3 - Price Data'!M93/'T3 - Price Data'!M92)</f>
        <v>-1.2739025777429714E-2</v>
      </c>
      <c r="N92" s="55">
        <f>LN('T3 - Price Data'!N93/'T3 - Price Data'!N92)</f>
        <v>5.1784138454295751E-3</v>
      </c>
      <c r="O92" s="55">
        <f>LN('T3 - Price Data'!O93/'T3 - Price Data'!O92)</f>
        <v>9.6735941783784585E-3</v>
      </c>
      <c r="P92" s="55">
        <f>LN('T3 - Price Data'!P93/'T3 - Price Data'!P92)</f>
        <v>-6.847302728165975E-3</v>
      </c>
      <c r="Q92" s="55">
        <f>LN('T3 - Price Data'!Q93/'T3 - Price Data'!Q92)</f>
        <v>-8.1331317082774229E-3</v>
      </c>
    </row>
    <row r="93" spans="2:17">
      <c r="B93" s="61">
        <v>42923</v>
      </c>
      <c r="C93" s="58">
        <f>LN('T3 - Price Data'!C94/'T3 - Price Data'!C93)</f>
        <v>1.1834457647002798E-2</v>
      </c>
      <c r="D93" s="55">
        <f>LN('T3 - Price Data'!D94/'T3 - Price Data'!D93)</f>
        <v>-3.0257209165369561E-3</v>
      </c>
      <c r="E93" s="55">
        <f>LN('T3 - Price Data'!E94/'T3 - Price Data'!E93)</f>
        <v>-7.9913247653008376E-3</v>
      </c>
      <c r="F93" s="55">
        <f>LN('T3 - Price Data'!F94/'T3 - Price Data'!F93)</f>
        <v>2.2679157769577862E-2</v>
      </c>
      <c r="G93" s="55">
        <f>LN('T3 - Price Data'!G94/'T3 - Price Data'!G93)</f>
        <v>-6.4308903302904025E-3</v>
      </c>
      <c r="H93" s="55">
        <f>LN('T3 - Price Data'!H94/'T3 - Price Data'!H93)</f>
        <v>1.4349409178999096E-2</v>
      </c>
      <c r="I93" s="55">
        <f>LN('T3 - Price Data'!I94/'T3 - Price Data'!I93)</f>
        <v>1.9204979836050046E-2</v>
      </c>
      <c r="J93" s="55">
        <f>LN('T3 - Price Data'!J94/'T3 - Price Data'!J93)</f>
        <v>-1.5656261352333001E-3</v>
      </c>
      <c r="K93" s="55">
        <f>LN('T3 - Price Data'!K94/'T3 - Price Data'!K93)</f>
        <v>-2.2520841287971679E-3</v>
      </c>
      <c r="L93" s="55">
        <f>LN('T3 - Price Data'!L94/'T3 - Price Data'!L93)</f>
        <v>1.2160766322228105E-2</v>
      </c>
      <c r="M93" s="55">
        <f>LN('T3 - Price Data'!M94/'T3 - Price Data'!M93)</f>
        <v>9.1533187168820601E-4</v>
      </c>
      <c r="N93" s="55">
        <f>LN('T3 - Price Data'!N94/'T3 - Price Data'!N93)</f>
        <v>1.1274076573218161E-2</v>
      </c>
      <c r="O93" s="55">
        <f>LN('T3 - Price Data'!O94/'T3 - Price Data'!O93)</f>
        <v>-3.2141449928287285E-3</v>
      </c>
      <c r="P93" s="55">
        <f>LN('T3 - Price Data'!P94/'T3 - Price Data'!P93)</f>
        <v>4.3222364032333531E-3</v>
      </c>
      <c r="Q93" s="55">
        <f>LN('T3 - Price Data'!Q94/'T3 - Price Data'!Q93)</f>
        <v>5.2072500749678619E-2</v>
      </c>
    </row>
    <row r="94" spans="2:17">
      <c r="B94" s="61">
        <v>42926</v>
      </c>
      <c r="C94" s="58">
        <f>LN('T3 - Price Data'!C95/'T3 - Price Data'!C94)</f>
        <v>0</v>
      </c>
      <c r="D94" s="55">
        <f>LN('T3 - Price Data'!D95/'T3 - Price Data'!D94)</f>
        <v>6.0423144559626617E-3</v>
      </c>
      <c r="E94" s="55">
        <f>LN('T3 - Price Data'!E95/'T3 - Price Data'!E94)</f>
        <v>7.267473846977692E-3</v>
      </c>
      <c r="F94" s="55">
        <f>LN('T3 - Price Data'!F95/'T3 - Price Data'!F94)</f>
        <v>-4.8167071985519829E-3</v>
      </c>
      <c r="G94" s="55">
        <f>LN('T3 - Price Data'!G95/'T3 - Price Data'!G94)</f>
        <v>3.2206147000423783E-3</v>
      </c>
      <c r="H94" s="55">
        <f>LN('T3 - Price Data'!H95/'T3 - Price Data'!H94)</f>
        <v>-2.7173929764999151E-3</v>
      </c>
      <c r="I94" s="55">
        <f>LN('T3 - Price Data'!I95/'T3 - Price Data'!I94)</f>
        <v>-8.1855845864394049E-3</v>
      </c>
      <c r="J94" s="55">
        <f>LN('T3 - Price Data'!J95/'T3 - Price Data'!J94)</f>
        <v>4.1695682367248309E-3</v>
      </c>
      <c r="K94" s="55">
        <f>LN('T3 - Price Data'!K95/'T3 - Price Data'!K94)</f>
        <v>4.5082275915694583E-4</v>
      </c>
      <c r="L94" s="55">
        <f>LN('T3 - Price Data'!L95/'T3 - Price Data'!L94)</f>
        <v>6.3227171564416039E-3</v>
      </c>
      <c r="M94" s="55">
        <f>LN('T3 - Price Data'!M95/'T3 - Price Data'!M94)</f>
        <v>2.7409793314222665E-3</v>
      </c>
      <c r="N94" s="55">
        <f>LN('T3 - Price Data'!N95/'T3 - Price Data'!N94)</f>
        <v>1.1887212784046504E-2</v>
      </c>
      <c r="O94" s="55">
        <f>LN('T3 - Price Data'!O95/'T3 - Price Data'!O94)</f>
        <v>1.6760168857465101E-2</v>
      </c>
      <c r="P94" s="55">
        <f>LN('T3 - Price Data'!P95/'T3 - Price Data'!P94)</f>
        <v>1.0798122818132095E-2</v>
      </c>
      <c r="Q94" s="55">
        <f>LN('T3 - Price Data'!Q95/'T3 - Price Data'!Q94)</f>
        <v>-3.5298307035245592E-3</v>
      </c>
    </row>
    <row r="95" spans="2:17">
      <c r="B95" s="61">
        <v>42927</v>
      </c>
      <c r="C95" s="58">
        <f>LN('T3 - Price Data'!C96/'T3 - Price Data'!C95)</f>
        <v>-5.4771571515364256E-3</v>
      </c>
      <c r="D95" s="55">
        <f>LN('T3 - Price Data'!D96/'T3 - Price Data'!D95)</f>
        <v>1.003512377240109E-3</v>
      </c>
      <c r="E95" s="55">
        <f>LN('T3 - Price Data'!E96/'T3 - Price Data'!E95)</f>
        <v>-5.2780737214094861E-2</v>
      </c>
      <c r="F95" s="55">
        <f>LN('T3 - Price Data'!F96/'T3 - Price Data'!F95)</f>
        <v>-1.0245438770908888E-2</v>
      </c>
      <c r="G95" s="55">
        <f>LN('T3 - Price Data'!G96/'T3 - Price Data'!G95)</f>
        <v>0</v>
      </c>
      <c r="H95" s="55">
        <f>LN('T3 - Price Data'!H96/'T3 - Price Data'!H95)</f>
        <v>1.3596195160396518E-3</v>
      </c>
      <c r="I95" s="55">
        <f>LN('T3 - Price Data'!I96/'T3 - Price Data'!I95)</f>
        <v>4.5558165358606613E-3</v>
      </c>
      <c r="J95" s="55">
        <f>LN('T3 - Price Data'!J96/'T3 - Price Data'!J95)</f>
        <v>-2.7777795639022749E-3</v>
      </c>
      <c r="K95" s="55">
        <f>LN('T3 - Price Data'!K96/'T3 - Price Data'!K95)</f>
        <v>-1.5290586303244426E-2</v>
      </c>
      <c r="L95" s="55">
        <f>LN('T3 - Price Data'!L96/'T3 - Price Data'!L95)</f>
        <v>4.2719894090024408E-3</v>
      </c>
      <c r="M95" s="55">
        <f>LN('T3 - Price Data'!M96/'T3 - Price Data'!M95)</f>
        <v>-7.3260400920728977E-3</v>
      </c>
      <c r="N95" s="55">
        <f>LN('T3 - Price Data'!N96/'T3 - Price Data'!N95)</f>
        <v>7.382798415809127E-4</v>
      </c>
      <c r="O95" s="55">
        <f>LN('T3 - Price Data'!O96/'T3 - Price Data'!O95)</f>
        <v>1.5816531569297812E-3</v>
      </c>
      <c r="P95" s="55">
        <f>LN('T3 - Price Data'!P96/'T3 - Price Data'!P95)</f>
        <v>7.9132886562608262E-3</v>
      </c>
      <c r="Q95" s="55">
        <f>LN('T3 - Price Data'!Q96/'T3 - Price Data'!Q95)</f>
        <v>1.4134277971469427E-3</v>
      </c>
    </row>
    <row r="96" spans="2:17">
      <c r="B96" s="61">
        <v>42928</v>
      </c>
      <c r="C96" s="58">
        <f>LN('T3 - Price Data'!C97/'T3 - Price Data'!C96)</f>
        <v>1.2666246151929834E-3</v>
      </c>
      <c r="D96" s="55">
        <f>LN('T3 - Price Data'!D97/'T3 - Price Data'!D96)</f>
        <v>-1.5056464575873489E-3</v>
      </c>
      <c r="E96" s="55">
        <f>LN('T3 - Price Data'!E97/'T3 - Price Data'!E96)</f>
        <v>-4.8484867265824287E-2</v>
      </c>
      <c r="F96" s="55">
        <f>LN('T3 - Price Data'!F97/'T3 - Price Data'!F96)</f>
        <v>7.5594312468165838E-3</v>
      </c>
      <c r="G96" s="55">
        <f>LN('T3 - Price Data'!G97/'T3 - Price Data'!G96)</f>
        <v>-2.0482816232189282E-3</v>
      </c>
      <c r="H96" s="55">
        <f>LN('T3 - Price Data'!H97/'T3 - Price Data'!H96)</f>
        <v>5.4200674693391133E-3</v>
      </c>
      <c r="I96" s="55">
        <f>LN('T3 - Price Data'!I97/'T3 - Price Data'!I96)</f>
        <v>6.7950431328288076E-3</v>
      </c>
      <c r="J96" s="55">
        <f>LN('T3 - Price Data'!J97/'T3 - Price Data'!J96)</f>
        <v>8.6550652804665996E-3</v>
      </c>
      <c r="K96" s="55">
        <f>LN('T3 - Price Data'!K97/'T3 - Price Data'!K96)</f>
        <v>7.4474088422184529E-3</v>
      </c>
      <c r="L96" s="55">
        <f>LN('T3 - Price Data'!L97/'T3 - Price Data'!L96)</f>
        <v>9.6630495001491807E-3</v>
      </c>
      <c r="M96" s="55">
        <f>LN('T3 - Price Data'!M97/'T3 - Price Data'!M96)</f>
        <v>1.5504186535965254E-2</v>
      </c>
      <c r="N96" s="55">
        <f>LN('T3 - Price Data'!N97/'T3 - Price Data'!N96)</f>
        <v>5.2751149742734727E-3</v>
      </c>
      <c r="O96" s="55">
        <f>LN('T3 - Price Data'!O97/'T3 - Price Data'!O96)</f>
        <v>1.9562439173489914E-2</v>
      </c>
      <c r="P96" s="55">
        <f>LN('T3 - Price Data'!P97/'T3 - Price Data'!P96)</f>
        <v>7.9959719470386256E-3</v>
      </c>
      <c r="Q96" s="55">
        <f>LN('T3 - Price Data'!Q97/'T3 - Price Data'!Q96)</f>
        <v>-1.1363758650315095E-2</v>
      </c>
    </row>
    <row r="97" spans="2:17">
      <c r="B97" s="61">
        <v>42929</v>
      </c>
      <c r="C97" s="58">
        <f>LN('T3 - Price Data'!C98/'T3 - Price Data'!C97)</f>
        <v>-1.4449890181059195E-2</v>
      </c>
      <c r="D97" s="55">
        <f>LN('T3 - Price Data'!D98/'T3 - Price Data'!D97)</f>
        <v>-2.0807652506403772E-2</v>
      </c>
      <c r="E97" s="55">
        <f>LN('T3 - Price Data'!E98/'T3 - Price Data'!E97)</f>
        <v>7.9808883310128319E-3</v>
      </c>
      <c r="F97" s="55">
        <f>LN('T3 - Price Data'!F98/'T3 - Price Data'!F97)</f>
        <v>-3.7725725153193324E-3</v>
      </c>
      <c r="G97" s="55">
        <f>LN('T3 - Price Data'!G98/'T3 - Price Data'!G97)</f>
        <v>1.1648355352237906E-2</v>
      </c>
      <c r="H97" s="55">
        <f>LN('T3 - Price Data'!H98/'T3 - Price Data'!H97)</f>
        <v>0</v>
      </c>
      <c r="I97" s="55">
        <f>LN('T3 - Price Data'!I98/'T3 - Price Data'!I97)</f>
        <v>8.0935693609217874E-3</v>
      </c>
      <c r="J97" s="55">
        <f>LN('T3 - Price Data'!J98/'T3 - Price Data'!J97)</f>
        <v>3.8875945006442654E-2</v>
      </c>
      <c r="K97" s="55">
        <f>LN('T3 - Price Data'!K98/'T3 - Price Data'!K97)</f>
        <v>2.0384398866334121E-2</v>
      </c>
      <c r="L97" s="55">
        <f>LN('T3 - Price Data'!L98/'T3 - Price Data'!L97)</f>
        <v>2.6936831887562724E-3</v>
      </c>
      <c r="M97" s="55">
        <f>LN('T3 - Price Data'!M98/'T3 - Price Data'!M97)</f>
        <v>-3.626477229173215E-3</v>
      </c>
      <c r="N97" s="55">
        <f>LN('T3 - Price Data'!N98/'T3 - Price Data'!N97)</f>
        <v>-1.8369976386259069E-3</v>
      </c>
      <c r="O97" s="55">
        <f>LN('T3 - Price Data'!O98/'T3 - Price Data'!O97)</f>
        <v>-3.8752180295075048E-4</v>
      </c>
      <c r="P97" s="55">
        <f>LN('T3 - Price Data'!P98/'T3 - Price Data'!P97)</f>
        <v>-9.6028673333414666E-3</v>
      </c>
      <c r="Q97" s="55">
        <f>LN('T3 - Price Data'!Q98/'T3 - Price Data'!Q97)</f>
        <v>6.4079962953302559E-3</v>
      </c>
    </row>
    <row r="98" spans="2:17">
      <c r="B98" s="61">
        <v>42930</v>
      </c>
      <c r="C98" s="58">
        <f>LN('T3 - Price Data'!C99/'T3 - Price Data'!C98)</f>
        <v>-6.011181690280921E-3</v>
      </c>
      <c r="D98" s="55">
        <f>LN('T3 - Price Data'!D99/'T3 - Price Data'!D98)</f>
        <v>-5.1413995004186523E-3</v>
      </c>
      <c r="E98" s="55">
        <f>LN('T3 - Price Data'!E99/'T3 - Price Data'!E98)</f>
        <v>1.0280833929068292E-2</v>
      </c>
      <c r="F98" s="55">
        <f>LN('T3 - Price Data'!F99/'T3 - Price Data'!F98)</f>
        <v>-1.2496766815258929E-2</v>
      </c>
      <c r="G98" s="55">
        <f>LN('T3 - Price Data'!G99/'T3 - Price Data'!G98)</f>
        <v>4.6216142342810247E-3</v>
      </c>
      <c r="H98" s="55">
        <f>LN('T3 - Price Data'!H99/'T3 - Price Data'!H98)</f>
        <v>-4.0622940088787928E-3</v>
      </c>
      <c r="I98" s="55">
        <f>LN('T3 - Price Data'!I99/'T3 - Price Data'!I98)</f>
        <v>-2.6905845827902182E-3</v>
      </c>
      <c r="J98" s="55">
        <f>LN('T3 - Price Data'!J99/'T3 - Price Data'!J98)</f>
        <v>-3.1548386482234863E-3</v>
      </c>
      <c r="K98" s="55">
        <f>LN('T3 - Price Data'!K99/'T3 - Price Data'!K98)</f>
        <v>-6.8483221350809581E-3</v>
      </c>
      <c r="L98" s="55">
        <f>LN('T3 - Price Data'!L99/'T3 - Price Data'!L98)</f>
        <v>-2.6936831887563388E-3</v>
      </c>
      <c r="M98" s="55">
        <f>LN('T3 - Price Data'!M99/'T3 - Price Data'!M98)</f>
        <v>-6.3781537407534309E-3</v>
      </c>
      <c r="N98" s="55">
        <f>LN('T3 - Price Data'!N99/'T3 - Price Data'!N98)</f>
        <v>-8.9885478662964525E-3</v>
      </c>
      <c r="O98" s="55">
        <f>LN('T3 - Price Data'!O99/'T3 - Price Data'!O98)</f>
        <v>1.1560822401076006E-2</v>
      </c>
      <c r="P98" s="55">
        <f>LN('T3 - Price Data'!P99/'T3 - Price Data'!P98)</f>
        <v>8.1538017269329778E-3</v>
      </c>
      <c r="Q98" s="55">
        <f>LN('T3 - Price Data'!Q99/'T3 - Price Data'!Q98)</f>
        <v>1.4184399541338495E-3</v>
      </c>
    </row>
    <row r="99" spans="2:17">
      <c r="B99" s="61">
        <v>42933</v>
      </c>
      <c r="C99" s="58">
        <f>LN('T3 - Price Data'!C100/'T3 - Price Data'!C99)</f>
        <v>1.2411886282232677E-2</v>
      </c>
      <c r="D99" s="55">
        <f>LN('T3 - Price Data'!D100/'T3 - Price Data'!D99)</f>
        <v>1.0303967938964016E-3</v>
      </c>
      <c r="E99" s="55">
        <f>LN('T3 - Price Data'!E100/'T3 - Price Data'!E99)</f>
        <v>-6.3141488389629897E-3</v>
      </c>
      <c r="F99" s="55">
        <f>LN('T3 - Price Data'!F100/'T3 - Price Data'!F99)</f>
        <v>1.6388968432098185E-3</v>
      </c>
      <c r="G99" s="55">
        <f>LN('T3 - Price Data'!G100/'T3 - Price Data'!G99)</f>
        <v>5.460568245869225E-3</v>
      </c>
      <c r="H99" s="55">
        <f>LN('T3 - Price Data'!H100/'T3 - Price Data'!H99)</f>
        <v>4.7377415185167922E-3</v>
      </c>
      <c r="I99" s="55">
        <f>LN('T3 - Price Data'!I100/'T3 - Price Data'!I99)</f>
        <v>9.8302847019480482E-3</v>
      </c>
      <c r="J99" s="55">
        <f>LN('T3 - Price Data'!J100/'T3 - Price Data'!J99)</f>
        <v>4.4802198892920329E-3</v>
      </c>
      <c r="K99" s="55">
        <f>LN('T3 - Price Data'!K100/'T3 - Price Data'!K99)</f>
        <v>2.8343421674795876E-3</v>
      </c>
      <c r="L99" s="55">
        <f>LN('T3 - Price Data'!L100/'T3 - Price Data'!L99)</f>
        <v>2.6936831887562724E-3</v>
      </c>
      <c r="M99" s="55">
        <f>LN('T3 - Price Data'!M100/'T3 - Price Data'!M99)</f>
        <v>-7.3394824880457996E-3</v>
      </c>
      <c r="N99" s="55">
        <f>LN('T3 - Price Data'!N100/'T3 - Price Data'!N99)</f>
        <v>2.9640629333499515E-3</v>
      </c>
      <c r="O99" s="55">
        <f>LN('T3 - Price Data'!O100/'T3 - Price Data'!O99)</f>
        <v>1.3320843975660555E-2</v>
      </c>
      <c r="P99" s="55">
        <f>LN('T3 - Price Data'!P100/'T3 - Price Data'!P99)</f>
        <v>7.0804428449151944E-3</v>
      </c>
      <c r="Q99" s="55">
        <f>LN('T3 - Price Data'!Q100/'T3 - Price Data'!Q99)</f>
        <v>1.4074827703636937E-2</v>
      </c>
    </row>
    <row r="100" spans="2:17">
      <c r="B100" s="61">
        <v>42934</v>
      </c>
      <c r="C100" s="58">
        <f>LN('T3 - Price Data'!C101/'T3 - Price Data'!C100)</f>
        <v>-1.1550930568267693E-2</v>
      </c>
      <c r="D100" s="55">
        <f>LN('T3 - Price Data'!D101/'T3 - Price Data'!D100)</f>
        <v>-4.1279728380306082E-3</v>
      </c>
      <c r="E100" s="55">
        <f>LN('T3 - Price Data'!E101/'T3 - Price Data'!E100)</f>
        <v>-2.3781224049674358E-3</v>
      </c>
      <c r="F100" s="55">
        <f>LN('T3 - Price Data'!F101/'T3 - Price Data'!F100)</f>
        <v>0</v>
      </c>
      <c r="G100" s="55">
        <f>LN('T3 - Price Data'!G101/'T3 - Price Data'!G100)</f>
        <v>-1.1471179921498128E-3</v>
      </c>
      <c r="H100" s="55">
        <f>LN('T3 - Price Data'!H101/'T3 - Price Data'!H100)</f>
        <v>-4.7377415185168347E-3</v>
      </c>
      <c r="I100" s="55">
        <f>LN('T3 - Price Data'!I101/'T3 - Price Data'!I100)</f>
        <v>-7.5876284581141091E-3</v>
      </c>
      <c r="J100" s="55">
        <f>LN('T3 - Price Data'!J101/'T3 - Price Data'!J100)</f>
        <v>7.4227144927669257E-3</v>
      </c>
      <c r="K100" s="55">
        <f>LN('T3 - Price Data'!K101/'T3 - Price Data'!K100)</f>
        <v>-3.4320708164772441E-3</v>
      </c>
      <c r="L100" s="55">
        <f>LN('T3 - Price Data'!L101/'T3 - Price Data'!L100)</f>
        <v>3.6191738763150768E-3</v>
      </c>
      <c r="M100" s="55">
        <f>LN('T3 - Price Data'!M101/'T3 - Price Data'!M100)</f>
        <v>3.6764747293086273E-3</v>
      </c>
      <c r="N100" s="55">
        <f>LN('T3 - Price Data'!N101/'T3 - Price Data'!N100)</f>
        <v>-8.1724080404883687E-3</v>
      </c>
      <c r="O100" s="55">
        <f>LN('T3 - Price Data'!O101/'T3 - Price Data'!O100)</f>
        <v>-7.5901692666755964E-3</v>
      </c>
      <c r="P100" s="55">
        <f>LN('T3 - Price Data'!P101/'T3 - Price Data'!P100)</f>
        <v>-7.0804428449150816E-3</v>
      </c>
      <c r="Q100" s="55">
        <f>LN('T3 - Price Data'!Q101/'T3 - Price Data'!Q100)</f>
        <v>-1.2658396871923465E-2</v>
      </c>
    </row>
    <row r="101" spans="2:17">
      <c r="B101" s="61">
        <v>42935</v>
      </c>
      <c r="C101" s="58">
        <f>LN('T3 - Price Data'!C102/'T3 - Price Data'!C101)</f>
        <v>1.719690879526679E-3</v>
      </c>
      <c r="D101" s="55">
        <f>LN('T3 - Price Data'!D102/'T3 - Price Data'!D101)</f>
        <v>-1.5523935847251956E-3</v>
      </c>
      <c r="E101" s="55">
        <f>LN('T3 - Price Data'!E102/'T3 - Price Data'!E101)</f>
        <v>1.6529301951210506E-2</v>
      </c>
      <c r="F101" s="55">
        <f>LN('T3 - Price Data'!F102/'T3 - Price Data'!F101)</f>
        <v>8.695706967553913E-3</v>
      </c>
      <c r="G101" s="55">
        <f>LN('T3 - Price Data'!G102/'T3 - Price Data'!G101)</f>
        <v>2.0065937648685145E-3</v>
      </c>
      <c r="H101" s="55">
        <f>LN('T3 - Price Data'!H102/'T3 - Price Data'!H101)</f>
        <v>-2.0373521478444416E-3</v>
      </c>
      <c r="I101" s="55">
        <f>LN('T3 - Price Data'!I102/'T3 - Price Data'!I101)</f>
        <v>-1.3449901153326995E-3</v>
      </c>
      <c r="J101" s="55">
        <f>LN('T3 - Price Data'!J102/'T3 - Price Data'!J101)</f>
        <v>2.953727122867384E-3</v>
      </c>
      <c r="K101" s="55">
        <f>LN('T3 - Price Data'!K102/'T3 - Price Data'!K101)</f>
        <v>1.7484517130935878E-2</v>
      </c>
      <c r="L101" s="55">
        <f>LN('T3 - Price Data'!L102/'T3 - Price Data'!L101)</f>
        <v>5.4622717019260549E-3</v>
      </c>
      <c r="M101" s="55">
        <f>LN('T3 - Price Data'!M102/'T3 - Price Data'!M101)</f>
        <v>3.6630077587370201E-3</v>
      </c>
      <c r="N101" s="55">
        <f>LN('T3 - Price Data'!N102/'T3 - Price Data'!N101)</f>
        <v>7.1853629264223666E-3</v>
      </c>
      <c r="O101" s="55">
        <f>LN('T3 - Price Data'!O102/'T3 - Price Data'!O101)</f>
        <v>5.3191614776000266E-3</v>
      </c>
      <c r="P101" s="55">
        <f>LN('T3 - Price Data'!P102/'T3 - Price Data'!P101)</f>
        <v>-4.3512945787715858E-4</v>
      </c>
      <c r="Q101" s="55">
        <f>LN('T3 - Price Data'!Q102/'T3 - Price Data'!Q101)</f>
        <v>3.5323244075452938E-3</v>
      </c>
    </row>
    <row r="102" spans="2:17">
      <c r="B102" s="61">
        <v>42936</v>
      </c>
      <c r="C102" s="58">
        <f>LN('T3 - Price Data'!C103/'T3 - Price Data'!C102)</f>
        <v>1.1955735920148841E-2</v>
      </c>
      <c r="D102" s="55">
        <f>LN('T3 - Price Data'!D103/'T3 - Price Data'!D102)</f>
        <v>5.680366422755846E-3</v>
      </c>
      <c r="E102" s="55">
        <f>LN('T3 - Price Data'!E103/'T3 - Price Data'!E102)</f>
        <v>2.339182353172241E-3</v>
      </c>
      <c r="F102" s="55">
        <f>LN('T3 - Price Data'!F103/'T3 - Price Data'!F102)</f>
        <v>-8.1500043619245274E-3</v>
      </c>
      <c r="G102" s="55">
        <f>LN('T3 - Price Data'!G103/'T3 - Price Data'!G102)</f>
        <v>4.5714365325808188E-3</v>
      </c>
      <c r="H102" s="55">
        <f>LN('T3 - Price Data'!H103/'T3 - Price Data'!H102)</f>
        <v>4.0705619299421748E-3</v>
      </c>
      <c r="I102" s="55">
        <f>LN('T3 - Price Data'!I103/'T3 - Price Data'!I102)</f>
        <v>1.6463108202082716E-2</v>
      </c>
      <c r="J102" s="55">
        <f>LN('T3 - Price Data'!J103/'T3 - Price Data'!J102)</f>
        <v>1.834615950298854E-2</v>
      </c>
      <c r="K102" s="55">
        <f>LN('T3 - Price Data'!K103/'T3 - Price Data'!K102)</f>
        <v>8.9201439606714332E-3</v>
      </c>
      <c r="L102" s="55">
        <f>LN('T3 - Price Data'!L103/'T3 - Price Data'!L102)</f>
        <v>1.7235862739132312E-2</v>
      </c>
      <c r="M102" s="55">
        <f>LN('T3 - Price Data'!M103/'T3 - Price Data'!M102)</f>
        <v>-1.829826677076116E-3</v>
      </c>
      <c r="N102" s="55">
        <f>LN('T3 - Price Data'!N103/'T3 - Price Data'!N102)</f>
        <v>1.8225689498235442E-2</v>
      </c>
      <c r="O102" s="55">
        <f>LN('T3 - Price Data'!O103/'T3 - Price Data'!O102)</f>
        <v>-3.4162113315138634E-3</v>
      </c>
      <c r="P102" s="55">
        <f>LN('T3 - Price Data'!P103/'T3 - Price Data'!P102)</f>
        <v>-1.7857617400006461E-2</v>
      </c>
      <c r="Q102" s="55">
        <f>LN('T3 - Price Data'!Q103/'T3 - Price Data'!Q102)</f>
        <v>-6.1065480616503805E-2</v>
      </c>
    </row>
    <row r="103" spans="2:17">
      <c r="B103" s="61">
        <v>42937</v>
      </c>
      <c r="C103" s="58">
        <f>LN('T3 - Price Data'!C104/'T3 - Price Data'!C103)</f>
        <v>-1.75555782511429E-2</v>
      </c>
      <c r="D103" s="55">
        <f>LN('T3 - Price Data'!D104/'T3 - Price Data'!D103)</f>
        <v>-5.1506568225991186E-4</v>
      </c>
      <c r="E103" s="55">
        <f>LN('T3 - Price Data'!E104/'T3 - Price Data'!E103)</f>
        <v>2.3337233462200966E-3</v>
      </c>
      <c r="F103" s="55">
        <f>LN('T3 - Price Data'!F104/'T3 - Price Data'!F103)</f>
        <v>5.9831562768341909E-3</v>
      </c>
      <c r="G103" s="55">
        <f>LN('T3 - Price Data'!G104/'T3 - Price Data'!G103)</f>
        <v>-1.1409014357916668E-3</v>
      </c>
      <c r="H103" s="55">
        <f>LN('T3 - Price Data'!H104/'T3 - Price Data'!H103)</f>
        <v>-2.7118660687495111E-3</v>
      </c>
      <c r="I103" s="55">
        <f>LN('T3 - Price Data'!I104/'T3 - Price Data'!I103)</f>
        <v>-9.3106414115969021E-3</v>
      </c>
      <c r="J103" s="55">
        <f>LN('T3 - Price Data'!J104/'T3 - Price Data'!J103)</f>
        <v>-7.9141170559905299E-3</v>
      </c>
      <c r="K103" s="55">
        <f>LN('T3 - Price Data'!K104/'T3 - Price Data'!K103)</f>
        <v>-8.4795829725631856E-3</v>
      </c>
      <c r="L103" s="55">
        <f>LN('T3 - Price Data'!L104/'T3 - Price Data'!L103)</f>
        <v>-2.5094116054258072E-3</v>
      </c>
      <c r="M103" s="55">
        <f>LN('T3 - Price Data'!M104/'T3 - Price Data'!M103)</f>
        <v>1.1834457647002798E-2</v>
      </c>
      <c r="N103" s="55">
        <f>LN('T3 - Price Data'!N104/'T3 - Price Data'!N103)</f>
        <v>-1.3791638632069359E-2</v>
      </c>
      <c r="O103" s="55">
        <f>LN('T3 - Price Data'!O104/'T3 - Price Data'!O103)</f>
        <v>-7.2505564726813724E-3</v>
      </c>
      <c r="P103" s="55">
        <f>LN('T3 - Price Data'!P104/'T3 - Price Data'!P103)</f>
        <v>-9.6461384594715011E-3</v>
      </c>
      <c r="Q103" s="55">
        <f>LN('T3 - Price Data'!Q104/'T3 - Price Data'!Q103)</f>
        <v>-1.6629256971534719E-2</v>
      </c>
    </row>
    <row r="104" spans="2:17">
      <c r="B104" s="61">
        <v>42940</v>
      </c>
      <c r="C104" s="58">
        <f>LN('T3 - Price Data'!C105/'T3 - Price Data'!C104)</f>
        <v>-1.9629856044886092E-2</v>
      </c>
      <c r="D104" s="55">
        <f>LN('T3 - Price Data'!D105/'T3 - Price Data'!D104)</f>
        <v>-6.2015702632811573E-3</v>
      </c>
      <c r="E104" s="55">
        <f>LN('T3 - Price Data'!E105/'T3 - Price Data'!E104)</f>
        <v>-7.0175726586465346E-3</v>
      </c>
      <c r="F104" s="55">
        <f>LN('T3 - Price Data'!F105/'T3 - Price Data'!F104)</f>
        <v>3.2485139558313084E-3</v>
      </c>
      <c r="G104" s="55">
        <f>LN('T3 - Price Data'!G105/'T3 - Price Data'!G104)</f>
        <v>-1.4082715854511684E-2</v>
      </c>
      <c r="H104" s="55">
        <f>LN('T3 - Price Data'!H105/'T3 - Price Data'!H104)</f>
        <v>-1.3670752892347322E-2</v>
      </c>
      <c r="I104" s="55">
        <f>LN('T3 - Price Data'!I105/'T3 - Price Data'!I104)</f>
        <v>-2.5717636634482812E-2</v>
      </c>
      <c r="J104" s="55">
        <f>LN('T3 - Price Data'!J105/'T3 - Price Data'!J104)</f>
        <v>-8.7948449627675163E-3</v>
      </c>
      <c r="K104" s="55">
        <f>LN('T3 - Price Data'!K105/'T3 - Price Data'!K104)</f>
        <v>-3.2352969396712583E-3</v>
      </c>
      <c r="L104" s="55">
        <f>LN('T3 - Price Data'!L105/'T3 - Price Data'!L104)</f>
        <v>-1.0216469508408601E-2</v>
      </c>
      <c r="M104" s="55">
        <f>LN('T3 - Price Data'!M105/'T3 - Price Data'!M104)</f>
        <v>-2.2884293833587845E-2</v>
      </c>
      <c r="N104" s="55">
        <f>LN('T3 - Price Data'!N105/'T3 - Price Data'!N104)</f>
        <v>4.7814717468283576E-3</v>
      </c>
      <c r="O104" s="55">
        <f>LN('T3 - Price Data'!O105/'T3 - Price Data'!O104)</f>
        <v>-1.3495481474884621E-2</v>
      </c>
      <c r="P104" s="55">
        <f>LN('T3 - Price Data'!P105/'T3 - Price Data'!P104)</f>
        <v>-8.6865904908897239E-3</v>
      </c>
      <c r="Q104" s="55">
        <f>LN('T3 - Price Data'!Q105/'T3 - Price Data'!Q104)</f>
        <v>-2.8606511911507829E-2</v>
      </c>
    </row>
    <row r="105" spans="2:17">
      <c r="B105" s="61">
        <v>42941</v>
      </c>
      <c r="C105" s="58">
        <f>LN('T3 - Price Data'!C106/'T3 - Price Data'!C105)</f>
        <v>7.4610835473328165E-3</v>
      </c>
      <c r="D105" s="55">
        <f>LN('T3 - Price Data'!D106/'T3 - Price Data'!D105)</f>
        <v>-5.1853773523811194E-4</v>
      </c>
      <c r="E105" s="55">
        <f>LN('T3 - Price Data'!E106/'T3 - Price Data'!E105)</f>
        <v>-7.8277890494083367E-4</v>
      </c>
      <c r="F105" s="55">
        <f>LN('T3 - Price Data'!F106/'T3 - Price Data'!F105)</f>
        <v>0</v>
      </c>
      <c r="G105" s="55">
        <f>LN('T3 - Price Data'!G106/'T3 - Price Data'!G105)</f>
        <v>7.2098365667497503E-3</v>
      </c>
      <c r="H105" s="55">
        <f>LN('T3 - Price Data'!H106/'T3 - Price Data'!H105)</f>
        <v>2.7491426249219349E-3</v>
      </c>
      <c r="I105" s="55">
        <f>LN('T3 - Price Data'!I106/'T3 - Price Data'!I105)</f>
        <v>-1.0567523105281607E-2</v>
      </c>
      <c r="J105" s="55">
        <f>LN('T3 - Price Data'!J106/'T3 - Price Data'!J105)</f>
        <v>3.1033099629794005E-3</v>
      </c>
      <c r="K105" s="55">
        <f>LN('T3 - Price Data'!K106/'T3 - Price Data'!K105)</f>
        <v>1.6217756283703665E-2</v>
      </c>
      <c r="L105" s="55">
        <f>LN('T3 - Price Data'!L106/'T3 - Price Data'!L105)</f>
        <v>1.1531366591446789E-3</v>
      </c>
      <c r="M105" s="55">
        <f>LN('T3 - Price Data'!M106/'T3 - Price Data'!M105)</f>
        <v>-3.7105793965356015E-3</v>
      </c>
      <c r="N105" s="55">
        <f>LN('T3 - Price Data'!N106/'T3 - Price Data'!N105)</f>
        <v>2.8456224379104795E-2</v>
      </c>
      <c r="O105" s="55">
        <f>LN('T3 - Price Data'!O106/'T3 - Price Data'!O105)</f>
        <v>4.2187521391247075E-2</v>
      </c>
      <c r="P105" s="55">
        <f>LN('T3 - Price Data'!P106/'T3 - Price Data'!P105)</f>
        <v>4.4425602023553751E-2</v>
      </c>
      <c r="Q105" s="55">
        <f>LN('T3 - Price Data'!Q106/'T3 - Price Data'!Q105)</f>
        <v>-3.1421864030725046E-3</v>
      </c>
    </row>
    <row r="106" spans="2:17">
      <c r="B106" s="61">
        <v>42942</v>
      </c>
      <c r="C106" s="58">
        <f>LN('T3 - Price Data'!C107/'T3 - Price Data'!C106)</f>
        <v>1.6048923949020685E-2</v>
      </c>
      <c r="D106" s="55">
        <f>LN('T3 - Price Data'!D107/'T3 - Price Data'!D106)</f>
        <v>2.5900040378399646E-3</v>
      </c>
      <c r="E106" s="55">
        <f>LN('T3 - Price Data'!E107/'T3 - Price Data'!E106)</f>
        <v>7.0230487650253448E-3</v>
      </c>
      <c r="F106" s="55">
        <f>LN('T3 - Price Data'!F107/'T3 - Price Data'!F106)</f>
        <v>-4.3337012571184157E-3</v>
      </c>
      <c r="G106" s="55">
        <f>LN('T3 - Price Data'!G107/'T3 - Price Data'!G106)</f>
        <v>-1.1500863832373297E-3</v>
      </c>
      <c r="H106" s="55">
        <f>LN('T3 - Price Data'!H107/'T3 - Price Data'!H106)</f>
        <v>2.0569085071773965E-3</v>
      </c>
      <c r="I106" s="55">
        <f>LN('T3 - Price Data'!I107/'T3 - Price Data'!I106)</f>
        <v>9.1954670931003943E-3</v>
      </c>
      <c r="J106" s="55">
        <f>LN('T3 - Price Data'!J107/'T3 - Price Data'!J106)</f>
        <v>1.3122910071988956E-2</v>
      </c>
      <c r="K106" s="55">
        <f>LN('T3 - Price Data'!K107/'T3 - Price Data'!K106)</f>
        <v>1.1587486812184486E-3</v>
      </c>
      <c r="L106" s="55">
        <f>LN('T3 - Price Data'!L107/'T3 - Price Data'!L106)</f>
        <v>4.1403164377971343E-3</v>
      </c>
      <c r="M106" s="55">
        <f>LN('T3 - Price Data'!M107/'T3 - Price Data'!M106)</f>
        <v>1.6590242260196789E-2</v>
      </c>
      <c r="N106" s="55">
        <f>LN('T3 - Price Data'!N107/'T3 - Price Data'!N106)</f>
        <v>-8.1165401419820791E-3</v>
      </c>
      <c r="O106" s="55">
        <f>LN('T3 - Price Data'!O107/'T3 - Price Data'!O106)</f>
        <v>7.0462001152420389E-3</v>
      </c>
      <c r="P106" s="55">
        <f>LN('T3 - Price Data'!P107/'T3 - Price Data'!P106)</f>
        <v>-4.3258899471226063E-3</v>
      </c>
      <c r="Q106" s="55">
        <f>LN('T3 - Price Data'!Q107/'T3 - Price Data'!Q106)</f>
        <v>6.2745303893886883E-3</v>
      </c>
    </row>
    <row r="107" spans="2:17">
      <c r="B107" s="61">
        <v>42943</v>
      </c>
      <c r="C107" s="58">
        <f>LN('T3 - Price Data'!C108/'T3 - Price Data'!C107)</f>
        <v>8.5690327251013668E-3</v>
      </c>
      <c r="D107" s="55">
        <f>LN('T3 - Price Data'!D108/'T3 - Price Data'!D107)</f>
        <v>1.5507886281915374E-3</v>
      </c>
      <c r="E107" s="55">
        <f>LN('T3 - Price Data'!E108/'T3 - Price Data'!E107)</f>
        <v>2.077796950523142E-2</v>
      </c>
      <c r="F107" s="55">
        <f>LN('T3 - Price Data'!F108/'T3 - Price Data'!F107)</f>
        <v>1.1336153786336307E-2</v>
      </c>
      <c r="G107" s="55">
        <f>LN('T3 - Price Data'!G108/'T3 - Price Data'!G107)</f>
        <v>1.0872782361759661E-2</v>
      </c>
      <c r="H107" s="55">
        <f>LN('T3 - Price Data'!H108/'T3 - Price Data'!H107)</f>
        <v>-5.6352936551131744E-2</v>
      </c>
      <c r="I107" s="55">
        <f>LN('T3 - Price Data'!I108/'T3 - Price Data'!I107)</f>
        <v>1.8289899931724968E-3</v>
      </c>
      <c r="J107" s="55">
        <f>LN('T3 - Price Data'!J108/'T3 - Price Data'!J107)</f>
        <v>1.7549907994919286E-2</v>
      </c>
      <c r="K107" s="55">
        <f>LN('T3 - Price Data'!K108/'T3 - Price Data'!K107)</f>
        <v>-2.3137655399993688E-2</v>
      </c>
      <c r="L107" s="55">
        <f>LN('T3 - Price Data'!L108/'T3 - Price Data'!L107)</f>
        <v>9.1774699569884715E-4</v>
      </c>
      <c r="M107" s="55">
        <f>LN('T3 - Price Data'!M108/'T3 - Price Data'!M107)</f>
        <v>1.8264845260342812E-3</v>
      </c>
      <c r="N107" s="55">
        <f>LN('T3 - Price Data'!N108/'T3 - Price Data'!N107)</f>
        <v>5.7361533955248151E-3</v>
      </c>
      <c r="O107" s="55">
        <f>LN('T3 - Price Data'!O108/'T3 - Price Data'!O107)</f>
        <v>6.6298585386695818E-3</v>
      </c>
      <c r="P107" s="55">
        <f>LN('T3 - Price Data'!P108/'T3 - Price Data'!P107)</f>
        <v>1.0350868723656188E-2</v>
      </c>
      <c r="Q107" s="55">
        <f>LN('T3 - Price Data'!Q108/'T3 - Price Data'!Q107)</f>
        <v>2.3428359017726671E-3</v>
      </c>
    </row>
    <row r="108" spans="2:17">
      <c r="B108" s="61">
        <v>42944</v>
      </c>
      <c r="C108" s="58">
        <f>LN('T3 - Price Data'!C109/'T3 - Price Data'!C108)</f>
        <v>-2.6368504167107676E-2</v>
      </c>
      <c r="D108" s="55">
        <f>LN('T3 - Price Data'!D109/'T3 - Price Data'!D108)</f>
        <v>-5.1786754784515264E-3</v>
      </c>
      <c r="E108" s="55">
        <f>LN('T3 - Price Data'!E109/'T3 - Price Data'!E108)</f>
        <v>1.5867352172772804E-2</v>
      </c>
      <c r="F108" s="55">
        <f>LN('T3 - Price Data'!F109/'T3 - Price Data'!F108)</f>
        <v>-2.6874512278045304E-3</v>
      </c>
      <c r="G108" s="55">
        <f>LN('T3 - Price Data'!G109/'T3 - Price Data'!G108)</f>
        <v>-1.3753798471491019E-2</v>
      </c>
      <c r="H108" s="55">
        <f>LN('T3 - Price Data'!H109/'T3 - Price Data'!H108)</f>
        <v>-7.249003579485225E-4</v>
      </c>
      <c r="I108" s="55">
        <f>LN('T3 - Price Data'!I109/'T3 - Price Data'!I108)</f>
        <v>-1.7047176241187855E-2</v>
      </c>
      <c r="J108" s="55">
        <f>LN('T3 - Price Data'!J109/'T3 - Price Data'!J108)</f>
        <v>-1.8354996195558491E-2</v>
      </c>
      <c r="K108" s="55">
        <f>LN('T3 - Price Data'!K109/'T3 - Price Data'!K108)</f>
        <v>-1.4925650216675706E-2</v>
      </c>
      <c r="L108" s="55">
        <f>LN('T3 - Price Data'!L109/'T3 - Price Data'!L108)</f>
        <v>-7.7122684421554732E-3</v>
      </c>
      <c r="M108" s="55">
        <f>LN('T3 - Price Data'!M109/'T3 - Price Data'!M108)</f>
        <v>-1.8264845260342985E-3</v>
      </c>
      <c r="N108" s="55">
        <f>LN('T3 - Price Data'!N109/'T3 - Price Data'!N108)</f>
        <v>-1.4523450384226652E-2</v>
      </c>
      <c r="O108" s="55">
        <f>LN('T3 - Price Data'!O109/'T3 - Price Data'!O108)</f>
        <v>1.4673516939497444E-3</v>
      </c>
      <c r="P108" s="55">
        <f>LN('T3 - Price Data'!P109/'T3 - Price Data'!P108)</f>
        <v>2.2857152808560825E-3</v>
      </c>
      <c r="Q108" s="55">
        <f>LN('T3 - Price Data'!Q109/'T3 - Price Data'!Q108)</f>
        <v>-5.4751798880888179E-3</v>
      </c>
    </row>
    <row r="109" spans="2:17">
      <c r="B109" s="61">
        <v>42947</v>
      </c>
      <c r="C109" s="58">
        <f>LN('T3 - Price Data'!C110/'T3 - Price Data'!C109)</f>
        <v>-1.4560151331329664E-2</v>
      </c>
      <c r="D109" s="55">
        <f>LN('T3 - Price Data'!D110/'T3 - Price Data'!D109)</f>
        <v>2.0746895408602969E-3</v>
      </c>
      <c r="E109" s="55">
        <f>LN('T3 - Price Data'!E110/'T3 - Price Data'!E109)</f>
        <v>-1.4345281863704058E-2</v>
      </c>
      <c r="F109" s="55">
        <f>LN('T3 - Price Data'!F110/'T3 - Price Data'!F109)</f>
        <v>-4.5136995821668593E-2</v>
      </c>
      <c r="G109" s="55">
        <f>LN('T3 - Price Data'!G110/'T3 - Price Data'!G109)</f>
        <v>5.179867696841884E-3</v>
      </c>
      <c r="H109" s="55">
        <f>LN('T3 - Price Data'!H110/'T3 - Price Data'!H109)</f>
        <v>0</v>
      </c>
      <c r="I109" s="55">
        <f>LN('T3 - Price Data'!I110/'T3 - Price Data'!I109)</f>
        <v>4.0078223567410524E-2</v>
      </c>
      <c r="J109" s="55">
        <f>LN('T3 - Price Data'!J110/'T3 - Price Data'!J109)</f>
        <v>9.9375717639117751E-3</v>
      </c>
      <c r="K109" s="55">
        <f>LN('T3 - Price Data'!K110/'T3 - Price Data'!K109)</f>
        <v>-1.393117624530627E-2</v>
      </c>
      <c r="L109" s="55">
        <f>LN('T3 - Price Data'!L110/'T3 - Price Data'!L109)</f>
        <v>-1.2718970321918936E-3</v>
      </c>
      <c r="M109" s="55">
        <f>LN('T3 - Price Data'!M110/'T3 - Price Data'!M109)</f>
        <v>4.55997142169484E-3</v>
      </c>
      <c r="N109" s="55">
        <f>LN('T3 - Price Data'!N110/'T3 - Price Data'!N109)</f>
        <v>2.342083395037077E-2</v>
      </c>
      <c r="O109" s="55">
        <f>LN('T3 - Price Data'!O110/'T3 - Price Data'!O109)</f>
        <v>1.0211613170196462E-2</v>
      </c>
      <c r="P109" s="55">
        <f>LN('T3 - Price Data'!P110/'T3 - Price Data'!P109)</f>
        <v>4.5558165358606613E-3</v>
      </c>
      <c r="Q109" s="55">
        <f>LN('T3 - Price Data'!Q110/'T3 - Price Data'!Q109)</f>
        <v>-3.1065819574890487E-2</v>
      </c>
    </row>
    <row r="110" spans="2:17">
      <c r="B110" s="61">
        <v>42948</v>
      </c>
      <c r="C110" s="58">
        <f>LN('T3 - Price Data'!C111/'T3 - Price Data'!C110)</f>
        <v>2.4584205630538588E-2</v>
      </c>
      <c r="D110" s="55">
        <f>LN('T3 - Price Data'!D111/'T3 - Price Data'!D110)</f>
        <v>3.1039859375910123E-3</v>
      </c>
      <c r="E110" s="55">
        <f>LN('T3 - Price Data'!E111/'T3 - Price Data'!E110)</f>
        <v>3.7950709685515343E-3</v>
      </c>
      <c r="F110" s="55">
        <f>LN('T3 - Price Data'!F111/'T3 - Price Data'!F110)</f>
        <v>9.7559899538340322E-2</v>
      </c>
      <c r="G110" s="55">
        <f>LN('T3 - Price Data'!G111/'T3 - Price Data'!G110)</f>
        <v>9.9957993491918487E-3</v>
      </c>
      <c r="H110" s="55">
        <f>LN('T3 - Price Data'!H111/'T3 - Price Data'!H110)</f>
        <v>1.4492756159902157E-3</v>
      </c>
      <c r="I110" s="55">
        <f>LN('T3 - Price Data'!I111/'T3 - Price Data'!I110)</f>
        <v>-4.9228114632167185E-3</v>
      </c>
      <c r="J110" s="55">
        <f>LN('T3 - Price Data'!J111/'T3 - Price Data'!J110)</f>
        <v>7.9428535139367314E-3</v>
      </c>
      <c r="K110" s="55">
        <f>LN('T3 - Price Data'!K111/'T3 - Price Data'!K110)</f>
        <v>-1.5249714097421695E-4</v>
      </c>
      <c r="L110" s="55">
        <f>LN('T3 - Price Data'!L111/'T3 - Price Data'!L110)</f>
        <v>-3.128804916413709E-3</v>
      </c>
      <c r="M110" s="55">
        <f>LN('T3 - Price Data'!M111/'T3 - Price Data'!M110)</f>
        <v>3.6330648498811386E-3</v>
      </c>
      <c r="N110" s="55">
        <f>LN('T3 - Price Data'!N111/'T3 - Price Data'!N110)</f>
        <v>-5.9070236226446953E-4</v>
      </c>
      <c r="O110" s="55">
        <f>LN('T3 - Price Data'!O111/'T3 - Price Data'!O110)</f>
        <v>-1.131192503620475E-2</v>
      </c>
      <c r="P110" s="55">
        <f>LN('T3 - Price Data'!P111/'T3 - Price Data'!P110)</f>
        <v>-5.126755746345627E-3</v>
      </c>
      <c r="Q110" s="55">
        <f>LN('T3 - Price Data'!Q111/'T3 - Price Data'!Q110)</f>
        <v>1.4458083175229917E-2</v>
      </c>
    </row>
    <row r="111" spans="2:17">
      <c r="B111" s="61">
        <v>42949</v>
      </c>
      <c r="C111" s="58">
        <f>LN('T3 - Price Data'!C112/'T3 - Price Data'!C111)</f>
        <v>-2.0149608562672824E-2</v>
      </c>
      <c r="D111" s="55">
        <f>LN('T3 - Price Data'!D112/'T3 - Price Data'!D111)</f>
        <v>1.032524614189184E-3</v>
      </c>
      <c r="E111" s="55">
        <f>LN('T3 - Price Data'!E112/'T3 - Price Data'!E111)</f>
        <v>-2.2753138371355394E-3</v>
      </c>
      <c r="F111" s="55">
        <f>LN('T3 - Price Data'!F112/'T3 - Price Data'!F111)</f>
        <v>-3.7465359897052963E-2</v>
      </c>
      <c r="G111" s="55">
        <f>LN('T3 - Price Data'!G112/'T3 - Price Data'!G111)</f>
        <v>1.2706651269114883E-2</v>
      </c>
      <c r="H111" s="55">
        <f>LN('T3 - Price Data'!H112/'T3 - Price Data'!H111)</f>
        <v>2.8922652121467171E-3</v>
      </c>
      <c r="I111" s="55">
        <f>LN('T3 - Price Data'!I112/'T3 - Price Data'!I111)</f>
        <v>4.9228114632166517E-3</v>
      </c>
      <c r="J111" s="55">
        <f>LN('T3 - Price Data'!J112/'T3 - Price Data'!J111)</f>
        <v>-9.8585629120757131E-3</v>
      </c>
      <c r="K111" s="55">
        <f>LN('T3 - Price Data'!K112/'T3 - Price Data'!K111)</f>
        <v>-1.5252039989898213E-4</v>
      </c>
      <c r="L111" s="55">
        <f>LN('T3 - Price Data'!L112/'T3 - Price Data'!L111)</f>
        <v>-1.0451141867499967E-3</v>
      </c>
      <c r="M111" s="55">
        <f>LN('T3 - Price Data'!M112/'T3 - Price Data'!M111)</f>
        <v>-3.633064849881094E-3</v>
      </c>
      <c r="N111" s="55">
        <f>LN('T3 - Price Data'!N112/'T3 - Price Data'!N111)</f>
        <v>-6.2413623631635301E-2</v>
      </c>
      <c r="O111" s="55">
        <f>LN('T3 - Price Data'!O112/'T3 - Price Data'!O111)</f>
        <v>-1.069923506514683E-2</v>
      </c>
      <c r="P111" s="55">
        <f>LN('T3 - Price Data'!P112/'T3 - Price Data'!P111)</f>
        <v>-2.8676838344891473E-2</v>
      </c>
      <c r="Q111" s="55">
        <f>LN('T3 - Price Data'!Q112/'T3 - Price Data'!Q111)</f>
        <v>1.593625835278026E-3</v>
      </c>
    </row>
    <row r="112" spans="2:17">
      <c r="B112" s="61">
        <v>42950</v>
      </c>
      <c r="C112" s="58">
        <f>LN('T3 - Price Data'!C113/'T3 - Price Data'!C112)</f>
        <v>-1.9209882650020091E-2</v>
      </c>
      <c r="D112" s="55">
        <f>LN('T3 - Price Data'!D113/'T3 - Price Data'!D112)</f>
        <v>0</v>
      </c>
      <c r="E112" s="55">
        <f>LN('T3 - Price Data'!E113/'T3 - Price Data'!E112)</f>
        <v>1.5819538944892811E-2</v>
      </c>
      <c r="F112" s="55">
        <f>LN('T3 - Price Data'!F113/'T3 - Price Data'!F112)</f>
        <v>1.2645057847272793E-2</v>
      </c>
      <c r="G112" s="55">
        <f>LN('T3 - Price Data'!G113/'T3 - Price Data'!G112)</f>
        <v>1.0050335853501506E-2</v>
      </c>
      <c r="H112" s="55">
        <f>LN('T3 - Price Data'!H113/'T3 - Price Data'!H112)</f>
        <v>1.077209698191104E-2</v>
      </c>
      <c r="I112" s="55">
        <f>LN('T3 - Price Data'!I113/'T3 - Price Data'!I112)</f>
        <v>1.242251999855711E-2</v>
      </c>
      <c r="J112" s="55">
        <f>LN('T3 - Price Data'!J113/'T3 - Price Data'!J112)</f>
        <v>3.1908131730714632E-3</v>
      </c>
      <c r="K112" s="55">
        <f>LN('T3 - Price Data'!K113/'T3 - Price Data'!K112)</f>
        <v>1.4386558420700871E-2</v>
      </c>
      <c r="L112" s="55">
        <f>LN('T3 - Price Data'!L113/'T3 - Price Data'!L112)</f>
        <v>4.9834952764505041E-3</v>
      </c>
      <c r="M112" s="55">
        <f>LN('T3 - Price Data'!M113/'T3 - Price Data'!M112)</f>
        <v>1.8181823190585051E-3</v>
      </c>
      <c r="N112" s="55">
        <f>LN('T3 - Price Data'!N113/'T3 - Price Data'!N112)</f>
        <v>-5.549963791746786E-3</v>
      </c>
      <c r="O112" s="55">
        <f>LN('T3 - Price Data'!O113/'T3 - Price Data'!O112)</f>
        <v>7.0227603358381119E-3</v>
      </c>
      <c r="P112" s="55">
        <f>LN('T3 - Price Data'!P113/'T3 - Price Data'!P112)</f>
        <v>2.4240972160159798E-2</v>
      </c>
      <c r="Q112" s="55">
        <f>LN('T3 - Price Data'!Q113/'T3 - Price Data'!Q112)</f>
        <v>5.5577753223472045E-3</v>
      </c>
    </row>
    <row r="113" spans="2:17">
      <c r="B113" s="61">
        <v>42951</v>
      </c>
      <c r="C113" s="58">
        <f>LN('T3 - Price Data'!C114/'T3 - Price Data'!C113)</f>
        <v>2.7581819629372888E-2</v>
      </c>
      <c r="D113" s="55">
        <f>LN('T3 - Price Data'!D114/'T3 - Price Data'!D113)</f>
        <v>-1.0325246141892643E-3</v>
      </c>
      <c r="E113" s="55">
        <f>LN('T3 - Price Data'!E114/'T3 - Price Data'!E113)</f>
        <v>-2.0385756924473863E-2</v>
      </c>
      <c r="F113" s="55">
        <f>LN('T3 - Price Data'!F114/'T3 - Price Data'!F113)</f>
        <v>7.3031101849761288E-3</v>
      </c>
      <c r="G113" s="55">
        <f>LN('T3 - Price Data'!G114/'T3 - Price Data'!G113)</f>
        <v>8.3298630389199292E-4</v>
      </c>
      <c r="H113" s="55">
        <f>LN('T3 - Price Data'!H114/'T3 - Price Data'!H113)</f>
        <v>2.1405644991110378E-3</v>
      </c>
      <c r="I113" s="55">
        <f>LN('T3 - Price Data'!I114/'T3 - Price Data'!I113)</f>
        <v>1.7621149933992233E-3</v>
      </c>
      <c r="J113" s="55">
        <f>LN('T3 - Price Data'!J114/'T3 - Price Data'!J113)</f>
        <v>9.0383553533406619E-3</v>
      </c>
      <c r="K113" s="55">
        <f>LN('T3 - Price Data'!K114/'T3 - Price Data'!K113)</f>
        <v>4.5004576410560175E-3</v>
      </c>
      <c r="L113" s="55">
        <f>LN('T3 - Price Data'!L114/'T3 - Price Data'!L113)</f>
        <v>7.3716067514624142E-3</v>
      </c>
      <c r="M113" s="55">
        <f>LN('T3 - Price Data'!M114/'T3 - Price Data'!M113)</f>
        <v>6.3377305845491389E-3</v>
      </c>
      <c r="N113" s="55">
        <f>LN('T3 - Price Data'!N114/'T3 - Price Data'!N113)</f>
        <v>1.4939704141585873E-2</v>
      </c>
      <c r="O113" s="55">
        <f>LN('T3 - Price Data'!O114/'T3 - Price Data'!O113)</f>
        <v>5.5096558109696998E-3</v>
      </c>
      <c r="P113" s="55">
        <f>LN('T3 - Price Data'!P114/'T3 - Price Data'!P113)</f>
        <v>1.6921839973087684E-2</v>
      </c>
      <c r="Q113" s="55">
        <f>LN('T3 - Price Data'!Q114/'T3 - Price Data'!Q113)</f>
        <v>1.5822788111295796E-3</v>
      </c>
    </row>
    <row r="114" spans="2:17">
      <c r="B114" s="61">
        <v>42954</v>
      </c>
      <c r="C114" s="58">
        <f>LN('T3 - Price Data'!C115/'T3 - Price Data'!C114)</f>
        <v>-1.7260884396598744E-2</v>
      </c>
      <c r="D114" s="55">
        <f>LN('T3 - Price Data'!D115/'T3 - Price Data'!D114)</f>
        <v>1.5483874061295432E-3</v>
      </c>
      <c r="E114" s="55">
        <f>LN('T3 - Price Data'!E115/'T3 - Price Data'!E114)</f>
        <v>-3.8885147798780273E-2</v>
      </c>
      <c r="F114" s="55">
        <f>LN('T3 - Price Data'!F115/'T3 - Price Data'!F114)</f>
        <v>-5.2110592127521992E-3</v>
      </c>
      <c r="G114" s="55">
        <f>LN('T3 - Price Data'!G115/'T3 - Price Data'!G114)</f>
        <v>-3.8932196004861051E-3</v>
      </c>
      <c r="H114" s="55">
        <f>LN('T3 - Price Data'!H115/'T3 - Price Data'!H114)</f>
        <v>-8.5898881790180438E-3</v>
      </c>
      <c r="I114" s="55">
        <f>LN('T3 - Price Data'!I115/'T3 - Price Data'!I114)</f>
        <v>3.9534424433460159E-3</v>
      </c>
      <c r="J114" s="55">
        <f>LN('T3 - Price Data'!J115/'T3 - Price Data'!J114)</f>
        <v>-2.370605614336298E-3</v>
      </c>
      <c r="K114" s="55">
        <f>LN('T3 - Price Data'!K115/'T3 - Price Data'!K114)</f>
        <v>-4.6508222755774972E-3</v>
      </c>
      <c r="L114" s="55">
        <f>LN('T3 - Price Data'!L115/'T3 - Price Data'!L114)</f>
        <v>8.2286178583374451E-3</v>
      </c>
      <c r="M114" s="55">
        <f>LN('T3 - Price Data'!M115/'T3 - Price Data'!M114)</f>
        <v>8.089931761971484E-3</v>
      </c>
      <c r="N114" s="55">
        <f>LN('T3 - Price Data'!N115/'T3 - Price Data'!N114)</f>
        <v>3.7376191801215085E-4</v>
      </c>
      <c r="O114" s="55">
        <f>LN('T3 - Price Data'!O115/'T3 - Price Data'!O114)</f>
        <v>2.2456575703257597E-2</v>
      </c>
      <c r="P114" s="55">
        <f>LN('T3 - Price Data'!P115/'T3 - Price Data'!P114)</f>
        <v>2.5338958352835832E-2</v>
      </c>
      <c r="Q114" s="55">
        <f>LN('T3 - Price Data'!Q115/'T3 - Price Data'!Q114)</f>
        <v>1.1006400417222017E-2</v>
      </c>
    </row>
    <row r="115" spans="2:17">
      <c r="B115" s="61">
        <v>42955</v>
      </c>
      <c r="C115" s="58">
        <f>LN('T3 - Price Data'!C116/'T3 - Price Data'!C115)</f>
        <v>-7.168489478612516E-3</v>
      </c>
      <c r="D115" s="55">
        <f>LN('T3 - Price Data'!D116/'T3 - Price Data'!D115)</f>
        <v>-8.2859096538721432E-3</v>
      </c>
      <c r="E115" s="55">
        <f>LN('T3 - Price Data'!E116/'T3 - Price Data'!E115)</f>
        <v>-3.9729889367755584E-3</v>
      </c>
      <c r="F115" s="55">
        <f>LN('T3 - Price Data'!F116/'T3 - Price Data'!F115)</f>
        <v>-7.3414068583677449E-3</v>
      </c>
      <c r="G115" s="55">
        <f>LN('T3 - Price Data'!G116/'T3 - Price Data'!G115)</f>
        <v>0</v>
      </c>
      <c r="H115" s="55">
        <f>LN('T3 - Price Data'!H116/'T3 - Price Data'!H115)</f>
        <v>1.4367818563628255E-3</v>
      </c>
      <c r="I115" s="55">
        <f>LN('T3 - Price Data'!I116/'T3 - Price Data'!I115)</f>
        <v>1.3143484915127681E-3</v>
      </c>
      <c r="J115" s="55">
        <f>LN('T3 - Price Data'!J116/'T3 - Price Data'!J115)</f>
        <v>3.0018191432631897E-3</v>
      </c>
      <c r="K115" s="55">
        <f>LN('T3 - Price Data'!K116/'T3 - Price Data'!K115)</f>
        <v>1.1363758650315223E-2</v>
      </c>
      <c r="L115" s="55">
        <f>LN('T3 - Price Data'!L116/'T3 - Price Data'!L115)</f>
        <v>4.0890561291601372E-3</v>
      </c>
      <c r="M115" s="55">
        <f>LN('T3 - Price Data'!M116/'T3 - Price Data'!M115)</f>
        <v>0</v>
      </c>
      <c r="N115" s="55">
        <f>LN('T3 - Price Data'!N116/'T3 - Price Data'!N115)</f>
        <v>1.493652256783372E-3</v>
      </c>
      <c r="O115" s="55">
        <f>LN('T3 - Price Data'!O116/'T3 - Price Data'!O115)</f>
        <v>1.0739217069364129E-3</v>
      </c>
      <c r="P115" s="55">
        <f>LN('T3 - Price Data'!P116/'T3 - Price Data'!P115)</f>
        <v>-3.3048776982138321E-3</v>
      </c>
      <c r="Q115" s="55">
        <f>LN('T3 - Price Data'!Q116/'T3 - Price Data'!Q115)</f>
        <v>0</v>
      </c>
    </row>
    <row r="116" spans="2:17">
      <c r="B116" s="61">
        <v>42956</v>
      </c>
      <c r="C116" s="58">
        <f>LN('T3 - Price Data'!C117/'T3 - Price Data'!C116)</f>
        <v>-2.1359594135925593E-2</v>
      </c>
      <c r="D116" s="55">
        <f>LN('T3 - Price Data'!D117/'T3 - Price Data'!D116)</f>
        <v>-8.3551399883605906E-3</v>
      </c>
      <c r="E116" s="55">
        <f>LN('T3 - Price Data'!E117/'T3 - Price Data'!E116)</f>
        <v>-2.391392132075656E-3</v>
      </c>
      <c r="F116" s="55">
        <f>LN('T3 - Price Data'!F117/'T3 - Price Data'!F116)</f>
        <v>-1.0050335853501451E-2</v>
      </c>
      <c r="G116" s="55">
        <f>LN('T3 - Price Data'!G117/'T3 - Price Data'!G116)</f>
        <v>3.8932196004861316E-3</v>
      </c>
      <c r="H116" s="55">
        <f>LN('T3 - Price Data'!H117/'T3 - Price Data'!H116)</f>
        <v>0</v>
      </c>
      <c r="I116" s="55">
        <f>LN('T3 - Price Data'!I117/'T3 - Price Data'!I116)</f>
        <v>3.9327120820035859E-3</v>
      </c>
      <c r="J116" s="55">
        <f>LN('T3 - Price Data'!J117/'T3 - Price Data'!J116)</f>
        <v>-1.158283477202925E-2</v>
      </c>
      <c r="K116" s="55">
        <f>LN('T3 - Price Data'!K117/'T3 - Price Data'!K116)</f>
        <v>-5.2172735173980642E-3</v>
      </c>
      <c r="L116" s="55">
        <f>LN('T3 - Price Data'!L117/'T3 - Price Data'!L116)</f>
        <v>4.0724038182584528E-3</v>
      </c>
      <c r="M116" s="55">
        <f>LN('T3 - Price Data'!M117/'T3 - Price Data'!M116)</f>
        <v>-2.6893785819713236E-3</v>
      </c>
      <c r="N116" s="55">
        <f>LN('T3 - Price Data'!N117/'T3 - Price Data'!N116)</f>
        <v>-2.6338867422074374E-2</v>
      </c>
      <c r="O116" s="55">
        <f>LN('T3 - Price Data'!O117/'T3 - Price Data'!O116)</f>
        <v>-1.1515060665783006E-2</v>
      </c>
      <c r="P116" s="55">
        <f>LN('T3 - Price Data'!P117/'T3 - Price Data'!P116)</f>
        <v>-7.1982592097444079E-3</v>
      </c>
      <c r="Q116" s="55">
        <f>LN('T3 - Price Data'!Q117/'T3 - Price Data'!Q116)</f>
        <v>-2.3483376741075079E-3</v>
      </c>
    </row>
    <row r="117" spans="2:17">
      <c r="B117" s="61">
        <v>42957</v>
      </c>
      <c r="C117" s="58">
        <f>LN('T3 - Price Data'!C118/'T3 - Price Data'!C117)</f>
        <v>4.1256075019364844E-3</v>
      </c>
      <c r="D117" s="55">
        <f>LN('T3 - Price Data'!D118/'T3 - Price Data'!D117)</f>
        <v>5.2424640781277912E-4</v>
      </c>
      <c r="E117" s="55">
        <f>LN('T3 - Price Data'!E118/'T3 - Price Data'!E117)</f>
        <v>-9.6231696914610663E-3</v>
      </c>
      <c r="F117" s="55">
        <f>LN('T3 - Price Data'!F118/'T3 - Price Data'!F117)</f>
        <v>-2.3125526385398013E-2</v>
      </c>
      <c r="G117" s="55">
        <f>LN('T3 - Price Data'!G118/'T3 - Price Data'!G117)</f>
        <v>-1.7640104620273111E-2</v>
      </c>
      <c r="H117" s="55">
        <f>LN('T3 - Price Data'!H118/'T3 - Price Data'!H117)</f>
        <v>-2.1559476550682528E-3</v>
      </c>
      <c r="I117" s="55">
        <f>LN('T3 - Price Data'!I118/'T3 - Price Data'!I117)</f>
        <v>-3.0574385031484365E-3</v>
      </c>
      <c r="J117" s="55">
        <f>LN('T3 - Price Data'!J118/'T3 - Price Data'!J117)</f>
        <v>-4.7052128668253937E-2</v>
      </c>
      <c r="K117" s="55">
        <f>LN('T3 - Price Data'!K118/'T3 - Price Data'!K117)</f>
        <v>-3.1579973607821291E-2</v>
      </c>
      <c r="L117" s="55">
        <f>LN('T3 - Price Data'!L118/'T3 - Price Data'!L117)</f>
        <v>-1.0440403504389019E-2</v>
      </c>
      <c r="M117" s="55">
        <f>LN('T3 - Price Data'!M118/'T3 - Price Data'!M117)</f>
        <v>-1.2646961700767421E-2</v>
      </c>
      <c r="N117" s="55">
        <f>LN('T3 - Price Data'!N118/'T3 - Price Data'!N117)</f>
        <v>-1.0268348469426248E-2</v>
      </c>
      <c r="O117" s="55">
        <f>LN('T3 - Price Data'!O118/'T3 - Price Data'!O117)</f>
        <v>-4.3525639988419981E-3</v>
      </c>
      <c r="P117" s="55">
        <f>LN('T3 - Price Data'!P118/'T3 - Price Data'!P117)</f>
        <v>-3.3767423794126006E-2</v>
      </c>
      <c r="Q117" s="55">
        <f>LN('T3 - Price Data'!Q118/'T3 - Price Data'!Q117)</f>
        <v>-1.5002255314487761E-2</v>
      </c>
    </row>
    <row r="118" spans="2:17">
      <c r="B118" s="61">
        <v>42958</v>
      </c>
      <c r="C118" s="58">
        <f>LN('T3 - Price Data'!C119/'T3 - Price Data'!C118)</f>
        <v>1.7233986633989021E-2</v>
      </c>
      <c r="D118" s="55">
        <f>LN('T3 - Price Data'!D119/'T3 - Price Data'!D118)</f>
        <v>-1.573564447430552E-3</v>
      </c>
      <c r="E118" s="55">
        <f>LN('T3 - Price Data'!E119/'T3 - Price Data'!E118)</f>
        <v>-8.0906590201537312E-3</v>
      </c>
      <c r="F118" s="55">
        <f>LN('T3 - Price Data'!F119/'T3 - Price Data'!F118)</f>
        <v>-9.8415228447913203E-3</v>
      </c>
      <c r="G118" s="55">
        <f>LN('T3 - Price Data'!G119/'T3 - Price Data'!G118)</f>
        <v>1.1293055971512652E-3</v>
      </c>
      <c r="H118" s="55">
        <f>LN('T3 - Price Data'!H119/'T3 - Price Data'!H118)</f>
        <v>-7.1968337039362684E-4</v>
      </c>
      <c r="I118" s="55">
        <f>LN('T3 - Price Data'!I119/'T3 - Price Data'!I118)</f>
        <v>-8.3461938472269692E-3</v>
      </c>
      <c r="J118" s="55">
        <f>LN('T3 - Price Data'!J119/'T3 - Price Data'!J118)</f>
        <v>-1.53395338156216E-2</v>
      </c>
      <c r="K118" s="55">
        <f>LN('T3 - Price Data'!K119/'T3 - Price Data'!K118)</f>
        <v>-2.9350449740643083E-3</v>
      </c>
      <c r="L118" s="55">
        <f>LN('T3 - Price Data'!L119/'T3 - Price Data'!L118)</f>
        <v>-2.055499182095999E-3</v>
      </c>
      <c r="M118" s="55">
        <f>LN('T3 - Price Data'!M119/'T3 - Price Data'!M118)</f>
        <v>-4.5558165358606907E-3</v>
      </c>
      <c r="N118" s="55">
        <f>LN('T3 - Price Data'!N119/'T3 - Price Data'!N118)</f>
        <v>-2.8130330025312476E-2</v>
      </c>
      <c r="O118" s="55">
        <f>LN('T3 - Price Data'!O119/'T3 - Price Data'!O118)</f>
        <v>-2.9137226268038156E-2</v>
      </c>
      <c r="P118" s="55">
        <f>LN('T3 - Price Data'!P119/'T3 - Price Data'!P118)</f>
        <v>-3.1975860938497296E-2</v>
      </c>
      <c r="Q118" s="55">
        <f>LN('T3 - Price Data'!Q119/'T3 - Price Data'!Q118)</f>
        <v>-3.985656930203558E-3</v>
      </c>
    </row>
    <row r="119" spans="2:17">
      <c r="B119" s="61">
        <v>42961</v>
      </c>
      <c r="C119" s="58">
        <f>LN('T3 - Price Data'!C120/'T3 - Price Data'!C119)</f>
        <v>1.9591009477169793E-2</v>
      </c>
      <c r="D119" s="55">
        <f>LN('T3 - Price Data'!D120/'T3 - Price Data'!D119)</f>
        <v>3.1446566794717814E-3</v>
      </c>
      <c r="E119" s="55">
        <f>LN('T3 - Price Data'!E120/'T3 - Price Data'!E119)</f>
        <v>0</v>
      </c>
      <c r="F119" s="55">
        <f>LN('T3 - Price Data'!F120/'T3 - Price Data'!F119)</f>
        <v>-7.1684894786126279E-3</v>
      </c>
      <c r="G119" s="55">
        <f>LN('T3 - Price Data'!G120/'T3 - Price Data'!G119)</f>
        <v>-5.375596478602431E-3</v>
      </c>
      <c r="H119" s="55">
        <f>LN('T3 - Price Data'!H120/'T3 - Price Data'!H119)</f>
        <v>1.5005640617870176E-2</v>
      </c>
      <c r="I119" s="55">
        <f>LN('T3 - Price Data'!I120/'T3 - Price Data'!I119)</f>
        <v>6.5948799144919914E-3</v>
      </c>
      <c r="J119" s="55">
        <f>LN('T3 - Price Data'!J120/'T3 - Price Data'!J119)</f>
        <v>8.7942389875987348E-3</v>
      </c>
      <c r="K119" s="55">
        <f>LN('T3 - Price Data'!K120/'T3 - Price Data'!K119)</f>
        <v>3.3976866663320018E-3</v>
      </c>
      <c r="L119" s="55">
        <f>LN('T3 - Price Data'!L120/'T3 - Price Data'!L119)</f>
        <v>8.7635000048389665E-3</v>
      </c>
      <c r="M119" s="55">
        <f>LN('T3 - Price Data'!M120/'T3 - Price Data'!M119)</f>
        <v>5.4644944720787453E-3</v>
      </c>
      <c r="N119" s="55">
        <f>LN('T3 - Price Data'!N120/'T3 - Price Data'!N119)</f>
        <v>2.061928720273561E-2</v>
      </c>
      <c r="O119" s="55">
        <f>LN('T3 - Price Data'!O120/'T3 - Price Data'!O119)</f>
        <v>1.8539648554875058E-2</v>
      </c>
      <c r="P119" s="55">
        <f>LN('T3 - Price Data'!P120/'T3 - Price Data'!P119)</f>
        <v>1.2678925560299661E-2</v>
      </c>
      <c r="Q119" s="55">
        <f>LN('T3 - Price Data'!Q120/'T3 - Price Data'!Q119)</f>
        <v>1.0329849501576879E-2</v>
      </c>
    </row>
    <row r="120" spans="2:17">
      <c r="B120" s="61">
        <v>42962</v>
      </c>
      <c r="C120" s="58">
        <f>LN('T3 - Price Data'!C121/'T3 - Price Data'!C120)</f>
        <v>8.8144562780564169E-4</v>
      </c>
      <c r="D120" s="55">
        <f>LN('T3 - Price Data'!D121/'T3 - Price Data'!D120)</f>
        <v>1.5686277726264339E-3</v>
      </c>
      <c r="E120" s="55">
        <f>LN('T3 - Price Data'!E121/'T3 - Price Data'!E120)</f>
        <v>8.0906590201536097E-3</v>
      </c>
      <c r="F120" s="55">
        <f>LN('T3 - Price Data'!F121/'T3 - Price Data'!F120)</f>
        <v>7.1684894786127173E-3</v>
      </c>
      <c r="G120" s="55">
        <f>LN('T3 - Price Data'!G121/'T3 - Price Data'!G120)</f>
        <v>5.3755964786025689E-3</v>
      </c>
      <c r="H120" s="55">
        <f>LN('T3 - Price Data'!H121/'T3 - Price Data'!H120)</f>
        <v>-2.8409110016037525E-3</v>
      </c>
      <c r="I120" s="55">
        <f>LN('T3 - Price Data'!I121/'T3 - Price Data'!I120)</f>
        <v>-5.7130456421792203E-3</v>
      </c>
      <c r="J120" s="55">
        <f>LN('T3 - Price Data'!J121/'T3 - Price Data'!J120)</f>
        <v>-1.0107817572169552E-3</v>
      </c>
      <c r="K120" s="55">
        <f>LN('T3 - Price Data'!K121/'T3 - Price Data'!K120)</f>
        <v>1.1192144426472371E-2</v>
      </c>
      <c r="L120" s="55">
        <f>LN('T3 - Price Data'!L121/'T3 - Price Data'!L120)</f>
        <v>1.3282500544683606E-2</v>
      </c>
      <c r="M120" s="55">
        <f>LN('T3 - Price Data'!M121/'T3 - Price Data'!M120)</f>
        <v>7.2398506276871782E-3</v>
      </c>
      <c r="N120" s="55">
        <f>LN('T3 - Price Data'!N121/'T3 - Price Data'!N120)</f>
        <v>9.8306314914862261E-3</v>
      </c>
      <c r="O120" s="55">
        <f>LN('T3 - Price Data'!O121/'T3 - Price Data'!O120)</f>
        <v>-1.4058685119838963E-2</v>
      </c>
      <c r="P120" s="55">
        <f>LN('T3 - Price Data'!P121/'T3 - Price Data'!P120)</f>
        <v>-1.1048208424781918E-2</v>
      </c>
      <c r="Q120" s="55">
        <f>LN('T3 - Price Data'!Q121/'T3 - Price Data'!Q120)</f>
        <v>4.4073619250010951E-2</v>
      </c>
    </row>
    <row r="121" spans="2:17">
      <c r="B121" s="61">
        <v>42963</v>
      </c>
      <c r="C121" s="58">
        <f>LN('T3 - Price Data'!C122/'T3 - Price Data'!C121)</f>
        <v>1.2694414287733134E-2</v>
      </c>
      <c r="D121" s="55">
        <f>LN('T3 - Price Data'!D122/'T3 - Price Data'!D121)</f>
        <v>-5.2260257264656975E-4</v>
      </c>
      <c r="E121" s="55">
        <f>LN('T3 - Price Data'!E122/'T3 - Price Data'!E121)</f>
        <v>5.6247637247657878E-3</v>
      </c>
      <c r="F121" s="55">
        <f>LN('T3 - Price Data'!F122/'T3 - Price Data'!F121)</f>
        <v>3.2912810840727306E-3</v>
      </c>
      <c r="G121" s="55">
        <f>LN('T3 - Price Data'!G122/'T3 - Price Data'!G121)</f>
        <v>1.6233214010929854E-2</v>
      </c>
      <c r="H121" s="55">
        <f>LN('T3 - Price Data'!H122/'T3 - Price Data'!H121)</f>
        <v>1.6925650883342819E-2</v>
      </c>
      <c r="I121" s="55">
        <f>LN('T3 - Price Data'!I122/'T3 - Price Data'!I121)</f>
        <v>-9.7432125945125323E-3</v>
      </c>
      <c r="J121" s="55">
        <f>LN('T3 - Price Data'!J122/'T3 - Price Data'!J121)</f>
        <v>-7.613605849931049E-3</v>
      </c>
      <c r="K121" s="55">
        <f>LN('T3 - Price Data'!K122/'T3 - Price Data'!K121)</f>
        <v>-3.6658052354133514E-3</v>
      </c>
      <c r="L121" s="55">
        <f>LN('T3 - Price Data'!L122/'T3 - Price Data'!L121)</f>
        <v>-1.4547084756364153E-3</v>
      </c>
      <c r="M121" s="55">
        <f>LN('T3 - Price Data'!M122/'T3 - Price Data'!M121)</f>
        <v>1.7873576799295056E-2</v>
      </c>
      <c r="N121" s="55">
        <f>LN('T3 - Price Data'!N122/'T3 - Price Data'!N121)</f>
        <v>-1.0302640962818886E-3</v>
      </c>
      <c r="O121" s="55">
        <f>LN('T3 - Price Data'!O122/'T3 - Price Data'!O121)</f>
        <v>1.9188780650868629E-2</v>
      </c>
      <c r="P121" s="55">
        <f>LN('T3 - Price Data'!P122/'T3 - Price Data'!P121)</f>
        <v>2.3568389442021054E-2</v>
      </c>
      <c r="Q121" s="55">
        <f>LN('T3 - Price Data'!Q122/'T3 - Price Data'!Q121)</f>
        <v>3.0211503341762511E-3</v>
      </c>
    </row>
    <row r="122" spans="2:17">
      <c r="B122" s="61">
        <v>42964</v>
      </c>
      <c r="C122" s="58">
        <f>LN('T3 - Price Data'!C123/'T3 - Price Data'!C122)</f>
        <v>3.4737334105721762E-3</v>
      </c>
      <c r="D122" s="55">
        <f>LN('T3 - Price Data'!D123/'T3 - Price Data'!D122)</f>
        <v>-1.04602519997987E-3</v>
      </c>
      <c r="E122" s="55">
        <f>LN('T3 - Price Data'!E123/'T3 - Price Data'!E122)</f>
        <v>-1.4528100562909744E-2</v>
      </c>
      <c r="F122" s="55">
        <f>LN('T3 - Price Data'!F123/'T3 - Price Data'!F122)</f>
        <v>-1.6442864762506787E-3</v>
      </c>
      <c r="G122" s="55">
        <f>LN('T3 - Price Data'!G123/'T3 - Price Data'!G122)</f>
        <v>-6.9647864768836425E-3</v>
      </c>
      <c r="H122" s="55">
        <f>LN('T3 - Price Data'!H123/'T3 - Price Data'!H122)</f>
        <v>4.187026354216453E-3</v>
      </c>
      <c r="I122" s="55">
        <f>LN('T3 - Price Data'!I123/'T3 - Price Data'!I122)</f>
        <v>4.4493882825260287E-4</v>
      </c>
      <c r="J122" s="55">
        <f>LN('T3 - Price Data'!J123/'T3 - Price Data'!J122)</f>
        <v>-2.7210901143605018E-3</v>
      </c>
      <c r="K122" s="55">
        <f>LN('T3 - Price Data'!K123/'T3 - Price Data'!K122)</f>
        <v>-1.4643806959922881E-2</v>
      </c>
      <c r="L122" s="55">
        <f>LN('T3 - Price Data'!L123/'T3 - Price Data'!L122)</f>
        <v>-1.0083469567612759E-3</v>
      </c>
      <c r="M122" s="55">
        <f>LN('T3 - Price Data'!M123/'T3 - Price Data'!M122)</f>
        <v>-2.2392337312621434E-2</v>
      </c>
      <c r="N122" s="55">
        <f>LN('T3 - Price Data'!N123/'T3 - Price Data'!N122)</f>
        <v>-2.7563628611068411E-2</v>
      </c>
      <c r="O122" s="55">
        <f>LN('T3 - Price Data'!O123/'T3 - Price Data'!O122)</f>
        <v>-4.3956114730381093E-3</v>
      </c>
      <c r="P122" s="55">
        <f>LN('T3 - Price Data'!P123/'T3 - Price Data'!P122)</f>
        <v>-7.697372984570165E-3</v>
      </c>
      <c r="Q122" s="55">
        <f>LN('T3 - Price Data'!Q123/'T3 - Price Data'!Q122)</f>
        <v>-1.9033692233302587E-2</v>
      </c>
    </row>
    <row r="123" spans="2:17">
      <c r="B123" s="61">
        <v>42965</v>
      </c>
      <c r="C123" s="58">
        <f>LN('T3 - Price Data'!C124/'T3 - Price Data'!C123)</f>
        <v>-1.0019687397852845E-2</v>
      </c>
      <c r="D123" s="55">
        <f>LN('T3 - Price Data'!D124/'T3 - Price Data'!D123)</f>
        <v>-3.6697288889624017E-3</v>
      </c>
      <c r="E123" s="55">
        <f>LN('T3 - Price Data'!E124/'T3 - Price Data'!E123)</f>
        <v>-1.6393809775676383E-2</v>
      </c>
      <c r="F123" s="55">
        <f>LN('T3 - Price Data'!F124/'T3 - Price Data'!F123)</f>
        <v>-1.158633651037975E-2</v>
      </c>
      <c r="G123" s="55">
        <f>LN('T3 - Price Data'!G124/'T3 - Price Data'!G123)</f>
        <v>-1.2943343330631249E-2</v>
      </c>
      <c r="H123" s="55">
        <f>LN('T3 - Price Data'!H124/'T3 - Price Data'!H123)</f>
        <v>6.9613647085542407E-4</v>
      </c>
      <c r="I123" s="55">
        <f>LN('T3 - Price Data'!I124/'T3 - Price Data'!I123)</f>
        <v>-1.2083387119154198E-2</v>
      </c>
      <c r="J123" s="55">
        <f>LN('T3 - Price Data'!J124/'T3 - Price Data'!J123)</f>
        <v>-3.7536300684493733E-3</v>
      </c>
      <c r="K123" s="55">
        <f>LN('T3 - Price Data'!K124/'T3 - Price Data'!K123)</f>
        <v>-7.6377894481176496E-3</v>
      </c>
      <c r="L123" s="55">
        <f>LN('T3 - Price Data'!L124/'T3 - Price Data'!L123)</f>
        <v>-1.5705634819140127E-3</v>
      </c>
      <c r="M123" s="55">
        <f>LN('T3 - Price Data'!M124/'T3 - Price Data'!M123)</f>
        <v>-5.449604767564703E-3</v>
      </c>
      <c r="N123" s="55">
        <f>LN('T3 - Price Data'!N124/'T3 - Price Data'!N123)</f>
        <v>-4.7796161091561654E-3</v>
      </c>
      <c r="O123" s="55">
        <f>LN('T3 - Price Data'!O124/'T3 - Price Data'!O123)</f>
        <v>-8.1091487492587697E-3</v>
      </c>
      <c r="P123" s="55">
        <f>LN('T3 - Price Data'!P124/'T3 - Price Data'!P123)</f>
        <v>0</v>
      </c>
      <c r="Q123" s="55">
        <f>LN('T3 - Price Data'!Q124/'T3 - Price Data'!Q123)</f>
        <v>-8.490981156787444E-3</v>
      </c>
    </row>
    <row r="124" spans="2:17">
      <c r="B124" s="61">
        <v>42968</v>
      </c>
      <c r="C124" s="58">
        <f>LN('T3 - Price Data'!C125/'T3 - Price Data'!C124)</f>
        <v>8.7527357885517471E-4</v>
      </c>
      <c r="D124" s="55">
        <f>LN('T3 - Price Data'!D125/'T3 - Price Data'!D124)</f>
        <v>3.1463056893649226E-3</v>
      </c>
      <c r="E124" s="55">
        <f>LN('T3 - Price Data'!E125/'T3 - Price Data'!E124)</f>
        <v>2.2876814653754608E-2</v>
      </c>
      <c r="F124" s="55">
        <f>LN('T3 - Price Data'!F125/'T3 - Price Data'!F124)</f>
        <v>1.1092624542857557E-3</v>
      </c>
      <c r="G124" s="55">
        <f>LN('T3 - Price Data'!G125/'T3 - Price Data'!G124)</f>
        <v>2.2630844170768308E-3</v>
      </c>
      <c r="H124" s="55">
        <f>LN('T3 - Price Data'!H125/'T3 - Price Data'!H124)</f>
        <v>-4.1841065225739849E-3</v>
      </c>
      <c r="I124" s="55">
        <f>LN('T3 - Price Data'!I125/'T3 - Price Data'!I124)</f>
        <v>4.5014630514778151E-4</v>
      </c>
      <c r="J124" s="55">
        <f>LN('T3 - Price Data'!J125/'T3 - Price Data'!J124)</f>
        <v>-1.0261673553121173E-3</v>
      </c>
      <c r="K124" s="55">
        <f>LN('T3 - Price Data'!K125/'T3 - Price Data'!K124)</f>
        <v>1.0274062976185064E-2</v>
      </c>
      <c r="L124" s="55">
        <f>LN('T3 - Price Data'!L125/'T3 - Price Data'!L124)</f>
        <v>2.5789104386752066E-3</v>
      </c>
      <c r="M124" s="55">
        <f>LN('T3 - Price Data'!M125/'T3 - Price Data'!M124)</f>
        <v>-7.3126468462866023E-3</v>
      </c>
      <c r="N124" s="55">
        <f>LN('T3 - Price Data'!N125/'T3 - Price Data'!N124)</f>
        <v>8.6133176781149293E-3</v>
      </c>
      <c r="O124" s="55">
        <f>LN('T3 - Price Data'!O125/'T3 - Price Data'!O124)</f>
        <v>1.1041702170536523E-2</v>
      </c>
      <c r="P124" s="55">
        <f>LN('T3 - Price Data'!P125/'T3 - Price Data'!P124)</f>
        <v>7.5526865920729509E-3</v>
      </c>
      <c r="Q124" s="55">
        <f>LN('T3 - Price Data'!Q125/'T3 - Price Data'!Q124)</f>
        <v>-7.7549441653039042E-4</v>
      </c>
    </row>
    <row r="125" spans="2:17">
      <c r="B125" s="61">
        <v>42969</v>
      </c>
      <c r="C125" s="58">
        <f>LN('T3 - Price Data'!C126/'T3 - Price Data'!C125)</f>
        <v>1.4332492900775736E-2</v>
      </c>
      <c r="D125" s="55">
        <f>LN('T3 - Price Data'!D126/'T3 - Price Data'!D125)</f>
        <v>1.0465725706711171E-3</v>
      </c>
      <c r="E125" s="55">
        <f>LN('T3 - Price Data'!E126/'T3 - Price Data'!E125)</f>
        <v>4.0306382661696389E-3</v>
      </c>
      <c r="F125" s="55">
        <f>LN('T3 - Price Data'!F126/'T3 - Price Data'!F125)</f>
        <v>1.6492952193841167E-2</v>
      </c>
      <c r="G125" s="55">
        <f>LN('T3 - Price Data'!G126/'T3 - Price Data'!G125)</f>
        <v>4.0154917029733998E-2</v>
      </c>
      <c r="H125" s="55">
        <f>LN('T3 - Price Data'!H126/'T3 - Price Data'!H125)</f>
        <v>6.9638164430712276E-3</v>
      </c>
      <c r="I125" s="55">
        <f>LN('T3 - Price Data'!I126/'T3 - Price Data'!I125)</f>
        <v>1.5628806617960324E-2</v>
      </c>
      <c r="J125" s="55">
        <f>LN('T3 - Price Data'!J126/'T3 - Price Data'!J125)</f>
        <v>2.5634466741985482E-3</v>
      </c>
      <c r="K125" s="55">
        <f>LN('T3 - Price Data'!K126/'T3 - Price Data'!K125)</f>
        <v>7.2525586011797233E-3</v>
      </c>
      <c r="L125" s="55">
        <f>LN('T3 - Price Data'!L126/'T3 - Price Data'!L125)</f>
        <v>1.1246708380254112E-2</v>
      </c>
      <c r="M125" s="55">
        <f>LN('T3 - Price Data'!M126/'T3 - Price Data'!M125)</f>
        <v>9.1324835632724723E-3</v>
      </c>
      <c r="N125" s="55">
        <f>LN('T3 - Price Data'!N126/'T3 - Price Data'!N125)</f>
        <v>9.585786748114453E-3</v>
      </c>
      <c r="O125" s="55">
        <f>LN('T3 - Price Data'!O126/'T3 - Price Data'!O125)</f>
        <v>2.0649166936808197E-2</v>
      </c>
      <c r="P125" s="55">
        <f>LN('T3 - Price Data'!P126/'T3 - Price Data'!P125)</f>
        <v>2.4018309682794982E-2</v>
      </c>
      <c r="Q125" s="55">
        <f>LN('T3 - Price Data'!Q126/'T3 - Price Data'!Q125)</f>
        <v>3.0983758326700727E-3</v>
      </c>
    </row>
    <row r="126" spans="2:17">
      <c r="B126" s="61">
        <v>42970</v>
      </c>
      <c r="C126" s="58">
        <f>LN('T3 - Price Data'!C127/'T3 - Price Data'!C126)</f>
        <v>5.1613017802255474E-3</v>
      </c>
      <c r="D126" s="55">
        <f>LN('T3 - Price Data'!D127/'T3 - Price Data'!D126)</f>
        <v>-2.0942416031147371E-3</v>
      </c>
      <c r="E126" s="55">
        <f>LN('T3 - Price Data'!E127/'T3 - Price Data'!E126)</f>
        <v>-1.3770975014554425E-2</v>
      </c>
      <c r="F126" s="55">
        <f>LN('T3 - Price Data'!F127/'T3 - Price Data'!F126)</f>
        <v>0</v>
      </c>
      <c r="G126" s="55">
        <f>LN('T3 - Price Data'!G127/'T3 - Price Data'!G126)</f>
        <v>1.5621109458837467E-2</v>
      </c>
      <c r="H126" s="55">
        <f>LN('T3 - Price Data'!H127/'T3 - Price Data'!H126)</f>
        <v>-4.1724678058005608E-3</v>
      </c>
      <c r="I126" s="55">
        <f>LN('T3 - Price Data'!I127/'T3 - Price Data'!I126)</f>
        <v>-3.9955658039540279E-3</v>
      </c>
      <c r="J126" s="55">
        <f>LN('T3 - Price Data'!J127/'T3 - Price Data'!J126)</f>
        <v>1.7066302626977619E-4</v>
      </c>
      <c r="K126" s="55">
        <f>LN('T3 - Price Data'!K127/'T3 - Price Data'!K126)</f>
        <v>5.5197932235979017E-3</v>
      </c>
      <c r="L126" s="55">
        <f>LN('T3 - Price Data'!L127/'T3 - Price Data'!L126)</f>
        <v>-2.2148394331954045E-4</v>
      </c>
      <c r="M126" s="55">
        <f>LN('T3 - Price Data'!M127/'T3 - Price Data'!M126)</f>
        <v>8.1485285639052302E-3</v>
      </c>
      <c r="N126" s="55">
        <f>LN('T3 - Price Data'!N127/'T3 - Price Data'!N126)</f>
        <v>2.3495638011583383E-3</v>
      </c>
      <c r="O126" s="55">
        <f>LN('T3 - Price Data'!O127/'T3 - Price Data'!O126)</f>
        <v>1.1408323374507234E-2</v>
      </c>
      <c r="P126" s="55">
        <f>LN('T3 - Price Data'!P127/'T3 - Price Data'!P126)</f>
        <v>2.1106381378621149E-2</v>
      </c>
      <c r="Q126" s="55">
        <f>LN('T3 - Price Data'!Q127/'T3 - Price Data'!Q126)</f>
        <v>-1.7948199319220572E-2</v>
      </c>
    </row>
    <row r="127" spans="2:17">
      <c r="B127" s="61">
        <v>42971</v>
      </c>
      <c r="C127" s="58">
        <f>LN('T3 - Price Data'!C128/'T3 - Price Data'!C127)</f>
        <v>9.8186487844649731E-3</v>
      </c>
      <c r="D127" s="55">
        <f>LN('T3 - Price Data'!D128/'T3 - Price Data'!D127)</f>
        <v>-2.6239847120823629E-3</v>
      </c>
      <c r="E127" s="55">
        <f>LN('T3 - Price Data'!E128/'T3 - Price Data'!E127)</f>
        <v>2.4439930698780827E-3</v>
      </c>
      <c r="F127" s="55">
        <f>LN('T3 - Price Data'!F128/'T3 - Price Data'!F127)</f>
        <v>-7.6628727455690252E-3</v>
      </c>
      <c r="G127" s="55">
        <f>LN('T3 - Price Data'!G128/'T3 - Price Data'!G127)</f>
        <v>1.8689099018770303E-3</v>
      </c>
      <c r="H127" s="55">
        <f>LN('T3 - Price Data'!H128/'T3 - Price Data'!H127)</f>
        <v>-4.8899852941917919E-3</v>
      </c>
      <c r="I127" s="55">
        <f>LN('T3 - Price Data'!I128/'T3 - Price Data'!I127)</f>
        <v>1.7777782459993572E-3</v>
      </c>
      <c r="J127" s="55">
        <f>LN('T3 - Price Data'!J128/'T3 - Price Data'!J127)</f>
        <v>-4.4467321433915704E-3</v>
      </c>
      <c r="K127" s="55">
        <f>LN('T3 - Price Data'!K128/'T3 - Price Data'!K127)</f>
        <v>-1.0297485905734222E-2</v>
      </c>
      <c r="L127" s="55">
        <f>LN('T3 - Price Data'!L128/'T3 - Price Data'!L127)</f>
        <v>9.9629166374571383E-4</v>
      </c>
      <c r="M127" s="55">
        <f>LN('T3 - Price Data'!M128/'T3 - Price Data'!M127)</f>
        <v>9.0130695601288848E-4</v>
      </c>
      <c r="N127" s="55">
        <f>LN('T3 - Price Data'!N128/'T3 - Price Data'!N127)</f>
        <v>1.2567374058345607E-2</v>
      </c>
      <c r="O127" s="55">
        <f>LN('T3 - Price Data'!O128/'T3 - Price Data'!O127)</f>
        <v>4.5977092486295494E-3</v>
      </c>
      <c r="P127" s="55">
        <f>LN('T3 - Price Data'!P128/'T3 - Price Data'!P127)</f>
        <v>8.4016746536199043E-3</v>
      </c>
      <c r="Q127" s="55">
        <f>LN('T3 - Price Data'!Q128/'T3 - Price Data'!Q127)</f>
        <v>-4.5096207833193444E-2</v>
      </c>
    </row>
    <row r="128" spans="2:17">
      <c r="B128" s="61">
        <v>42972</v>
      </c>
      <c r="C128" s="58">
        <f>LN('T3 - Price Data'!C129/'T3 - Price Data'!C128)</f>
        <v>-2.126303161309199E-3</v>
      </c>
      <c r="D128" s="55">
        <f>LN('T3 - Price Data'!D129/'T3 - Price Data'!D128)</f>
        <v>3.6716537445259986E-3</v>
      </c>
      <c r="E128" s="55">
        <f>LN('T3 - Price Data'!E129/'T3 - Price Data'!E128)</f>
        <v>1.132698194467632E-2</v>
      </c>
      <c r="F128" s="55">
        <f>LN('T3 - Price Data'!F129/'T3 - Price Data'!F128)</f>
        <v>-3.8535693159899662E-3</v>
      </c>
      <c r="G128" s="55">
        <f>LN('T3 - Price Data'!G129/'T3 - Price Data'!G128)</f>
        <v>-1.7490019360714572E-2</v>
      </c>
      <c r="H128" s="55">
        <f>LN('T3 - Price Data'!H129/'T3 - Price Data'!H128)</f>
        <v>-1.694955831377332E-2</v>
      </c>
      <c r="I128" s="55">
        <f>LN('T3 - Price Data'!I129/'T3 - Price Data'!I128)</f>
        <v>-1.3330373002652912E-3</v>
      </c>
      <c r="J128" s="55">
        <f>LN('T3 - Price Data'!J129/'T3 - Price Data'!J128)</f>
        <v>-5.3278462370584872E-3</v>
      </c>
      <c r="K128" s="55">
        <f>LN('T3 - Price Data'!K129/'T3 - Price Data'!K128)</f>
        <v>2.7769224879583424E-3</v>
      </c>
      <c r="L128" s="55">
        <f>LN('T3 - Price Data'!L129/'T3 - Price Data'!L128)</f>
        <v>-1.8827183145862692E-3</v>
      </c>
      <c r="M128" s="55">
        <f>LN('T3 - Price Data'!M129/'T3 - Price Data'!M128)</f>
        <v>-4.5146803545265827E-3</v>
      </c>
      <c r="N128" s="55">
        <f>LN('T3 - Price Data'!N129/'T3 - Price Data'!N128)</f>
        <v>5.1486678959483992E-4</v>
      </c>
      <c r="O128" s="55">
        <f>LN('T3 - Price Data'!O129/'T3 - Price Data'!O128)</f>
        <v>1.4015646388344492E-2</v>
      </c>
      <c r="P128" s="55">
        <f>LN('T3 - Price Data'!P129/'T3 - Price Data'!P128)</f>
        <v>4.2428038737512414E-3</v>
      </c>
      <c r="Q128" s="55">
        <f>LN('T3 - Price Data'!Q129/'T3 - Price Data'!Q128)</f>
        <v>1.6460909066687169E-3</v>
      </c>
    </row>
    <row r="129" spans="2:17">
      <c r="B129" s="61">
        <v>42976</v>
      </c>
      <c r="C129" s="58">
        <f>LN('T3 - Price Data'!C130/'T3 - Price Data'!C129)</f>
        <v>-2.9814262710426327E-2</v>
      </c>
      <c r="D129" s="55">
        <f>LN('T3 - Price Data'!D130/'T3 - Price Data'!D129)</f>
        <v>-4.7231785522464168E-3</v>
      </c>
      <c r="E129" s="55">
        <f>LN('T3 - Price Data'!E130/'T3 - Price Data'!E129)</f>
        <v>-1.4586968531883775E-2</v>
      </c>
      <c r="F129" s="55">
        <f>LN('T3 - Price Data'!F130/'T3 - Price Data'!F129)</f>
        <v>-1.0535168136109654E-2</v>
      </c>
      <c r="G129" s="55">
        <f>LN('T3 - Price Data'!G130/'T3 - Price Data'!G129)</f>
        <v>-1.8354165423099526E-2</v>
      </c>
      <c r="H129" s="55">
        <f>LN('T3 - Price Data'!H130/'T3 - Price Data'!H129)</f>
        <v>-4.2826617920008478E-3</v>
      </c>
      <c r="I129" s="55">
        <f>LN('T3 - Price Data'!I130/'T3 - Price Data'!I129)</f>
        <v>-3.5634781583886578E-3</v>
      </c>
      <c r="J129" s="55">
        <f>LN('T3 - Price Data'!J130/'T3 - Price Data'!J129)</f>
        <v>-8.3059830346252361E-3</v>
      </c>
      <c r="K129" s="55">
        <f>LN('T3 - Price Data'!K130/'T3 - Price Data'!K129)</f>
        <v>-1.646511256682882E-2</v>
      </c>
      <c r="L129" s="55">
        <f>LN('T3 - Price Data'!L130/'T3 - Price Data'!L129)</f>
        <v>-2.5528622555212048E-3</v>
      </c>
      <c r="M129" s="55">
        <f>LN('T3 - Price Data'!M130/'T3 - Price Data'!M129)</f>
        <v>-1.3667638728663757E-2</v>
      </c>
      <c r="N129" s="55">
        <f>LN('T3 - Price Data'!N130/'T3 - Price Data'!N129)</f>
        <v>-1.2170010381343696E-2</v>
      </c>
      <c r="O129" s="55">
        <f>LN('T3 - Price Data'!O130/'T3 - Price Data'!O129)</f>
        <v>7.6256868666368348E-3</v>
      </c>
      <c r="P129" s="55">
        <f>LN('T3 - Price Data'!P130/'T3 - Price Data'!P129)</f>
        <v>1.3656538088827568E-4</v>
      </c>
      <c r="Q129" s="55">
        <f>LN('T3 - Price Data'!Q130/'T3 - Price Data'!Q129)</f>
        <v>-8.2576852389815766E-3</v>
      </c>
    </row>
    <row r="130" spans="2:17">
      <c r="B130" s="61">
        <v>42977</v>
      </c>
      <c r="C130" s="58">
        <f>LN('T3 - Price Data'!C131/'T3 - Price Data'!C130)</f>
        <v>1.4369940282952826E-2</v>
      </c>
      <c r="D130" s="55">
        <f>LN('T3 - Price Data'!D131/'T3 - Price Data'!D130)</f>
        <v>1.0515248077204197E-3</v>
      </c>
      <c r="E130" s="55">
        <f>LN('T3 - Price Data'!E131/'T3 - Price Data'!E130)</f>
        <v>-1.3147272364034733E-2</v>
      </c>
      <c r="F130" s="55">
        <f>LN('T3 - Price Data'!F131/'T3 - Price Data'!F130)</f>
        <v>1.3839135899380853E-2</v>
      </c>
      <c r="G130" s="55">
        <f>LN('T3 - Price Data'!G131/'T3 - Price Data'!G130)</f>
        <v>8.5341192421242197E-3</v>
      </c>
      <c r="H130" s="55">
        <f>LN('T3 - Price Data'!H131/'T3 - Price Data'!H130)</f>
        <v>7.1276139242321401E-3</v>
      </c>
      <c r="I130" s="55">
        <f>LN('T3 - Price Data'!I131/'T3 - Price Data'!I130)</f>
        <v>5.3404666313175038E-3</v>
      </c>
      <c r="J130" s="55">
        <f>LN('T3 - Price Data'!J131/'T3 - Price Data'!J130)</f>
        <v>1.0199759962838213E-2</v>
      </c>
      <c r="K130" s="55">
        <f>LN('T3 - Price Data'!K131/'T3 - Price Data'!K130)</f>
        <v>-3.9231121324718897E-3</v>
      </c>
      <c r="L130" s="55">
        <f>LN('T3 - Price Data'!L131/'T3 - Price Data'!L130)</f>
        <v>-8.3701175009661226E-3</v>
      </c>
      <c r="M130" s="55">
        <f>LN('T3 - Price Data'!M131/'T3 - Price Data'!M130)</f>
        <v>7.3126468462865572E-3</v>
      </c>
      <c r="N130" s="55">
        <f>LN('T3 - Price Data'!N131/'T3 - Price Data'!N130)</f>
        <v>6.2329769380477032E-3</v>
      </c>
      <c r="O130" s="55">
        <f>LN('T3 - Price Data'!O131/'T3 - Price Data'!O130)</f>
        <v>4.4789049895946299E-3</v>
      </c>
      <c r="P130" s="55">
        <f>LN('T3 - Price Data'!P131/'T3 - Price Data'!P130)</f>
        <v>4.7680766036499438E-3</v>
      </c>
      <c r="Q130" s="55">
        <f>LN('T3 - Price Data'!Q131/'T3 - Price Data'!Q130)</f>
        <v>-2.0101179321087265E-2</v>
      </c>
    </row>
    <row r="131" spans="2:17">
      <c r="B131" s="61">
        <v>42978</v>
      </c>
      <c r="C131" s="58">
        <f>LN('T3 - Price Data'!C132/'T3 - Price Data'!C131)</f>
        <v>2.0963334525868359E-2</v>
      </c>
      <c r="D131" s="55">
        <f>LN('T3 - Price Data'!D132/'T3 - Price Data'!D131)</f>
        <v>4.7182263151972076E-3</v>
      </c>
      <c r="E131" s="55">
        <f>LN('T3 - Price Data'!E132/'T3 - Price Data'!E131)</f>
        <v>3.3030583292574887E-3</v>
      </c>
      <c r="F131" s="55">
        <f>LN('T3 - Price Data'!F132/'T3 - Price Data'!F131)</f>
        <v>4.9355734959730321E-3</v>
      </c>
      <c r="G131" s="55">
        <f>LN('T3 - Price Data'!G132/'T3 - Price Data'!G131)</f>
        <v>-8.2576852389815766E-3</v>
      </c>
      <c r="H131" s="55">
        <f>LN('T3 - Price Data'!H132/'T3 - Price Data'!H131)</f>
        <v>1.2001555984763091E-2</v>
      </c>
      <c r="I131" s="55">
        <f>LN('T3 - Price Data'!I132/'T3 - Price Data'!I131)</f>
        <v>7.0765443475972658E-3</v>
      </c>
      <c r="J131" s="55">
        <f>LN('T3 - Price Data'!J132/'T3 - Price Data'!J131)</f>
        <v>6.3437846694148941E-3</v>
      </c>
      <c r="K131" s="55">
        <f>LN('T3 - Price Data'!K132/'T3 - Price Data'!K131)</f>
        <v>3.4531505040210448E-3</v>
      </c>
      <c r="L131" s="55">
        <f>LN('T3 - Price Data'!L132/'T3 - Price Data'!L131)</f>
        <v>1.2805698071073466E-2</v>
      </c>
      <c r="M131" s="55">
        <f>LN('T3 - Price Data'!M132/'T3 - Price Data'!M131)</f>
        <v>-4.5641338929374225E-3</v>
      </c>
      <c r="N131" s="55">
        <f>LN('T3 - Price Data'!N132/'T3 - Price Data'!N131)</f>
        <v>-3.2414939241709557E-3</v>
      </c>
      <c r="O131" s="55">
        <f>LN('T3 - Price Data'!O132/'T3 - Price Data'!O131)</f>
        <v>1.5012223248721111E-2</v>
      </c>
      <c r="P131" s="55">
        <f>LN('T3 - Price Data'!P132/'T3 - Price Data'!P131)</f>
        <v>1.8181094699590981E-2</v>
      </c>
      <c r="Q131" s="55">
        <f>LN('T3 - Price Data'!Q132/'T3 - Price Data'!Q131)</f>
        <v>1.1774736544533537E-2</v>
      </c>
    </row>
    <row r="132" spans="2:17">
      <c r="B132" s="61">
        <v>42979</v>
      </c>
      <c r="C132" s="58">
        <f>LN('T3 - Price Data'!C133/'T3 - Price Data'!C132)</f>
        <v>6.7510804934195097E-3</v>
      </c>
      <c r="D132" s="55">
        <f>LN('T3 - Price Data'!D133/'T3 - Price Data'!D132)</f>
        <v>0</v>
      </c>
      <c r="E132" s="55">
        <f>LN('T3 - Price Data'!E133/'T3 - Price Data'!E132)</f>
        <v>-5.7875316569193655E-3</v>
      </c>
      <c r="F132" s="55">
        <f>LN('T3 - Price Data'!F133/'T3 - Price Data'!F132)</f>
        <v>6.5430985889358868E-3</v>
      </c>
      <c r="G132" s="55">
        <f>LN('T3 - Price Data'!G133/'T3 - Price Data'!G132)</f>
        <v>1.2088059279215522E-2</v>
      </c>
      <c r="H132" s="55">
        <f>LN('T3 - Price Data'!H133/'T3 - Price Data'!H132)</f>
        <v>8.3857933762739641E-3</v>
      </c>
      <c r="I132" s="55">
        <f>LN('T3 - Price Data'!I133/'T3 - Price Data'!I132)</f>
        <v>-6.6327901801201353E-3</v>
      </c>
      <c r="J132" s="55">
        <f>LN('T3 - Price Data'!J133/'T3 - Price Data'!J132)</f>
        <v>-1.4113831531346793E-2</v>
      </c>
      <c r="K132" s="55">
        <f>LN('T3 - Price Data'!K133/'T3 - Price Data'!K132)</f>
        <v>-2.0390564668230728E-3</v>
      </c>
      <c r="L132" s="55">
        <f>LN('T3 - Price Data'!L133/'T3 - Price Data'!L132)</f>
        <v>-6.6607706293475731E-3</v>
      </c>
      <c r="M132" s="55">
        <f>LN('T3 - Price Data'!M133/'T3 - Price Data'!M132)</f>
        <v>-2.7485129533491599E-3</v>
      </c>
      <c r="N132" s="55">
        <f>LN('T3 - Price Data'!N133/'T3 - Price Data'!N132)</f>
        <v>5.0521514286838345E-3</v>
      </c>
      <c r="O132" s="55">
        <f>LN('T3 - Price Data'!O133/'T3 - Price Data'!O132)</f>
        <v>5.0667225433484418E-3</v>
      </c>
      <c r="P132" s="55">
        <f>LN('T3 - Price Data'!P133/'T3 - Price Data'!P132)</f>
        <v>3.4638990137161514E-3</v>
      </c>
      <c r="Q132" s="55">
        <f>LN('T3 - Price Data'!Q133/'T3 - Price Data'!Q132)</f>
        <v>-5.0293484050019733E-3</v>
      </c>
    </row>
    <row r="133" spans="2:17">
      <c r="B133" s="61">
        <v>42982</v>
      </c>
      <c r="C133" s="58">
        <f>LN('T3 - Price Data'!C134/'T3 - Price Data'!C133)</f>
        <v>-3.7918730919417245E-3</v>
      </c>
      <c r="D133" s="55">
        <f>LN('T3 - Price Data'!D134/'T3 - Price Data'!D133)</f>
        <v>-5.7697511229174835E-3</v>
      </c>
      <c r="E133" s="55">
        <f>LN('T3 - Price Data'!E134/'T3 - Price Data'!E133)</f>
        <v>8.2884381040069046E-4</v>
      </c>
      <c r="F133" s="55">
        <f>LN('T3 - Price Data'!F134/'T3 - Price Data'!F133)</f>
        <v>-9.2820759243682962E-3</v>
      </c>
      <c r="G133" s="55">
        <f>LN('T3 - Price Data'!G134/'T3 - Price Data'!G133)</f>
        <v>1.2213477916276335E-2</v>
      </c>
      <c r="H133" s="55">
        <f>LN('T3 - Price Data'!H134/'T3 - Price Data'!H133)</f>
        <v>-3.4855385584340111E-3</v>
      </c>
      <c r="I133" s="55">
        <f>LN('T3 - Price Data'!I134/'T3 - Price Data'!I133)</f>
        <v>-1.7761994012557819E-3</v>
      </c>
      <c r="J133" s="55">
        <f>LN('T3 - Price Data'!J134/'T3 - Price Data'!J133)</f>
        <v>5.1867336195512721E-3</v>
      </c>
      <c r="K133" s="55">
        <f>LN('T3 - Price Data'!K134/'T3 - Price Data'!K133)</f>
        <v>-4.5637029400941989E-3</v>
      </c>
      <c r="L133" s="55">
        <f>LN('T3 - Price Data'!L134/'T3 - Price Data'!L133)</f>
        <v>2.558541915207773E-3</v>
      </c>
      <c r="M133" s="55">
        <f>LN('T3 - Price Data'!M134/'T3 - Price Data'!M133)</f>
        <v>-2.756088101979969E-3</v>
      </c>
      <c r="N133" s="55">
        <f>LN('T3 - Price Data'!N134/'T3 - Price Data'!N133)</f>
        <v>-1.4971313936421126E-2</v>
      </c>
      <c r="O133" s="55">
        <f>LN('T3 - Price Data'!O134/'T3 - Price Data'!O133)</f>
        <v>1.3468015503787952E-3</v>
      </c>
      <c r="P133" s="55">
        <f>LN('T3 - Price Data'!P134/'T3 - Price Data'!P133)</f>
        <v>-6.404291402225642E-3</v>
      </c>
      <c r="Q133" s="55">
        <f>LN('T3 - Price Data'!Q134/'T3 - Price Data'!Q133)</f>
        <v>-7.5917699082127376E-3</v>
      </c>
    </row>
    <row r="134" spans="2:17">
      <c r="B134" s="61">
        <v>42983</v>
      </c>
      <c r="C134" s="58">
        <f>LN('T3 - Price Data'!C135/'T3 - Price Data'!C134)</f>
        <v>-1.6170565123028276E-2</v>
      </c>
      <c r="D134" s="55">
        <f>LN('T3 - Price Data'!D135/'T3 - Price Data'!D134)</f>
        <v>5.2590061690649858E-4</v>
      </c>
      <c r="E134" s="55">
        <f>LN('T3 - Price Data'!E135/'T3 - Price Data'!E134)</f>
        <v>-1.2505373472236429E-2</v>
      </c>
      <c r="F134" s="55">
        <f>LN('T3 - Price Data'!F135/'T3 - Price Data'!F134)</f>
        <v>-1.2141429502706972E-2</v>
      </c>
      <c r="G134" s="55">
        <f>LN('T3 - Price Data'!G135/'T3 - Price Data'!G134)</f>
        <v>-3.513042391547008E-3</v>
      </c>
      <c r="H134" s="55">
        <f>LN('T3 - Price Data'!H135/'T3 - Price Data'!H134)</f>
        <v>1.3956736389747558E-3</v>
      </c>
      <c r="I134" s="55">
        <f>LN('T3 - Price Data'!I135/'T3 - Price Data'!I134)</f>
        <v>1.1049836186584935E-2</v>
      </c>
      <c r="J134" s="55">
        <f>LN('T3 - Price Data'!J135/'T3 - Price Data'!J134)</f>
        <v>-7.7902237649473587E-3</v>
      </c>
      <c r="K134" s="55">
        <f>LN('T3 - Price Data'!K135/'T3 - Price Data'!K134)</f>
        <v>-4.7430918960127367E-3</v>
      </c>
      <c r="L134" s="55">
        <f>LN('T3 - Price Data'!L135/'T3 - Price Data'!L134)</f>
        <v>-6.6882425217672315E-3</v>
      </c>
      <c r="M134" s="55">
        <f>LN('T3 - Price Data'!M135/'T3 - Price Data'!M134)</f>
        <v>-3.6866401202188515E-3</v>
      </c>
      <c r="N134" s="55">
        <f>LN('T3 - Price Data'!N135/'T3 - Price Data'!N134)</f>
        <v>-9.7536030909676358E-3</v>
      </c>
      <c r="O134" s="55">
        <f>LN('T3 - Price Data'!O135/'T3 - Price Data'!O134)</f>
        <v>-2.3580944058239125E-3</v>
      </c>
      <c r="P134" s="55">
        <f>LN('T3 - Price Data'!P135/'T3 - Price Data'!P134)</f>
        <v>-1.0765815190914515E-2</v>
      </c>
      <c r="Q134" s="55">
        <f>LN('T3 - Price Data'!Q135/'T3 - Price Data'!Q134)</f>
        <v>-2.13957669650395E-2</v>
      </c>
    </row>
    <row r="135" spans="2:17">
      <c r="B135" s="61">
        <v>42984</v>
      </c>
      <c r="C135" s="58">
        <f>LN('T3 - Price Data'!C136/'T3 - Price Data'!C135)</f>
        <v>-7.3197312821352591E-3</v>
      </c>
      <c r="D135" s="55">
        <f>LN('T3 - Price Data'!D136/'T3 - Price Data'!D135)</f>
        <v>2.6253624950834348E-3</v>
      </c>
      <c r="E135" s="55">
        <f>LN('T3 - Price Data'!E136/'T3 - Price Data'!E135)</f>
        <v>5.0209310500996642E-3</v>
      </c>
      <c r="F135" s="55">
        <f>LN('T3 - Price Data'!F136/'T3 - Price Data'!F135)</f>
        <v>-9.4840320360013823E-3</v>
      </c>
      <c r="G135" s="55">
        <f>LN('T3 - Price Data'!G136/'T3 - Price Data'!G135)</f>
        <v>7.0137865080069396E-3</v>
      </c>
      <c r="H135" s="55">
        <f>LN('T3 - Price Data'!H136/'T3 - Price Data'!H135)</f>
        <v>-2.7932979056127108E-3</v>
      </c>
      <c r="I135" s="55">
        <f>LN('T3 - Price Data'!I136/'T3 - Price Data'!I135)</f>
        <v>8.7873467868873547E-4</v>
      </c>
      <c r="J135" s="55">
        <f>LN('T3 - Price Data'!J136/'T3 - Price Data'!J135)</f>
        <v>-8.0265655147661753E-3</v>
      </c>
      <c r="K135" s="55">
        <f>LN('T3 - Price Data'!K136/'T3 - Price Data'!K135)</f>
        <v>-7.9270713623899711E-4</v>
      </c>
      <c r="L135" s="55">
        <f>LN('T3 - Price Data'!L136/'T3 - Price Data'!L135)</f>
        <v>5.9102485953346625E-3</v>
      </c>
      <c r="M135" s="55">
        <f>LN('T3 - Price Data'!M136/'T3 - Price Data'!M135)</f>
        <v>-2.7739268827252079E-3</v>
      </c>
      <c r="N135" s="55">
        <f>LN('T3 - Price Data'!N136/'T3 - Price Data'!N135)</f>
        <v>-7.5783118787597784E-3</v>
      </c>
      <c r="O135" s="55">
        <f>LN('T3 - Price Data'!O136/'T3 - Price Data'!O135)</f>
        <v>1.3481633319339073E-3</v>
      </c>
      <c r="P135" s="55">
        <f>LN('T3 - Price Data'!P136/'T3 - Price Data'!P135)</f>
        <v>1.4871901612145059E-3</v>
      </c>
      <c r="Q135" s="55">
        <f>LN('T3 - Price Data'!Q136/'T3 - Price Data'!Q135)</f>
        <v>-4.3346405104401466E-3</v>
      </c>
    </row>
    <row r="136" spans="2:17">
      <c r="B136" s="61">
        <v>42985</v>
      </c>
      <c r="C136" s="58">
        <f>LN('T3 - Price Data'!C137/'T3 - Price Data'!C136)</f>
        <v>8.6059050928795153E-3</v>
      </c>
      <c r="D136" s="55">
        <f>LN('T3 - Price Data'!D137/'T3 - Price Data'!D136)</f>
        <v>-1.0493180396177464E-3</v>
      </c>
      <c r="E136" s="55">
        <f>LN('T3 - Price Data'!E137/'T3 - Price Data'!E136)</f>
        <v>-5.0209310500995688E-3</v>
      </c>
      <c r="F136" s="55">
        <f>LN('T3 - Price Data'!F137/'T3 - Price Data'!F136)</f>
        <v>-9.009069942365968E-3</v>
      </c>
      <c r="G136" s="55">
        <f>LN('T3 - Price Data'!G137/'T3 - Price Data'!G136)</f>
        <v>2.4164329116285839E-3</v>
      </c>
      <c r="H136" s="55">
        <f>LN('T3 - Price Data'!H137/'T3 - Price Data'!H136)</f>
        <v>7.6628727455690972E-3</v>
      </c>
      <c r="I136" s="55">
        <f>LN('T3 - Price Data'!I137/'T3 - Price Data'!I136)</f>
        <v>2.6315804660558212E-3</v>
      </c>
      <c r="J136" s="55">
        <f>LN('T3 - Price Data'!J137/'T3 - Price Data'!J136)</f>
        <v>4.0213359550106244E-3</v>
      </c>
      <c r="K136" s="55">
        <f>LN('T3 - Price Data'!K137/'T3 - Price Data'!K136)</f>
        <v>4.7569968390906783E-4</v>
      </c>
      <c r="L136" s="55">
        <f>LN('T3 - Price Data'!L137/'T3 - Price Data'!L136)</f>
        <v>7.3114317063723514E-3</v>
      </c>
      <c r="M136" s="55">
        <f>LN('T3 - Price Data'!M137/'T3 - Price Data'!M136)</f>
        <v>1.8501392881613734E-3</v>
      </c>
      <c r="N136" s="55">
        <f>LN('T3 - Price Data'!N137/'T3 - Price Data'!N136)</f>
        <v>-1.1813803662411559E-2</v>
      </c>
      <c r="O136" s="55">
        <f>LN('T3 - Price Data'!O137/'T3 - Price Data'!O136)</f>
        <v>-1.8355375979167098E-2</v>
      </c>
      <c r="P136" s="55">
        <f>LN('T3 - Price Data'!P137/'T3 - Price Data'!P136)</f>
        <v>3.9102052113679196E-3</v>
      </c>
      <c r="Q136" s="55">
        <f>LN('T3 - Price Data'!Q137/'T3 - Price Data'!Q136)</f>
        <v>6.9264346178691616E-3</v>
      </c>
    </row>
    <row r="137" spans="2:17">
      <c r="B137" s="61">
        <v>42986</v>
      </c>
      <c r="C137" s="58">
        <f>LN('T3 - Price Data'!C138/'T3 - Price Data'!C137)</f>
        <v>2.9946546444095199E-3</v>
      </c>
      <c r="D137" s="55">
        <f>LN('T3 - Price Data'!D138/'T3 - Price Data'!D137)</f>
        <v>-4.2083176257871335E-3</v>
      </c>
      <c r="E137" s="55">
        <f>LN('T3 - Price Data'!E138/'T3 - Price Data'!E137)</f>
        <v>-1.6920877488337177E-2</v>
      </c>
      <c r="F137" s="55">
        <f>LN('T3 - Price Data'!F138/'T3 - Price Data'!F137)</f>
        <v>9.0090699423659108E-3</v>
      </c>
      <c r="G137" s="55">
        <f>LN('T3 - Price Data'!G138/'T3 - Price Data'!G137)</f>
        <v>6.9481840194144722E-3</v>
      </c>
      <c r="H137" s="55">
        <f>LN('T3 - Price Data'!H138/'T3 - Price Data'!H137)</f>
        <v>-6.94203429475795E-4</v>
      </c>
      <c r="I137" s="55">
        <f>LN('T3 - Price Data'!I138/'T3 - Price Data'!I137)</f>
        <v>-3.9499722193141558E-3</v>
      </c>
      <c r="J137" s="55">
        <f>LN('T3 - Price Data'!J138/'T3 - Price Data'!J137)</f>
        <v>-9.1148746743049628E-3</v>
      </c>
      <c r="K137" s="55">
        <f>LN('T3 - Price Data'!K138/'T3 - Price Data'!K137)</f>
        <v>1.087909823234277E-2</v>
      </c>
      <c r="L137" s="55">
        <f>LN('T3 - Price Data'!L138/'T3 - Price Data'!L137)</f>
        <v>-5.0901957864314777E-3</v>
      </c>
      <c r="M137" s="55">
        <f>LN('T3 - Price Data'!M138/'T3 - Price Data'!M137)</f>
        <v>1.8467225931647112E-3</v>
      </c>
      <c r="N137" s="55">
        <f>LN('T3 - Price Data'!N138/'T3 - Price Data'!N137)</f>
        <v>5.4002971475770108E-4</v>
      </c>
      <c r="O137" s="55">
        <f>LN('T3 - Price Data'!O138/'T3 - Price Data'!O137)</f>
        <v>-3.8466280827796052E-2</v>
      </c>
      <c r="P137" s="55">
        <f>LN('T3 - Price Data'!P138/'T3 - Price Data'!P137)</f>
        <v>-3.1440533908602492E-2</v>
      </c>
      <c r="Q137" s="55">
        <f>LN('T3 - Price Data'!Q138/'T3 - Price Data'!Q137)</f>
        <v>-2.5917941074289556E-3</v>
      </c>
    </row>
    <row r="138" spans="2:17">
      <c r="B138" s="61">
        <v>42989</v>
      </c>
      <c r="C138" s="58">
        <f>LN('T3 - Price Data'!C139/'T3 - Price Data'!C138)</f>
        <v>-4.2808284551536565E-3</v>
      </c>
      <c r="D138" s="55">
        <f>LN('T3 - Price Data'!D139/'T3 - Price Data'!D138)</f>
        <v>4.2083176257871405E-3</v>
      </c>
      <c r="E138" s="55">
        <f>LN('T3 - Price Data'!E139/'T3 - Price Data'!E138)</f>
        <v>3.4071583216143558E-3</v>
      </c>
      <c r="F138" s="55">
        <f>LN('T3 - Price Data'!F139/'T3 - Price Data'!F138)</f>
        <v>1.1148387482614201E-2</v>
      </c>
      <c r="G138" s="55">
        <f>LN('T3 - Price Data'!G139/'T3 - Price Data'!G138)</f>
        <v>-8.5584903255182081E-3</v>
      </c>
      <c r="H138" s="55">
        <f>LN('T3 - Price Data'!H139/'T3 - Price Data'!H138)</f>
        <v>-1.3898542890543016E-3</v>
      </c>
      <c r="I138" s="55">
        <f>LN('T3 - Price Data'!I139/'T3 - Price Data'!I138)</f>
        <v>-1.7605638350330145E-3</v>
      </c>
      <c r="J138" s="55">
        <f>LN('T3 - Price Data'!J139/'T3 - Price Data'!J138)</f>
        <v>0</v>
      </c>
      <c r="K138" s="55">
        <f>LN('T3 - Price Data'!K139/'T3 - Price Data'!K138)</f>
        <v>-2.1978030824795383E-3</v>
      </c>
      <c r="L138" s="55">
        <f>LN('T3 - Price Data'!L139/'T3 - Price Data'!L138)</f>
        <v>4.2068035028344731E-3</v>
      </c>
      <c r="M138" s="55">
        <f>LN('T3 - Price Data'!M139/'T3 - Price Data'!M138)</f>
        <v>1.1921278275638731E-2</v>
      </c>
      <c r="N138" s="55">
        <f>LN('T3 - Price Data'!N139/'T3 - Price Data'!N138)</f>
        <v>1.1674067501601213E-2</v>
      </c>
      <c r="O138" s="55">
        <f>LN('T3 - Price Data'!O139/'T3 - Price Data'!O138)</f>
        <v>1.2048338516174574E-2</v>
      </c>
      <c r="P138" s="55">
        <f>LN('T3 - Price Data'!P139/'T3 - Price Data'!P138)</f>
        <v>2.129640147534494E-2</v>
      </c>
      <c r="Q138" s="55">
        <f>LN('T3 - Price Data'!Q139/'T3 - Price Data'!Q138)</f>
        <v>3.318041513328817E-2</v>
      </c>
    </row>
    <row r="139" spans="2:17">
      <c r="B139" s="61">
        <v>42990</v>
      </c>
      <c r="C139" s="58">
        <f>LN('T3 - Price Data'!C140/'T3 - Price Data'!C139)</f>
        <v>2.3320963622104219E-2</v>
      </c>
      <c r="D139" s="55">
        <f>LN('T3 - Price Data'!D140/'T3 - Price Data'!D139)</f>
        <v>-1.6406824762433939E-2</v>
      </c>
      <c r="E139" s="55">
        <f>LN('T3 - Price Data'!E140/'T3 - Price Data'!E139)</f>
        <v>-1.7021280705304183E-3</v>
      </c>
      <c r="F139" s="55">
        <f>LN('T3 - Price Data'!F140/'T3 - Price Data'!F139)</f>
        <v>-2.2197567383128881E-3</v>
      </c>
      <c r="G139" s="55">
        <f>LN('T3 - Price Data'!G140/'T3 - Price Data'!G139)</f>
        <v>-5.9267414865609115E-3</v>
      </c>
      <c r="H139" s="55">
        <f>LN('T3 - Price Data'!H140/'T3 - Price Data'!H139)</f>
        <v>-6.9783953814622577E-3</v>
      </c>
      <c r="I139" s="55">
        <f>LN('T3 - Price Data'!I140/'T3 - Price Data'!I139)</f>
        <v>-1.3303965626362815E-2</v>
      </c>
      <c r="J139" s="55">
        <f>LN('T3 - Price Data'!J140/'T3 - Price Data'!J139)</f>
        <v>-2.4682664153258299E-3</v>
      </c>
      <c r="K139" s="55">
        <f>LN('T3 - Price Data'!K140/'T3 - Price Data'!K139)</f>
        <v>1.8837639622774585E-2</v>
      </c>
      <c r="L139" s="55">
        <f>LN('T3 - Price Data'!L140/'T3 - Price Data'!L139)</f>
        <v>-1.8958970901380438E-2</v>
      </c>
      <c r="M139" s="55">
        <f>LN('T3 - Price Data'!M140/'T3 - Price Data'!M139)</f>
        <v>1.8214941283910141E-3</v>
      </c>
      <c r="N139" s="55">
        <f>LN('T3 - Price Data'!N140/'T3 - Price Data'!N139)</f>
        <v>5.7200022934436219E-3</v>
      </c>
      <c r="O139" s="55">
        <f>LN('T3 - Price Data'!O140/'T3 - Price Data'!O139)</f>
        <v>1.2948562367966227E-2</v>
      </c>
      <c r="P139" s="55">
        <f>LN('T3 - Price Data'!P140/'T3 - Price Data'!P139)</f>
        <v>3.3928240458407088E-3</v>
      </c>
      <c r="Q139" s="55">
        <f>LN('T3 - Price Data'!Q140/'T3 - Price Data'!Q139)</f>
        <v>-8.3717041306365862E-4</v>
      </c>
    </row>
    <row r="140" spans="2:17">
      <c r="B140" s="61">
        <v>42991</v>
      </c>
      <c r="C140" s="58">
        <f>LN('T3 - Price Data'!C141/'T3 - Price Data'!C140)</f>
        <v>-2.5178359923409941E-3</v>
      </c>
      <c r="D140" s="55">
        <f>LN('T3 - Price Data'!D141/'T3 - Price Data'!D140)</f>
        <v>-5.350467552831026E-3</v>
      </c>
      <c r="E140" s="55">
        <f>LN('T3 - Price Data'!E141/'T3 - Price Data'!E140)</f>
        <v>5.9448158093206071E-3</v>
      </c>
      <c r="F140" s="55">
        <f>LN('T3 - Price Data'!F141/'T3 - Price Data'!F140)</f>
        <v>3.3277900926745245E-3</v>
      </c>
      <c r="G140" s="55">
        <f>LN('T3 - Price Data'!G141/'T3 - Price Data'!G140)</f>
        <v>-1.8544300164954092E-2</v>
      </c>
      <c r="H140" s="55">
        <f>LN('T3 - Price Data'!H141/'T3 - Price Data'!H140)</f>
        <v>-8.4388686458645949E-3</v>
      </c>
      <c r="I140" s="55">
        <f>LN('T3 - Price Data'!I141/'T3 - Price Data'!I140)</f>
        <v>-3.1298930089277044E-3</v>
      </c>
      <c r="J140" s="55">
        <f>LN('T3 - Price Data'!J141/'T3 - Price Data'!J140)</f>
        <v>6.3347035694753216E-3</v>
      </c>
      <c r="K140" s="55">
        <f>LN('T3 - Price Data'!K141/'T3 - Price Data'!K140)</f>
        <v>2.1568333734788203E-3</v>
      </c>
      <c r="L140" s="55">
        <f>LN('T3 - Price Data'!L141/'T3 - Price Data'!L140)</f>
        <v>2.5861598717144391E-3</v>
      </c>
      <c r="M140" s="55">
        <f>LN('T3 - Price Data'!M141/'T3 - Price Data'!M140)</f>
        <v>3.6330648498811386E-3</v>
      </c>
      <c r="N140" s="55">
        <f>LN('T3 - Price Data'!N141/'T3 - Price Data'!N140)</f>
        <v>3.8392845200122569E-3</v>
      </c>
      <c r="O140" s="55">
        <f>LN('T3 - Price Data'!O141/'T3 - Price Data'!O140)</f>
        <v>-2.0727950964564743E-2</v>
      </c>
      <c r="P140" s="55">
        <f>LN('T3 - Price Data'!P141/'T3 - Price Data'!P140)</f>
        <v>-1.8045602469174565E-2</v>
      </c>
      <c r="Q140" s="55">
        <f>LN('T3 - Price Data'!Q141/'T3 - Price Data'!Q140)</f>
        <v>6.6778211426054479E-3</v>
      </c>
    </row>
    <row r="141" spans="2:17">
      <c r="B141" s="61">
        <v>42992</v>
      </c>
      <c r="C141" s="58">
        <f>LN('T3 - Price Data'!C142/'T3 - Price Data'!C141)</f>
        <v>-1.3962570814496816E-2</v>
      </c>
      <c r="D141" s="55">
        <f>LN('T3 - Price Data'!D142/'T3 - Price Data'!D141)</f>
        <v>-3.7624338928306366E-3</v>
      </c>
      <c r="E141" s="55">
        <f>LN('T3 - Price Data'!E142/'T3 - Price Data'!E141)</f>
        <v>-6.7969675438868254E-3</v>
      </c>
      <c r="F141" s="55">
        <f>LN('T3 - Price Data'!F142/'T3 - Price Data'!F141)</f>
        <v>-5.5386320994941986E-4</v>
      </c>
      <c r="G141" s="55">
        <f>LN('T3 - Price Data'!G142/'T3 - Price Data'!G141)</f>
        <v>8.7695820995498767E-3</v>
      </c>
      <c r="H141" s="55">
        <f>LN('T3 - Price Data'!H142/'T3 - Price Data'!H141)</f>
        <v>-8.5106896679086191E-3</v>
      </c>
      <c r="I141" s="55">
        <f>LN('T3 - Price Data'!I142/'T3 - Price Data'!I141)</f>
        <v>-8.5451385715756382E-3</v>
      </c>
      <c r="J141" s="55">
        <f>LN('T3 - Price Data'!J142/'T3 - Price Data'!J141)</f>
        <v>-8.9860528910953134E-3</v>
      </c>
      <c r="K141" s="55">
        <f>LN('T3 - Price Data'!K142/'T3 - Price Data'!K141)</f>
        <v>2.1617526241433937E-2</v>
      </c>
      <c r="L141" s="55">
        <f>LN('T3 - Price Data'!L142/'T3 - Price Data'!L141)</f>
        <v>-1.8473920300502225E-2</v>
      </c>
      <c r="M141" s="55">
        <f>LN('T3 - Price Data'!M142/'T3 - Price Data'!M141)</f>
        <v>0</v>
      </c>
      <c r="N141" s="55">
        <f>LN('T3 - Price Data'!N142/'T3 - Price Data'!N141)</f>
        <v>-7.9597130253148025E-3</v>
      </c>
      <c r="O141" s="55">
        <f>LN('T3 - Price Data'!O142/'T3 - Price Data'!O141)</f>
        <v>-3.3938275202613007E-2</v>
      </c>
      <c r="P141" s="55">
        <f>LN('T3 - Price Data'!P142/'T3 - Price Data'!P141)</f>
        <v>-3.4953379263427453E-2</v>
      </c>
      <c r="Q141" s="55">
        <f>LN('T3 - Price Data'!Q142/'T3 - Price Data'!Q141)</f>
        <v>2.492730829602479E-3</v>
      </c>
    </row>
    <row r="142" spans="2:17">
      <c r="B142" s="61">
        <v>42993</v>
      </c>
      <c r="C142" s="58">
        <f>LN('T3 - Price Data'!C143/'T3 - Price Data'!C142)</f>
        <v>-2.1326516933608502E-3</v>
      </c>
      <c r="D142" s="55">
        <f>LN('T3 - Price Data'!D143/'T3 - Price Data'!D142)</f>
        <v>4.2987707252099975E-3</v>
      </c>
      <c r="E142" s="55">
        <f>LN('T3 - Price Data'!E143/'T3 - Price Data'!E142)</f>
        <v>-3.1171354902939395E-2</v>
      </c>
      <c r="F142" s="55">
        <f>LN('T3 - Price Data'!F143/'T3 - Price Data'!F142)</f>
        <v>-1.9016232984147709E-2</v>
      </c>
      <c r="G142" s="55">
        <f>LN('T3 - Price Data'!G143/'T3 - Price Data'!G142)</f>
        <v>-9.5956870618554378E-3</v>
      </c>
      <c r="H142" s="55">
        <f>LN('T3 - Price Data'!H143/'T3 - Price Data'!H142)</f>
        <v>2.1344725286326196E-3</v>
      </c>
      <c r="I142" s="55">
        <f>LN('T3 - Price Data'!I143/'T3 - Price Data'!I142)</f>
        <v>7.2007511855821469E-3</v>
      </c>
      <c r="J142" s="55">
        <f>LN('T3 - Price Data'!J143/'T3 - Price Data'!J142)</f>
        <v>6.7031473425900653E-3</v>
      </c>
      <c r="K142" s="55">
        <f>LN('T3 - Price Data'!K143/'T3 - Price Data'!K142)</f>
        <v>-1.6398788380124034E-2</v>
      </c>
      <c r="L142" s="55">
        <f>LN('T3 - Price Data'!L143/'T3 - Price Data'!L142)</f>
        <v>-5.160857833494693E-3</v>
      </c>
      <c r="M142" s="55">
        <f>LN('T3 - Price Data'!M143/'T3 - Price Data'!M142)</f>
        <v>-2.3854342097113929E-2</v>
      </c>
      <c r="N142" s="55">
        <f>LN('T3 - Price Data'!N143/'T3 - Price Data'!N142)</f>
        <v>-2.1540951371383159E-2</v>
      </c>
      <c r="O142" s="55">
        <f>LN('T3 - Price Data'!O143/'T3 - Price Data'!O142)</f>
        <v>-2.303222169607037E-2</v>
      </c>
      <c r="P142" s="55">
        <f>LN('T3 - Price Data'!P143/'T3 - Price Data'!P142)</f>
        <v>-1.3664362194057861E-2</v>
      </c>
      <c r="Q142" s="55">
        <f>LN('T3 - Price Data'!Q143/'T3 - Price Data'!Q142)</f>
        <v>6.6170630192947371E-3</v>
      </c>
    </row>
    <row r="143" spans="2:17">
      <c r="B143" s="61">
        <v>42996</v>
      </c>
      <c r="C143" s="58">
        <f>LN('T3 - Price Data'!C144/'T3 - Price Data'!C143)</f>
        <v>1.3149712278100963E-2</v>
      </c>
      <c r="D143" s="55">
        <f>LN('T3 - Price Data'!D144/'T3 - Price Data'!D143)</f>
        <v>-7.5350195044183261E-3</v>
      </c>
      <c r="E143" s="55">
        <f>LN('T3 - Price Data'!E144/'T3 - Price Data'!E143)</f>
        <v>7.0114222378040826E-3</v>
      </c>
      <c r="F143" s="55">
        <f>LN('T3 - Price Data'!F144/'T3 - Price Data'!F143)</f>
        <v>4.5070498830016726E-3</v>
      </c>
      <c r="G143" s="55">
        <f>LN('T3 - Price Data'!G144/'T3 - Price Data'!G143)</f>
        <v>1.2864554042375596E-2</v>
      </c>
      <c r="H143" s="55">
        <f>LN('T3 - Price Data'!H144/'T3 - Price Data'!H143)</f>
        <v>0</v>
      </c>
      <c r="I143" s="55">
        <f>LN('T3 - Price Data'!I144/'T3 - Price Data'!I143)</f>
        <v>-1.3089782927702768E-2</v>
      </c>
      <c r="J143" s="55">
        <f>LN('T3 - Price Data'!J144/'T3 - Price Data'!J143)</f>
        <v>1.1188927917806041E-2</v>
      </c>
      <c r="K143" s="55">
        <f>LN('T3 - Price Data'!K144/'T3 - Price Data'!K143)</f>
        <v>-3.0623181987893684E-4</v>
      </c>
      <c r="L143" s="55">
        <f>LN('T3 - Price Data'!L144/'T3 - Price Data'!L143)</f>
        <v>9.4982690393971784E-3</v>
      </c>
      <c r="M143" s="55">
        <f>LN('T3 - Price Data'!M144/'T3 - Price Data'!M143)</f>
        <v>7.4005888181713237E-3</v>
      </c>
      <c r="N143" s="55">
        <f>LN('T3 - Price Data'!N144/'T3 - Price Data'!N143)</f>
        <v>8.1323299909989554E-3</v>
      </c>
      <c r="O143" s="55">
        <f>LN('T3 - Price Data'!O144/'T3 - Price Data'!O143)</f>
        <v>1.1267606825906672E-3</v>
      </c>
      <c r="P143" s="55">
        <f>LN('T3 - Price Data'!P144/'T3 - Price Data'!P143)</f>
        <v>1.3664362194057899E-2</v>
      </c>
      <c r="Q143" s="55">
        <f>LN('T3 - Price Data'!Q144/'T3 - Price Data'!Q143)</f>
        <v>-2.4762703532634008E-3</v>
      </c>
    </row>
    <row r="144" spans="2:17">
      <c r="B144" s="61">
        <v>42997</v>
      </c>
      <c r="C144" s="58">
        <f>LN('T3 - Price Data'!C145/'T3 - Price Data'!C144)</f>
        <v>1.6715809189268089E-2</v>
      </c>
      <c r="D144" s="55">
        <f>LN('T3 - Price Data'!D145/'T3 - Price Data'!D144)</f>
        <v>1.0799137118622135E-3</v>
      </c>
      <c r="E144" s="55">
        <f>LN('T3 - Price Data'!E145/'T3 - Price Data'!E144)</f>
        <v>-3.4995661262644368E-3</v>
      </c>
      <c r="F144" s="55">
        <f>LN('T3 - Price Data'!F145/'T3 - Price Data'!F144)</f>
        <v>7.8387859392975972E-3</v>
      </c>
      <c r="G144" s="55">
        <f>LN('T3 - Price Data'!G145/'T3 - Price Data'!G144)</f>
        <v>1.0281475850587529E-2</v>
      </c>
      <c r="H144" s="55">
        <f>LN('T3 - Price Data'!H145/'T3 - Price Data'!H144)</f>
        <v>9.1970934809173319E-3</v>
      </c>
      <c r="I144" s="55">
        <f>LN('T3 - Price Data'!I145/'T3 - Price Data'!I144)</f>
        <v>-4.5444218005443441E-4</v>
      </c>
      <c r="J144" s="55">
        <f>LN('T3 - Price Data'!J145/'T3 - Price Data'!J144)</f>
        <v>-9.0814455782411499E-3</v>
      </c>
      <c r="K144" s="55">
        <f>LN('T3 - Price Data'!K145/'T3 - Price Data'!K144)</f>
        <v>1.0662705744040111E-2</v>
      </c>
      <c r="L144" s="55">
        <f>LN('T3 - Price Data'!L145/'T3 - Price Data'!L144)</f>
        <v>-3.3084280933312689E-3</v>
      </c>
      <c r="M144" s="55">
        <f>LN('T3 - Price Data'!M145/'T3 - Price Data'!M144)</f>
        <v>-3.6934483353516095E-3</v>
      </c>
      <c r="N144" s="55">
        <f>LN('T3 - Price Data'!N145/'T3 - Price Data'!N144)</f>
        <v>-6.364704267309276E-3</v>
      </c>
      <c r="O144" s="55">
        <f>LN('T3 - Price Data'!O145/'T3 - Price Data'!O144)</f>
        <v>8.5965769552115105E-3</v>
      </c>
      <c r="P144" s="55">
        <f>LN('T3 - Price Data'!P145/'T3 - Price Data'!P144)</f>
        <v>5.1296778199984043E-3</v>
      </c>
      <c r="Q144" s="55">
        <f>LN('T3 - Price Data'!Q145/'T3 - Price Data'!Q144)</f>
        <v>1.4766470116300995E-2</v>
      </c>
    </row>
    <row r="145" spans="2:17">
      <c r="B145" s="61">
        <v>42998</v>
      </c>
      <c r="C145" s="58">
        <f>LN('T3 - Price Data'!C146/'T3 - Price Data'!C145)</f>
        <v>-6.235730037572192E-3</v>
      </c>
      <c r="D145" s="55">
        <f>LN('T3 - Price Data'!D146/'T3 - Price Data'!D145)</f>
        <v>1.0787487561758312E-3</v>
      </c>
      <c r="E145" s="55">
        <f>LN('T3 - Price Data'!E146/'T3 - Price Data'!E145)</f>
        <v>6.9869279866799387E-3</v>
      </c>
      <c r="F145" s="55">
        <f>LN('T3 - Price Data'!F146/'T3 - Price Data'!F145)</f>
        <v>4.4518715708231748E-3</v>
      </c>
      <c r="G145" s="55">
        <f>LN('T3 - Price Data'!G146/'T3 - Price Data'!G145)</f>
        <v>4.0295554860016423E-3</v>
      </c>
      <c r="H145" s="55">
        <f>LN('T3 - Price Data'!H146/'T3 - Price Data'!H145)</f>
        <v>-4.9417679107789676E-3</v>
      </c>
      <c r="I145" s="55">
        <f>LN('T3 - Price Data'!I146/'T3 - Price Data'!I145)</f>
        <v>3.6297680505787311E-3</v>
      </c>
      <c r="J145" s="55">
        <f>LN('T3 - Price Data'!J146/'T3 - Price Data'!J145)</f>
        <v>6.4702507792295397E-3</v>
      </c>
      <c r="K145" s="55">
        <f>LN('T3 - Price Data'!K146/'T3 - Price Data'!K145)</f>
        <v>-4.4036211166491573E-3</v>
      </c>
      <c r="L145" s="55">
        <f>LN('T3 - Price Data'!L146/'T3 - Price Data'!L145)</f>
        <v>-5.5001857463174491E-3</v>
      </c>
      <c r="M145" s="55">
        <f>LN('T3 - Price Data'!M146/'T3 - Price Data'!M145)</f>
        <v>-9.2549752094292124E-4</v>
      </c>
      <c r="N145" s="55">
        <f>LN('T3 - Price Data'!N146/'T3 - Price Data'!N145)</f>
        <v>-5.8587264795538817E-3</v>
      </c>
      <c r="O145" s="55">
        <f>LN('T3 - Price Data'!O146/'T3 - Price Data'!O145)</f>
        <v>6.3068285473635135E-3</v>
      </c>
      <c r="P145" s="55">
        <f>LN('T3 - Price Data'!P146/'T3 - Price Data'!P145)</f>
        <v>-3.1316751573254305E-3</v>
      </c>
      <c r="Q145" s="55">
        <f>LN('T3 - Price Data'!Q146/'T3 - Price Data'!Q145)</f>
        <v>1.6273396593754076E-3</v>
      </c>
    </row>
    <row r="146" spans="2:17">
      <c r="B146" s="61">
        <v>42999</v>
      </c>
      <c r="C146" s="58">
        <f>LN('T3 - Price Data'!C147/'T3 - Price Data'!C146)</f>
        <v>-1.2167131428674059E-2</v>
      </c>
      <c r="D146" s="55">
        <f>LN('T3 - Price Data'!D147/'T3 - Price Data'!D146)</f>
        <v>-3.7807228399060443E-3</v>
      </c>
      <c r="E146" s="55">
        <f>LN('T3 - Price Data'!E147/'T3 - Price Data'!E146)</f>
        <v>-1.40230168207494E-2</v>
      </c>
      <c r="F146" s="55">
        <f>LN('T3 - Price Data'!F147/'T3 - Price Data'!F146)</f>
        <v>-1.6233214010929808E-2</v>
      </c>
      <c r="G146" s="55">
        <f>LN('T3 - Price Data'!G147/'T3 - Price Data'!G146)</f>
        <v>-1.6761679261505746E-2</v>
      </c>
      <c r="H146" s="55">
        <f>LN('T3 - Price Data'!H147/'T3 - Price Data'!H146)</f>
        <v>-2.1253993123134776E-3</v>
      </c>
      <c r="I146" s="55">
        <f>LN('T3 - Price Data'!I147/'T3 - Price Data'!I146)</f>
        <v>-1.7820896570111548E-2</v>
      </c>
      <c r="J146" s="55">
        <f>LN('T3 - Price Data'!J147/'T3 - Price Data'!J146)</f>
        <v>-1.5103904972027796E-2</v>
      </c>
      <c r="K146" s="55">
        <f>LN('T3 - Price Data'!K147/'T3 - Price Data'!K146)</f>
        <v>2.613546174398847E-2</v>
      </c>
      <c r="L146" s="55">
        <f>LN('T3 - Price Data'!L147/'T3 - Price Data'!L146)</f>
        <v>-2.0899402267216111E-2</v>
      </c>
      <c r="M146" s="55">
        <f>LN('T3 - Price Data'!M147/'T3 - Price Data'!M146)</f>
        <v>-4.6403795565022254E-3</v>
      </c>
      <c r="N146" s="55">
        <f>LN('T3 - Price Data'!N147/'T3 - Price Data'!N146)</f>
        <v>5.1792401450595953E-3</v>
      </c>
      <c r="O146" s="55">
        <f>LN('T3 - Price Data'!O147/'T3 - Price Data'!O146)</f>
        <v>-5.9347355198145777E-3</v>
      </c>
      <c r="P146" s="55">
        <f>LN('T3 - Price Data'!P147/'T3 - Price Data'!P146)</f>
        <v>-1.1904048782138762E-2</v>
      </c>
      <c r="Q146" s="55">
        <f>LN('T3 - Price Data'!Q147/'T3 - Price Data'!Q146)</f>
        <v>-2.6360669691068508E-2</v>
      </c>
    </row>
    <row r="147" spans="2:17">
      <c r="B147" s="61">
        <v>43000</v>
      </c>
      <c r="C147" s="58">
        <f>LN('T3 - Price Data'!C148/'T3 - Price Data'!C147)</f>
        <v>-9.3300083077619243E-3</v>
      </c>
      <c r="D147" s="55">
        <f>LN('T3 - Price Data'!D148/'T3 - Price Data'!D147)</f>
        <v>5.4097918549545691E-4</v>
      </c>
      <c r="E147" s="55">
        <f>LN('T3 - Price Data'!E148/'T3 - Price Data'!E147)</f>
        <v>1.7498259241052722E-2</v>
      </c>
      <c r="F147" s="55">
        <f>LN('T3 - Price Data'!F148/'T3 - Price Data'!F147)</f>
        <v>6.7491819749283298E-3</v>
      </c>
      <c r="G147" s="55">
        <f>LN('T3 - Price Data'!G148/'T3 - Price Data'!G147)</f>
        <v>2.4506479249163963E-3</v>
      </c>
      <c r="H147" s="55">
        <f>LN('T3 - Price Data'!H148/'T3 - Price Data'!H147)</f>
        <v>2.8328630843041072E-3</v>
      </c>
      <c r="I147" s="55">
        <f>LN('T3 - Price Data'!I148/'T3 - Price Data'!I147)</f>
        <v>6.8918260379212583E-3</v>
      </c>
      <c r="J147" s="55">
        <f>LN('T3 - Price Data'!J148/'T3 - Price Data'!J147)</f>
        <v>8.8440794656546135E-4</v>
      </c>
      <c r="K147" s="55">
        <f>LN('T3 - Price Data'!K148/'T3 - Price Data'!K147)</f>
        <v>-8.0381498590394191E-3</v>
      </c>
      <c r="L147" s="55">
        <f>LN('T3 - Price Data'!L148/'T3 - Price Data'!L147)</f>
        <v>5.8647588332812368E-4</v>
      </c>
      <c r="M147" s="55">
        <f>LN('T3 - Price Data'!M148/'T3 - Price Data'!M147)</f>
        <v>3.7140246963713874E-3</v>
      </c>
      <c r="N147" s="55">
        <f>LN('T3 - Price Data'!N148/'T3 - Price Data'!N147)</f>
        <v>-7.6419585877292185E-3</v>
      </c>
      <c r="O147" s="55">
        <f>LN('T3 - Price Data'!O148/'T3 - Price Data'!O147)</f>
        <v>7.437709528446807E-4</v>
      </c>
      <c r="P147" s="55">
        <f>LN('T3 - Price Data'!P148/'T3 - Price Data'!P147)</f>
        <v>9.9060461194656717E-3</v>
      </c>
      <c r="Q147" s="55">
        <f>LN('T3 - Price Data'!Q148/'T3 - Price Data'!Q147)</f>
        <v>-5.8602093200945306E-3</v>
      </c>
    </row>
    <row r="148" spans="2:17">
      <c r="B148" s="61">
        <v>43003</v>
      </c>
      <c r="C148" s="58">
        <f>LN('T3 - Price Data'!C149/'T3 - Price Data'!C148)</f>
        <v>-5.9829238295935104E-3</v>
      </c>
      <c r="D148" s="55">
        <f>LN('T3 - Price Data'!D149/'T3 - Price Data'!D148)</f>
        <v>-2.7078272705857069E-3</v>
      </c>
      <c r="E148" s="55">
        <f>LN('T3 - Price Data'!E149/'T3 - Price Data'!E148)</f>
        <v>1.3781441203009486E-2</v>
      </c>
      <c r="F148" s="55">
        <f>LN('T3 - Price Data'!F149/'T3 - Price Data'!F148)</f>
        <v>-9.574840820258345E-3</v>
      </c>
      <c r="G148" s="55">
        <f>LN('T3 - Price Data'!G149/'T3 - Price Data'!G148)</f>
        <v>-4.9073162820652124E-3</v>
      </c>
      <c r="H148" s="55">
        <f>LN('T3 - Price Data'!H149/'T3 - Price Data'!H148)</f>
        <v>7.7492462462329364E-3</v>
      </c>
      <c r="I148" s="55">
        <f>LN('T3 - Price Data'!I149/'T3 - Price Data'!I148)</f>
        <v>5.4794657646255705E-3</v>
      </c>
      <c r="J148" s="55">
        <f>LN('T3 - Price Data'!J149/'T3 - Price Data'!J148)</f>
        <v>1.4568050531953848E-2</v>
      </c>
      <c r="K148" s="55">
        <f>LN('T3 - Price Data'!K149/'T3 - Price Data'!K148)</f>
        <v>-1.5665330142123898E-2</v>
      </c>
      <c r="L148" s="55">
        <f>LN('T3 - Price Data'!L149/'T3 - Price Data'!L148)</f>
        <v>1.1719209122816531E-3</v>
      </c>
      <c r="M148" s="55">
        <f>LN('T3 - Price Data'!M149/'T3 - Price Data'!M148)</f>
        <v>9.2251576748259081E-3</v>
      </c>
      <c r="N148" s="55">
        <f>LN('T3 - Price Data'!N149/'T3 - Price Data'!N148)</f>
        <v>-1.7132223397850449E-2</v>
      </c>
      <c r="O148" s="55">
        <f>LN('T3 - Price Data'!O149/'T3 - Price Data'!O148)</f>
        <v>-1.19672333226941E-2</v>
      </c>
      <c r="P148" s="55">
        <f>LN('T3 - Price Data'!P149/'T3 - Price Data'!P148)</f>
        <v>-1.8454964373359011E-2</v>
      </c>
      <c r="Q148" s="55">
        <f>LN('T3 - Price Data'!Q149/'T3 - Price Data'!Q148)</f>
        <v>-9.2788518955896904E-3</v>
      </c>
    </row>
    <row r="149" spans="2:17">
      <c r="B149" s="61">
        <v>43004</v>
      </c>
      <c r="C149" s="58">
        <f>LN('T3 - Price Data'!C150/'T3 - Price Data'!C149)</f>
        <v>-7.3134333285440646E-3</v>
      </c>
      <c r="D149" s="55">
        <f>LN('T3 - Price Data'!D150/'T3 - Price Data'!D149)</f>
        <v>-4.8926436278685153E-3</v>
      </c>
      <c r="E149" s="55">
        <f>LN('T3 - Price Data'!E150/'T3 - Price Data'!E149)</f>
        <v>-1.7123291855123781E-3</v>
      </c>
      <c r="F149" s="55">
        <f>LN('T3 - Price Data'!F150/'T3 - Price Data'!F149)</f>
        <v>-1.1383162185639829E-2</v>
      </c>
      <c r="G149" s="55">
        <f>LN('T3 - Price Data'!G150/'T3 - Price Data'!G149)</f>
        <v>9.5199957399785505E-3</v>
      </c>
      <c r="H149" s="55">
        <f>LN('T3 - Price Data'!H150/'T3 - Price Data'!H149)</f>
        <v>-6.3358184490857833E-3</v>
      </c>
      <c r="I149" s="55">
        <f>LN('T3 - Price Data'!I150/'T3 - Price Data'!I149)</f>
        <v>-5.4794657646255957E-3</v>
      </c>
      <c r="J149" s="55">
        <f>LN('T3 - Price Data'!J150/'T3 - Price Data'!J149)</f>
        <v>-5.0659554583066743E-3</v>
      </c>
      <c r="K149" s="55">
        <f>LN('T3 - Price Data'!K150/'T3 - Price Data'!K149)</f>
        <v>-1.3449690746344251E-2</v>
      </c>
      <c r="L149" s="55">
        <f>LN('T3 - Price Data'!L150/'T3 - Price Data'!L149)</f>
        <v>1.1705491211309457E-3</v>
      </c>
      <c r="M149" s="55">
        <f>LN('T3 - Price Data'!M150/'T3 - Price Data'!M149)</f>
        <v>-5.5248759319698037E-3</v>
      </c>
      <c r="N149" s="55">
        <f>LN('T3 - Price Data'!N150/'T3 - Price Data'!N149)</f>
        <v>1.1142062434033359E-3</v>
      </c>
      <c r="O149" s="55">
        <f>LN('T3 - Price Data'!O150/'T3 - Price Data'!O149)</f>
        <v>-7.5529059959307298E-3</v>
      </c>
      <c r="P149" s="55">
        <f>LN('T3 - Price Data'!P150/'T3 - Price Data'!P149)</f>
        <v>-5.5450309888541213E-3</v>
      </c>
      <c r="Q149" s="55">
        <f>LN('T3 - Price Data'!Q150/'T3 - Price Data'!Q149)</f>
        <v>1.5973437567803714E-2</v>
      </c>
    </row>
    <row r="150" spans="2:17">
      <c r="B150" s="61">
        <v>43005</v>
      </c>
      <c r="C150" s="58">
        <f>LN('T3 - Price Data'!C151/'T3 - Price Data'!C150)</f>
        <v>2.2626365465899606E-2</v>
      </c>
      <c r="D150" s="55">
        <f>LN('T3 - Price Data'!D151/'T3 - Price Data'!D150)</f>
        <v>-4.369204110663996E-3</v>
      </c>
      <c r="E150" s="55">
        <f>LN('T3 - Price Data'!E151/'T3 - Price Data'!E150)</f>
        <v>3.7835534342703821E-2</v>
      </c>
      <c r="F150" s="55">
        <f>LN('T3 - Price Data'!F151/'T3 - Price Data'!F150)</f>
        <v>-1.3833073606126919E-2</v>
      </c>
      <c r="G150" s="55">
        <f>LN('T3 - Price Data'!G151/'T3 - Price Data'!G150)</f>
        <v>1.3444676838297472E-2</v>
      </c>
      <c r="H150" s="55">
        <f>LN('T3 - Price Data'!H151/'T3 - Price Data'!H150)</f>
        <v>-1.5658682933195871E-2</v>
      </c>
      <c r="I150" s="55">
        <f>LN('T3 - Price Data'!I151/'T3 - Price Data'!I150)</f>
        <v>-1.1976191046715649E-2</v>
      </c>
      <c r="J150" s="55">
        <f>LN('T3 - Price Data'!J151/'T3 - Price Data'!J150)</f>
        <v>-3.1573434403128751E-3</v>
      </c>
      <c r="K150" s="55">
        <f>LN('T3 - Price Data'!K151/'T3 - Price Data'!K150)</f>
        <v>3.3439835622846435E-2</v>
      </c>
      <c r="L150" s="55">
        <f>LN('T3 - Price Data'!L151/'T3 - Price Data'!L150)</f>
        <v>-2.1079759533134562E-3</v>
      </c>
      <c r="M150" s="55">
        <f>LN('T3 - Price Data'!M151/'T3 - Price Data'!M150)</f>
        <v>-1.8484293617823161E-3</v>
      </c>
      <c r="N150" s="55">
        <f>LN('T3 - Price Data'!N151/'T3 - Price Data'!N150)</f>
        <v>1.7660503151950533E-2</v>
      </c>
      <c r="O150" s="55">
        <f>LN('T3 - Price Data'!O151/'T3 - Price Data'!O150)</f>
        <v>-4.5592784145184646E-3</v>
      </c>
      <c r="P150" s="55">
        <f>LN('T3 - Price Data'!P151/'T3 - Price Data'!P150)</f>
        <v>2.1925025226681434E-3</v>
      </c>
      <c r="Q150" s="55">
        <f>LN('T3 - Price Data'!Q151/'T3 - Price Data'!Q150)</f>
        <v>1.9818980659658172E-2</v>
      </c>
    </row>
    <row r="151" spans="2:17">
      <c r="B151" s="61">
        <v>43006</v>
      </c>
      <c r="C151" s="58">
        <f>LN('T3 - Price Data'!C152/'T3 - Price Data'!C151)</f>
        <v>-1.2744437574606455E-2</v>
      </c>
      <c r="D151" s="55">
        <f>LN('T3 - Price Data'!D152/'T3 - Price Data'!D151)</f>
        <v>1.6406894574600179E-3</v>
      </c>
      <c r="E151" s="55">
        <f>LN('T3 - Price Data'!E152/'T3 - Price Data'!E151)</f>
        <v>0</v>
      </c>
      <c r="F151" s="55">
        <f>LN('T3 - Price Data'!F152/'T3 - Price Data'!F151)</f>
        <v>2.5782006669659015E-2</v>
      </c>
      <c r="G151" s="55">
        <f>LN('T3 - Price Data'!G152/'T3 - Price Data'!G151)</f>
        <v>-1.1551505211326536E-2</v>
      </c>
      <c r="H151" s="55">
        <f>LN('T3 - Price Data'!H152/'T3 - Price Data'!H151)</f>
        <v>-5.7554115706206508E-3</v>
      </c>
      <c r="I151" s="55">
        <f>LN('T3 - Price Data'!I152/'T3 - Price Data'!I151)</f>
        <v>1.3892106888059204E-3</v>
      </c>
      <c r="J151" s="55">
        <f>LN('T3 - Price Data'!J152/'T3 - Price Data'!J151)</f>
        <v>-7.9372495369062577E-3</v>
      </c>
      <c r="K151" s="55">
        <f>LN('T3 - Price Data'!K152/'T3 - Price Data'!K151)</f>
        <v>2.9757476785563221E-4</v>
      </c>
      <c r="L151" s="55">
        <f>LN('T3 - Price Data'!L152/'T3 - Price Data'!L151)</f>
        <v>3.5163805085994303E-4</v>
      </c>
      <c r="M151" s="55">
        <f>LN('T3 - Price Data'!M152/'T3 - Price Data'!M151)</f>
        <v>1.2867824611392983E-2</v>
      </c>
      <c r="N151" s="55">
        <f>LN('T3 - Price Data'!N152/'T3 - Price Data'!N151)</f>
        <v>1.0746209650900819E-2</v>
      </c>
      <c r="O151" s="55">
        <f>LN('T3 - Price Data'!O152/'T3 - Price Data'!O151)</f>
        <v>-5.7284861636126205E-3</v>
      </c>
      <c r="P151" s="55">
        <f>LN('T3 - Price Data'!P152/'T3 - Price Data'!P151)</f>
        <v>-2.192502522668041E-3</v>
      </c>
      <c r="Q151" s="55">
        <f>LN('T3 - Price Data'!Q152/'T3 - Price Data'!Q151)</f>
        <v>-1.8152313607188827E-2</v>
      </c>
    </row>
    <row r="152" spans="2:17">
      <c r="B152" s="61">
        <v>43007</v>
      </c>
      <c r="C152" s="58">
        <f>LN('T3 - Price Data'!C153/'T3 - Price Data'!C152)</f>
        <v>-3.8552200244328133E-3</v>
      </c>
      <c r="D152" s="55">
        <f>LN('T3 - Price Data'!D153/'T3 - Price Data'!D152)</f>
        <v>0</v>
      </c>
      <c r="E152" s="55">
        <f>LN('T3 - Price Data'!E153/'T3 - Price Data'!E152)</f>
        <v>9.8522964430116395E-3</v>
      </c>
      <c r="F152" s="55">
        <f>LN('T3 - Price Data'!F153/'T3 - Price Data'!F152)</f>
        <v>3.3879196719360434E-3</v>
      </c>
      <c r="G152" s="55">
        <f>LN('T3 - Price Data'!G153/'T3 - Price Data'!G152)</f>
        <v>1.1284375518272879E-2</v>
      </c>
      <c r="H152" s="55">
        <f>LN('T3 - Price Data'!H153/'T3 - Price Data'!H152)</f>
        <v>7.9051795071132473E-3</v>
      </c>
      <c r="I152" s="55">
        <f>LN('T3 - Price Data'!I153/'T3 - Price Data'!I152)</f>
        <v>5.5376237495435576E-3</v>
      </c>
      <c r="J152" s="55">
        <f>LN('T3 - Price Data'!J153/'T3 - Price Data'!J152)</f>
        <v>5.4746273600796399E-3</v>
      </c>
      <c r="K152" s="55">
        <f>LN('T3 - Price Data'!K153/'T3 - Price Data'!K152)</f>
        <v>7.5583909298527277E-3</v>
      </c>
      <c r="L152" s="55">
        <f>LN('T3 - Price Data'!L153/'T3 - Price Data'!L152)</f>
        <v>1.2230074984061586E-2</v>
      </c>
      <c r="M152" s="55">
        <f>LN('T3 - Price Data'!M153/'T3 - Price Data'!M152)</f>
        <v>2.2574322038538975E-2</v>
      </c>
      <c r="N152" s="55">
        <f>LN('T3 - Price Data'!N153/'T3 - Price Data'!N152)</f>
        <v>3.3767844608043099E-3</v>
      </c>
      <c r="O152" s="55">
        <f>LN('T3 - Price Data'!O153/'T3 - Price Data'!O152)</f>
        <v>6.8702560307522748E-3</v>
      </c>
      <c r="P152" s="55">
        <f>LN('T3 - Price Data'!P153/'T3 - Price Data'!P152)</f>
        <v>1.6255800628782128E-2</v>
      </c>
      <c r="Q152" s="55">
        <f>LN('T3 - Price Data'!Q153/'T3 - Price Data'!Q152)</f>
        <v>1.3234270907543538E-2</v>
      </c>
    </row>
    <row r="153" spans="2:17">
      <c r="B153" s="61">
        <v>43010</v>
      </c>
      <c r="C153" s="58">
        <f>LN('T3 - Price Data'!C154/'T3 - Price Data'!C153)</f>
        <v>-2.5784285879443649E-3</v>
      </c>
      <c r="D153" s="55">
        <f>LN('T3 - Price Data'!D154/'T3 - Price Data'!D153)</f>
        <v>2.1834069809435813E-3</v>
      </c>
      <c r="E153" s="55">
        <f>LN('T3 - Price Data'!E154/'T3 - Price Data'!E153)</f>
        <v>4.0766464937634153E-3</v>
      </c>
      <c r="F153" s="55">
        <f>LN('T3 - Price Data'!F154/'T3 - Price Data'!F153)</f>
        <v>1.7877571107405874E-2</v>
      </c>
      <c r="G153" s="55">
        <f>LN('T3 - Price Data'!G154/'T3 - Price Data'!G153)</f>
        <v>-2.6752289898451099E-3</v>
      </c>
      <c r="H153" s="55">
        <f>LN('T3 - Price Data'!H154/'T3 - Price Data'!H153)</f>
        <v>1.9844733445789128E-2</v>
      </c>
      <c r="I153" s="55">
        <f>LN('T3 - Price Data'!I154/'T3 - Price Data'!I153)</f>
        <v>9.6176605787460165E-3</v>
      </c>
      <c r="J153" s="55">
        <f>LN('T3 - Price Data'!J154/'T3 - Price Data'!J153)</f>
        <v>-2.6452709191115398E-3</v>
      </c>
      <c r="K153" s="55">
        <f>LN('T3 - Price Data'!K154/'T3 - Price Data'!K153)</f>
        <v>-3.4016153483282497E-3</v>
      </c>
      <c r="L153" s="55">
        <f>LN('T3 - Price Data'!L154/'T3 - Price Data'!L153)</f>
        <v>1.3796493840697329E-2</v>
      </c>
      <c r="M153" s="55">
        <f>LN('T3 - Price Data'!M154/'T3 - Price Data'!M153)</f>
        <v>1.0657294473987979E-2</v>
      </c>
      <c r="N153" s="55">
        <f>LN('T3 - Price Data'!N154/'T3 - Price Data'!N153)</f>
        <v>1.8172600579645502E-2</v>
      </c>
      <c r="O153" s="55">
        <f>LN('T3 - Price Data'!O154/'T3 - Price Data'!O153)</f>
        <v>1.7345834600225745E-2</v>
      </c>
      <c r="P153" s="55">
        <f>LN('T3 - Price Data'!P154/'T3 - Price Data'!P153)</f>
        <v>2.2632807227181709E-2</v>
      </c>
      <c r="Q153" s="55">
        <f>LN('T3 - Price Data'!Q154/'T3 - Price Data'!Q153)</f>
        <v>5.0471263926135733E-2</v>
      </c>
    </row>
    <row r="154" spans="2:17">
      <c r="B154" s="61">
        <v>43011</v>
      </c>
      <c r="C154" s="58">
        <f>LN('T3 - Price Data'!C155/'T3 - Price Data'!C154)</f>
        <v>1.367542679967549E-2</v>
      </c>
      <c r="D154" s="55">
        <f>LN('T3 - Price Data'!D155/'T3 - Price Data'!D154)</f>
        <v>5.4510767226048054E-4</v>
      </c>
      <c r="E154" s="55">
        <f>LN('T3 - Price Data'!E155/'T3 - Price Data'!E154)</f>
        <v>-1.22801379465912E-2</v>
      </c>
      <c r="F154" s="55">
        <f>LN('T3 - Price Data'!F155/'T3 - Price Data'!F154)</f>
        <v>1.9737482838321552E-2</v>
      </c>
      <c r="G154" s="55">
        <f>LN('T3 - Price Data'!G155/'T3 - Price Data'!G154)</f>
        <v>1.8051990074664907E-2</v>
      </c>
      <c r="H154" s="55">
        <f>LN('T3 - Price Data'!H155/'T3 - Price Data'!H154)</f>
        <v>-9.1646746495635204E-3</v>
      </c>
      <c r="I154" s="55">
        <f>LN('T3 - Price Data'!I155/'T3 - Price Data'!I154)</f>
        <v>-6.8603058905556272E-3</v>
      </c>
      <c r="J154" s="55">
        <f>LN('T3 - Price Data'!J155/'T3 - Price Data'!J154)</f>
        <v>-1.351131665465609E-2</v>
      </c>
      <c r="K154" s="55">
        <f>LN('T3 - Price Data'!K155/'T3 - Price Data'!K154)</f>
        <v>1.4803851704342031E-3</v>
      </c>
      <c r="L154" s="55">
        <f>LN('T3 - Price Data'!L155/'T3 - Price Data'!L154)</f>
        <v>-4.1189989586319399E-3</v>
      </c>
      <c r="M154" s="55">
        <f>LN('T3 - Price Data'!M155/'T3 - Price Data'!M154)</f>
        <v>8.7951314528273445E-3</v>
      </c>
      <c r="N154" s="55">
        <f>LN('T3 - Price Data'!N155/'T3 - Price Data'!N154)</f>
        <v>2.1094788108662454E-2</v>
      </c>
      <c r="O154" s="55">
        <f>LN('T3 - Price Data'!O155/'T3 - Price Data'!O154)</f>
        <v>5.5918132657779345E-3</v>
      </c>
      <c r="P154" s="55">
        <f>LN('T3 - Price Data'!P155/'T3 - Price Data'!P154)</f>
        <v>1.0500621511068889E-2</v>
      </c>
      <c r="Q154" s="55">
        <f>LN('T3 - Price Data'!Q155/'T3 - Price Data'!Q154)</f>
        <v>1.3193827402780944E-2</v>
      </c>
    </row>
    <row r="155" spans="2:17">
      <c r="B155" s="61">
        <v>43012</v>
      </c>
      <c r="C155" s="58">
        <f>LN('T3 - Price Data'!C156/'T3 - Price Data'!C155)</f>
        <v>1.0975205143768138E-2</v>
      </c>
      <c r="D155" s="55">
        <f>LN('T3 - Price Data'!D156/'T3 - Price Data'!D155)</f>
        <v>2.7210901143605863E-3</v>
      </c>
      <c r="E155" s="55">
        <f>LN('T3 - Price Data'!E156/'T3 - Price Data'!E155)</f>
        <v>1.0651473091467795E-2</v>
      </c>
      <c r="F155" s="55">
        <f>LN('T3 - Price Data'!F156/'T3 - Price Data'!F155)</f>
        <v>4.3337012571183506E-3</v>
      </c>
      <c r="G155" s="55">
        <f>LN('T3 - Price Data'!G156/'T3 - Price Data'!G155)</f>
        <v>-3.2623213884474561E-2</v>
      </c>
      <c r="H155" s="55">
        <f>LN('T3 - Price Data'!H156/'T3 - Price Data'!H155)</f>
        <v>-3.2388581329237859E-2</v>
      </c>
      <c r="I155" s="55">
        <f>LN('T3 - Price Data'!I156/'T3 - Price Data'!I155)</f>
        <v>-5.9839073836839797E-3</v>
      </c>
      <c r="J155" s="55">
        <f>LN('T3 - Price Data'!J156/'T3 - Price Data'!J155)</f>
        <v>-3.5803795584774884E-4</v>
      </c>
      <c r="K155" s="55">
        <f>LN('T3 - Price Data'!K156/'T3 - Price Data'!K155)</f>
        <v>0</v>
      </c>
      <c r="L155" s="55">
        <f>LN('T3 - Price Data'!L156/'T3 - Price Data'!L155)</f>
        <v>-6.8815233820127453E-4</v>
      </c>
      <c r="M155" s="55">
        <f>LN('T3 - Price Data'!M156/'T3 - Price Data'!M155)</f>
        <v>1.7497817237877723E-3</v>
      </c>
      <c r="N155" s="55">
        <f>LN('T3 - Price Data'!N156/'T3 - Price Data'!N155)</f>
        <v>4.5275285928872647E-3</v>
      </c>
      <c r="O155" s="55">
        <f>LN('T3 - Price Data'!O156/'T3 - Price Data'!O155)</f>
        <v>8.8823677989297335E-3</v>
      </c>
      <c r="P155" s="55">
        <f>LN('T3 - Price Data'!P156/'T3 - Price Data'!P155)</f>
        <v>5.9709960085768989E-3</v>
      </c>
      <c r="Q155" s="55">
        <f>LN('T3 - Price Data'!Q156/'T3 - Price Data'!Q155)</f>
        <v>-1.5540328283904637E-2</v>
      </c>
    </row>
    <row r="156" spans="2:17">
      <c r="B156" s="61">
        <v>43013</v>
      </c>
      <c r="C156" s="58">
        <f>LN('T3 - Price Data'!C157/'T3 - Price Data'!C156)</f>
        <v>-1.3525142777040783E-2</v>
      </c>
      <c r="D156" s="55">
        <f>LN('T3 - Price Data'!D157/'T3 - Price Data'!D156)</f>
        <v>5.9604619704663056E-3</v>
      </c>
      <c r="E156" s="55">
        <f>LN('T3 - Price Data'!E157/'T3 - Price Data'!E156)</f>
        <v>4.0666993825536129E-3</v>
      </c>
      <c r="F156" s="55">
        <f>LN('T3 - Price Data'!F157/'T3 - Price Data'!F156)</f>
        <v>-4.3337012571184157E-3</v>
      </c>
      <c r="G156" s="55">
        <f>LN('T3 - Price Data'!G157/'T3 - Price Data'!G156)</f>
        <v>1.4303306862460017E-2</v>
      </c>
      <c r="H156" s="55">
        <f>LN('T3 - Price Data'!H157/'T3 - Price Data'!H156)</f>
        <v>9.464941427300793E-3</v>
      </c>
      <c r="I156" s="55">
        <f>LN('T3 - Price Data'!I157/'T3 - Price Data'!I156)</f>
        <v>3.6866401202187964E-3</v>
      </c>
      <c r="J156" s="55">
        <f>LN('T3 - Price Data'!J157/'T3 - Price Data'!J156)</f>
        <v>8.948546458437055E-4</v>
      </c>
      <c r="K156" s="55">
        <f>LN('T3 - Price Data'!K157/'T3 - Price Data'!K156)</f>
        <v>-4.4477463982362537E-3</v>
      </c>
      <c r="L156" s="55">
        <f>LN('T3 - Price Data'!L157/'T3 - Price Data'!L156)</f>
        <v>1.2654788955722333E-2</v>
      </c>
      <c r="M156" s="55">
        <f>LN('T3 - Price Data'!M157/'T3 - Price Data'!M156)</f>
        <v>1.7467253349415786E-3</v>
      </c>
      <c r="N156" s="55">
        <f>LN('T3 - Price Data'!N157/'T3 - Price Data'!N156)</f>
        <v>4.6355993389546324E-3</v>
      </c>
      <c r="O156" s="55">
        <f>LN('T3 - Price Data'!O157/'T3 - Price Data'!O156)</f>
        <v>1.0628650542788705E-2</v>
      </c>
      <c r="P156" s="55">
        <f>LN('T3 - Price Data'!P157/'T3 - Price Data'!P156)</f>
        <v>1.7702005984676163E-2</v>
      </c>
      <c r="Q156" s="55">
        <f>LN('T3 - Price Data'!Q157/'T3 - Price Data'!Q156)</f>
        <v>5.4666282173672434E-3</v>
      </c>
    </row>
    <row r="157" spans="2:17">
      <c r="B157" s="61">
        <v>43014</v>
      </c>
      <c r="C157" s="58">
        <f>LN('T3 - Price Data'!C158/'T3 - Price Data'!C157)</f>
        <v>-5.9752631900869555E-3</v>
      </c>
      <c r="D157" s="55">
        <f>LN('T3 - Price Data'!D158/'T3 - Price Data'!D157)</f>
        <v>-2.1633323742575312E-3</v>
      </c>
      <c r="E157" s="55">
        <f>LN('T3 - Price Data'!E158/'T3 - Price Data'!E157)</f>
        <v>2.1678889950882161E-2</v>
      </c>
      <c r="F157" s="55">
        <f>LN('T3 - Price Data'!F158/'T3 - Price Data'!F157)</f>
        <v>-1.6299922109310643E-3</v>
      </c>
      <c r="G157" s="55">
        <f>LN('T3 - Price Data'!G158/'T3 - Price Data'!G157)</f>
        <v>9.6000737290193577E-3</v>
      </c>
      <c r="H157" s="55">
        <f>LN('T3 - Price Data'!H158/'T3 - Price Data'!H157)</f>
        <v>-6.5430985889359475E-3</v>
      </c>
      <c r="I157" s="55">
        <f>LN('T3 - Price Data'!I158/'T3 - Price Data'!I157)</f>
        <v>-7.3869218630748237E-3</v>
      </c>
      <c r="J157" s="55">
        <f>LN('T3 - Price Data'!J158/'T3 - Price Data'!J157)</f>
        <v>1.2974499964660048E-2</v>
      </c>
      <c r="K157" s="55">
        <f>LN('T3 - Price Data'!K158/'T3 - Price Data'!K157)</f>
        <v>-1.0455659104338743E-2</v>
      </c>
      <c r="L157" s="55">
        <f>LN('T3 - Price Data'!L158/'T3 - Price Data'!L157)</f>
        <v>-7.1627843048756969E-3</v>
      </c>
      <c r="M157" s="55">
        <f>LN('T3 - Price Data'!M158/'T3 - Price Data'!M157)</f>
        <v>4.3535114471978395E-3</v>
      </c>
      <c r="N157" s="55">
        <f>LN('T3 - Price Data'!N158/'T3 - Price Data'!N157)</f>
        <v>-7.0908567589699992E-3</v>
      </c>
      <c r="O157" s="55">
        <f>LN('T3 - Price Data'!O158/'T3 - Price Data'!O157)</f>
        <v>6.1784677735923898E-3</v>
      </c>
      <c r="P157" s="55">
        <f>LN('T3 - Price Data'!P158/'T3 - Price Data'!P157)</f>
        <v>9.2066721259031637E-3</v>
      </c>
      <c r="Q157" s="55">
        <f>LN('T3 - Price Data'!Q158/'T3 - Price Data'!Q157)</f>
        <v>-1.649036189941535E-2</v>
      </c>
    </row>
    <row r="158" spans="2:17">
      <c r="B158" s="61">
        <v>43017</v>
      </c>
      <c r="C158" s="58">
        <f>LN('T3 - Price Data'!C159/'T3 - Price Data'!C158)</f>
        <v>-1.1192540432278469E-2</v>
      </c>
      <c r="D158" s="55">
        <f>LN('T3 - Price Data'!D159/'T3 - Price Data'!D158)</f>
        <v>-5.9734090188042141E-3</v>
      </c>
      <c r="E158" s="55">
        <f>LN('T3 - Price Data'!E159/'T3 - Price Data'!E158)</f>
        <v>3.1720883061439791E-3</v>
      </c>
      <c r="F158" s="55">
        <f>LN('T3 - Price Data'!F159/'T3 - Price Data'!F158)</f>
        <v>0</v>
      </c>
      <c r="G158" s="55">
        <f>LN('T3 - Price Data'!G159/'T3 - Price Data'!G158)</f>
        <v>-1.0940736216995345E-2</v>
      </c>
      <c r="H158" s="55">
        <f>LN('T3 - Price Data'!H159/'T3 - Price Data'!H158)</f>
        <v>0</v>
      </c>
      <c r="I158" s="55">
        <f>LN('T3 - Price Data'!I159/'T3 - Price Data'!I158)</f>
        <v>3.2384946185102757E-3</v>
      </c>
      <c r="J158" s="55">
        <f>LN('T3 - Price Data'!J159/'T3 - Price Data'!J158)</f>
        <v>-1.2974499964660048E-2</v>
      </c>
      <c r="K158" s="55">
        <f>LN('T3 - Price Data'!K159/'T3 - Price Data'!K158)</f>
        <v>-7.5103270522276907E-4</v>
      </c>
      <c r="L158" s="55">
        <f>LN('T3 - Price Data'!L159/'T3 - Price Data'!L158)</f>
        <v>-4.4599536447292743E-3</v>
      </c>
      <c r="M158" s="55">
        <f>LN('T3 - Price Data'!M159/'T3 - Price Data'!M158)</f>
        <v>7.78887537852763E-3</v>
      </c>
      <c r="N158" s="55">
        <f>LN('T3 - Price Data'!N159/'T3 - Price Data'!N158)</f>
        <v>-2.7207375726139823E-3</v>
      </c>
      <c r="O158" s="55">
        <f>LN('T3 - Price Data'!O159/'T3 - Price Data'!O158)</f>
        <v>-3.6238449390958022E-4</v>
      </c>
      <c r="P158" s="55">
        <f>LN('T3 - Price Data'!P159/'T3 - Price Data'!P158)</f>
        <v>-2.2626016318578437E-2</v>
      </c>
      <c r="Q158" s="55">
        <f>LN('T3 - Price Data'!Q159/'T3 - Price Data'!Q158)</f>
        <v>-2.1609484332854988E-2</v>
      </c>
    </row>
    <row r="159" spans="2:17">
      <c r="B159" s="61">
        <v>43018</v>
      </c>
      <c r="C159" s="58">
        <f>LN('T3 - Price Data'!C160/'T3 - Price Data'!C159)</f>
        <v>-1.4388737452099556E-2</v>
      </c>
      <c r="D159" s="55">
        <f>LN('T3 - Price Data'!D160/'T3 - Price Data'!D159)</f>
        <v>-1.6353233407307532E-3</v>
      </c>
      <c r="E159" s="55">
        <f>LN('T3 - Price Data'!E160/'T3 - Price Data'!E159)</f>
        <v>-1.9185240721348612E-2</v>
      </c>
      <c r="F159" s="55">
        <f>LN('T3 - Price Data'!F160/'T3 - Price Data'!F159)</f>
        <v>-8.1900539700444797E-3</v>
      </c>
      <c r="G159" s="55">
        <f>LN('T3 - Price Data'!G160/'T3 - Price Data'!G159)</f>
        <v>5.3518993144288833E-3</v>
      </c>
      <c r="H159" s="55">
        <f>LN('T3 - Price Data'!H160/'T3 - Price Data'!H159)</f>
        <v>7.2912872351620648E-4</v>
      </c>
      <c r="I159" s="55">
        <f>LN('T3 - Price Data'!I160/'T3 - Price Data'!I159)</f>
        <v>-4.6200047021807439E-4</v>
      </c>
      <c r="J159" s="55">
        <f>LN('T3 - Price Data'!J160/'T3 - Price Data'!J159)</f>
        <v>-8.8042972817951263E-3</v>
      </c>
      <c r="K159" s="55">
        <f>LN('T3 - Price Data'!K160/'T3 - Price Data'!K159)</f>
        <v>8.2304991365154435E-3</v>
      </c>
      <c r="L159" s="55">
        <f>LN('T3 - Price Data'!L160/'T3 - Price Data'!L159)</f>
        <v>2.2896403820744388E-3</v>
      </c>
      <c r="M159" s="55">
        <f>LN('T3 - Price Data'!M160/'T3 - Price Data'!M159)</f>
        <v>8.6169759748114163E-4</v>
      </c>
      <c r="N159" s="55">
        <f>LN('T3 - Price Data'!N160/'T3 - Price Data'!N159)</f>
        <v>-4.5510773565917281E-3</v>
      </c>
      <c r="O159" s="55">
        <f>LN('T3 - Price Data'!O160/'T3 - Price Data'!O159)</f>
        <v>1.2247991727890623E-2</v>
      </c>
      <c r="P159" s="55">
        <f>LN('T3 - Price Data'!P160/'T3 - Price Data'!P159)</f>
        <v>-4.6980879559758056E-3</v>
      </c>
      <c r="Q159" s="55">
        <f>LN('T3 - Price Data'!Q160/'T3 - Price Data'!Q159)</f>
        <v>1.3660316878432251E-2</v>
      </c>
    </row>
    <row r="160" spans="2:17">
      <c r="B160" s="61">
        <v>43019</v>
      </c>
      <c r="C160" s="58">
        <f>LN('T3 - Price Data'!C161/'T3 - Price Data'!C160)</f>
        <v>-2.9866271551941159E-2</v>
      </c>
      <c r="D160" s="55">
        <f>LN('T3 - Price Data'!D161/'T3 - Price Data'!D160)</f>
        <v>-3.2786914616983469E-3</v>
      </c>
      <c r="E160" s="55">
        <f>LN('T3 - Price Data'!E161/'T3 - Price Data'!E160)</f>
        <v>-4.8543784647981994E-3</v>
      </c>
      <c r="F160" s="55">
        <f>LN('T3 - Price Data'!F161/'T3 - Price Data'!F160)</f>
        <v>-1.0970928143729881E-3</v>
      </c>
      <c r="G160" s="55">
        <f>LN('T3 - Price Data'!G161/'T3 - Price Data'!G160)</f>
        <v>-8.0096119620468454E-4</v>
      </c>
      <c r="H160" s="55">
        <f>LN('T3 - Price Data'!H161/'T3 - Price Data'!H160)</f>
        <v>1.4566644964641641E-3</v>
      </c>
      <c r="I160" s="55">
        <f>LN('T3 - Price Data'!I161/'T3 - Price Data'!I160)</f>
        <v>-6.4905188446636288E-3</v>
      </c>
      <c r="J160" s="55">
        <f>LN('T3 - Price Data'!J161/'T3 - Price Data'!J160)</f>
        <v>-3.6159865833050061E-3</v>
      </c>
      <c r="K160" s="55">
        <f>LN('T3 - Price Data'!K161/'T3 - Price Data'!K160)</f>
        <v>-8.9820963158275917E-3</v>
      </c>
      <c r="L160" s="55">
        <f>LN('T3 - Price Data'!L161/'T3 - Price Data'!L160)</f>
        <v>9.8993810641741214E-3</v>
      </c>
      <c r="M160" s="55">
        <f>LN('T3 - Price Data'!M161/'T3 - Price Data'!M160)</f>
        <v>5.1546505886644221E-3</v>
      </c>
      <c r="N160" s="55">
        <f>LN('T3 - Price Data'!N161/'T3 - Price Data'!N160)</f>
        <v>-3.0020253570836471E-3</v>
      </c>
      <c r="O160" s="55">
        <f>LN('T3 - Price Data'!O161/'T3 - Price Data'!O160)</f>
        <v>-2.1716380017108732E-2</v>
      </c>
      <c r="P160" s="55">
        <f>LN('T3 - Price Data'!P161/'T3 - Price Data'!P160)</f>
        <v>-1.1422327836766305E-2</v>
      </c>
      <c r="Q160" s="55">
        <f>LN('T3 - Price Data'!Q161/'T3 - Price Data'!Q160)</f>
        <v>2.8326048043119119E-2</v>
      </c>
    </row>
    <row r="161" spans="2:17">
      <c r="B161" s="61">
        <v>43020</v>
      </c>
      <c r="C161" s="58">
        <f>LN('T3 - Price Data'!C162/'T3 - Price Data'!C161)</f>
        <v>9.0090699423659108E-3</v>
      </c>
      <c r="D161" s="55">
        <f>LN('T3 - Price Data'!D162/'T3 - Price Data'!D161)</f>
        <v>1.4130669907353122E-2</v>
      </c>
      <c r="E161" s="55">
        <f>LN('T3 - Price Data'!E162/'T3 - Price Data'!E161)</f>
        <v>8.881770134780408E-3</v>
      </c>
      <c r="F161" s="55">
        <f>LN('T3 - Price Data'!F162/'T3 - Price Data'!F161)</f>
        <v>1.0374103413174327E-2</v>
      </c>
      <c r="G161" s="55">
        <f>LN('T3 - Price Data'!G162/'T3 - Price Data'!G161)</f>
        <v>-8.5837436913914419E-3</v>
      </c>
      <c r="H161" s="55">
        <f>LN('T3 - Price Data'!H162/'T3 - Price Data'!H161)</f>
        <v>2.4444063935693081E-2</v>
      </c>
      <c r="I161" s="55">
        <f>LN('T3 - Price Data'!I162/'T3 - Price Data'!I161)</f>
        <v>-5.5970295367179079E-3</v>
      </c>
      <c r="J161" s="55">
        <f>LN('T3 - Price Data'!J162/'T3 - Price Data'!J161)</f>
        <v>1.0629773091311995E-2</v>
      </c>
      <c r="K161" s="55">
        <f>LN('T3 - Price Data'!K162/'T3 - Price Data'!K161)</f>
        <v>-3.0120504699917209E-3</v>
      </c>
      <c r="L161" s="55">
        <f>LN('T3 - Price Data'!L162/'T3 - Price Data'!L161)</f>
        <v>2.0508367120541032E-2</v>
      </c>
      <c r="M161" s="55">
        <f>LN('T3 - Price Data'!M162/'T3 - Price Data'!M161)</f>
        <v>1.0230268250815043E-2</v>
      </c>
      <c r="N161" s="55">
        <f>LN('T3 - Price Data'!N162/'T3 - Price Data'!N161)</f>
        <v>-8.5330350379488676E-3</v>
      </c>
      <c r="O161" s="55">
        <f>LN('T3 - Price Data'!O162/'T3 - Price Data'!O161)</f>
        <v>6.5645749965065692E-3</v>
      </c>
      <c r="P161" s="55">
        <f>LN('T3 - Price Data'!P162/'T3 - Price Data'!P161)</f>
        <v>3.3566465082722772E-3</v>
      </c>
      <c r="Q161" s="55">
        <f>LN('T3 - Price Data'!Q162/'T3 - Price Data'!Q161)</f>
        <v>2.4522301583138E-2</v>
      </c>
    </row>
    <row r="162" spans="2:17">
      <c r="B162" s="61">
        <v>43021</v>
      </c>
      <c r="C162" s="58">
        <f>LN('T3 - Price Data'!C163/'T3 - Price Data'!C162)</f>
        <v>-2.2676708671029701E-2</v>
      </c>
      <c r="D162" s="55">
        <f>LN('T3 - Price Data'!D163/'T3 - Price Data'!D162)</f>
        <v>5.382144316228501E-3</v>
      </c>
      <c r="E162" s="55">
        <f>LN('T3 - Price Data'!E163/'T3 - Price Data'!E162)</f>
        <v>1.9108861698046507E-2</v>
      </c>
      <c r="F162" s="55">
        <f>LN('T3 - Price Data'!F163/'T3 - Price Data'!F162)</f>
        <v>-8.1811200781641332E-3</v>
      </c>
      <c r="G162" s="55">
        <f>LN('T3 - Price Data'!G163/'T3 - Price Data'!G162)</f>
        <v>2.1528533611010927E-3</v>
      </c>
      <c r="H162" s="55">
        <f>LN('T3 - Price Data'!H163/'T3 - Price Data'!H162)</f>
        <v>-1.2147344794544811E-2</v>
      </c>
      <c r="I162" s="55">
        <f>LN('T3 - Price Data'!I163/'T3 - Price Data'!I162)</f>
        <v>-1.603051772739008E-2</v>
      </c>
      <c r="J162" s="55">
        <f>LN('T3 - Price Data'!J163/'T3 - Price Data'!J162)</f>
        <v>-1.498628751469613E-2</v>
      </c>
      <c r="K162" s="55">
        <f>LN('T3 - Price Data'!K163/'T3 - Price Data'!K162)</f>
        <v>-6.0514556833551553E-3</v>
      </c>
      <c r="L162" s="55">
        <f>LN('T3 - Price Data'!L163/'T3 - Price Data'!L162)</f>
        <v>-1.1098780273611913E-3</v>
      </c>
      <c r="M162" s="55">
        <f>LN('T3 - Price Data'!M163/'T3 - Price Data'!M162)</f>
        <v>-1.6977932770942247E-3</v>
      </c>
      <c r="N162" s="55">
        <f>LN('T3 - Price Data'!N163/'T3 - Price Data'!N162)</f>
        <v>-1.6483159311118194E-2</v>
      </c>
      <c r="O162" s="55">
        <f>LN('T3 - Price Data'!O163/'T3 - Price Data'!O162)</f>
        <v>1.6225342429126346E-2</v>
      </c>
      <c r="P162" s="55">
        <f>LN('T3 - Price Data'!P163/'T3 - Price Data'!P162)</f>
        <v>2.9577780325924254E-2</v>
      </c>
      <c r="Q162" s="55">
        <f>LN('T3 - Price Data'!Q163/'T3 - Price Data'!Q162)</f>
        <v>-8.3618883271281072E-3</v>
      </c>
    </row>
    <row r="163" spans="2:17">
      <c r="B163" s="61">
        <v>43024</v>
      </c>
      <c r="C163" s="58">
        <f>LN('T3 - Price Data'!C164/'T3 - Price Data'!C163)</f>
        <v>-6.9045153465444866E-3</v>
      </c>
      <c r="D163" s="55">
        <f>LN('T3 - Price Data'!D164/'T3 - Price Data'!D163)</f>
        <v>4.8192864359489218E-3</v>
      </c>
      <c r="E163" s="55">
        <f>LN('T3 - Price Data'!E164/'T3 - Price Data'!E163)</f>
        <v>-1.991304348646011E-2</v>
      </c>
      <c r="F163" s="55">
        <f>LN('T3 - Price Data'!F164/'T3 - Price Data'!F163)</f>
        <v>-6.5934304798318452E-3</v>
      </c>
      <c r="G163" s="55">
        <f>LN('T3 - Price Data'!G164/'T3 - Price Data'!G163)</f>
        <v>8.0612660552459325E-4</v>
      </c>
      <c r="H163" s="55">
        <f>LN('T3 - Price Data'!H164/'T3 - Price Data'!H163)</f>
        <v>-9.3897403498390316E-3</v>
      </c>
      <c r="I163" s="55">
        <f>LN('T3 - Price Data'!I164/'T3 - Price Data'!I163)</f>
        <v>-1.0511324682686236E-2</v>
      </c>
      <c r="J163" s="55">
        <f>LN('T3 - Price Data'!J164/'T3 - Price Data'!J163)</f>
        <v>-5.1067045138877051E-3</v>
      </c>
      <c r="K163" s="55">
        <f>LN('T3 - Price Data'!K164/'T3 - Price Data'!K163)</f>
        <v>-4.7151962028174274E-3</v>
      </c>
      <c r="L163" s="55">
        <f>LN('T3 - Price Data'!L164/'T3 - Price Data'!L163)</f>
        <v>0</v>
      </c>
      <c r="M163" s="55">
        <f>LN('T3 - Price Data'!M164/'T3 - Price Data'!M163)</f>
        <v>-6.8201457882083264E-3</v>
      </c>
      <c r="N163" s="55">
        <f>LN('T3 - Price Data'!N164/'T3 - Price Data'!N163)</f>
        <v>6.9453998976462313E-3</v>
      </c>
      <c r="O163" s="55">
        <f>LN('T3 - Price Data'!O164/'T3 - Price Data'!O163)</f>
        <v>1.4204784298317235E-2</v>
      </c>
      <c r="P163" s="55">
        <f>LN('T3 - Price Data'!P164/'T3 - Price Data'!P163)</f>
        <v>7.9660179570323758E-3</v>
      </c>
      <c r="Q163" s="55">
        <f>LN('T3 - Price Data'!Q164/'T3 - Price Data'!Q163)</f>
        <v>-1.6936509530898286E-2</v>
      </c>
    </row>
    <row r="164" spans="2:17">
      <c r="B164" s="61">
        <v>43025</v>
      </c>
      <c r="C164" s="58">
        <f>LN('T3 - Price Data'!C165/'T3 - Price Data'!C164)</f>
        <v>-6.9525193148817525E-3</v>
      </c>
      <c r="D164" s="55">
        <f>LN('T3 - Price Data'!D165/'T3 - Price Data'!D164)</f>
        <v>-5.3561992005249576E-3</v>
      </c>
      <c r="E164" s="55">
        <f>LN('T3 - Price Data'!E165/'T3 - Price Data'!E164)</f>
        <v>7.0654134964857812E-2</v>
      </c>
      <c r="F164" s="55">
        <f>LN('T3 - Price Data'!F165/'T3 - Price Data'!F164)</f>
        <v>5.5111602386915268E-4</v>
      </c>
      <c r="G164" s="55">
        <f>LN('T3 - Price Data'!G165/'T3 - Price Data'!G164)</f>
        <v>-5.3734552609433135E-4</v>
      </c>
      <c r="H164" s="55">
        <f>LN('T3 - Price Data'!H165/'T3 - Price Data'!H164)</f>
        <v>1.4503265776464615E-3</v>
      </c>
      <c r="I164" s="55">
        <f>LN('T3 - Price Data'!I165/'T3 - Price Data'!I164)</f>
        <v>1.9030069999014219E-2</v>
      </c>
      <c r="J164" s="55">
        <f>LN('T3 - Price Data'!J165/'T3 - Price Data'!J164)</f>
        <v>-1.2696830794406954E-2</v>
      </c>
      <c r="K164" s="55">
        <f>LN('T3 - Price Data'!K165/'T3 - Price Data'!K164)</f>
        <v>1.1219038231820419E-2</v>
      </c>
      <c r="L164" s="55">
        <f>LN('T3 - Price Data'!L165/'T3 - Price Data'!L164)</f>
        <v>6.6607462498078339E-4</v>
      </c>
      <c r="M164" s="55">
        <f>LN('T3 - Price Data'!M165/'T3 - Price Data'!M164)</f>
        <v>-5.1458089534039487E-3</v>
      </c>
      <c r="N164" s="55">
        <f>LN('T3 - Price Data'!N165/'T3 - Price Data'!N164)</f>
        <v>-6.6573466276114205E-4</v>
      </c>
      <c r="O164" s="55">
        <f>LN('T3 - Price Data'!O165/'T3 - Price Data'!O164)</f>
        <v>-2.1178970147348059E-3</v>
      </c>
      <c r="P164" s="55">
        <f>LN('T3 - Price Data'!P165/'T3 - Price Data'!P164)</f>
        <v>-2.2887926518086847E-3</v>
      </c>
      <c r="Q164" s="55">
        <f>LN('T3 - Price Data'!Q165/'T3 - Price Data'!Q164)</f>
        <v>2.1506205220963682E-2</v>
      </c>
    </row>
    <row r="165" spans="2:17">
      <c r="B165" s="61">
        <v>43026</v>
      </c>
      <c r="C165" s="58">
        <f>LN('T3 - Price Data'!C166/'T3 - Price Data'!C165)</f>
        <v>5.5658770774451765E-3</v>
      </c>
      <c r="D165" s="55">
        <f>LN('T3 - Price Data'!D166/'T3 - Price Data'!D165)</f>
        <v>9.0885415764529864E-3</v>
      </c>
      <c r="E165" s="55">
        <f>LN('T3 - Price Data'!E166/'T3 - Price Data'!E165)</f>
        <v>2.954424630672552E-2</v>
      </c>
      <c r="F165" s="55">
        <f>LN('T3 - Price Data'!F166/'T3 - Price Data'!F165)</f>
        <v>2.4491020008295911E-2</v>
      </c>
      <c r="G165" s="55">
        <f>LN('T3 - Price Data'!G166/'T3 - Price Data'!G165)</f>
        <v>5.8949795578064285E-3</v>
      </c>
      <c r="H165" s="55">
        <f>LN('T3 - Price Data'!H166/'T3 - Price Data'!H165)</f>
        <v>5.0596421635811474E-3</v>
      </c>
      <c r="I165" s="55">
        <f>LN('T3 - Price Data'!I166/'T3 - Price Data'!I165)</f>
        <v>3.7629395295422892E-3</v>
      </c>
      <c r="J165" s="55">
        <f>LN('T3 - Price Data'!J166/'T3 - Price Data'!J165)</f>
        <v>4.9875415110391882E-3</v>
      </c>
      <c r="K165" s="55">
        <f>LN('T3 - Price Data'!K166/'T3 - Price Data'!K165)</f>
        <v>7.5097979855141177E-3</v>
      </c>
      <c r="L165" s="55">
        <f>LN('T3 - Price Data'!L166/'T3 - Price Data'!L165)</f>
        <v>9.4986355870244326E-3</v>
      </c>
      <c r="M165" s="55">
        <f>LN('T3 - Price Data'!M166/'T3 - Price Data'!M165)</f>
        <v>0</v>
      </c>
      <c r="N165" s="55">
        <f>LN('T3 - Price Data'!N166/'T3 - Price Data'!N165)</f>
        <v>7.5632285160568873E-3</v>
      </c>
      <c r="O165" s="55">
        <f>LN('T3 - Price Data'!O166/'T3 - Price Data'!O165)</f>
        <v>-1.7825783952600573E-2</v>
      </c>
      <c r="P165" s="55">
        <f>LN('T3 - Price Data'!P166/'T3 - Price Data'!P165)</f>
        <v>-3.0241067550549939E-2</v>
      </c>
      <c r="Q165" s="55">
        <f>LN('T3 - Price Data'!Q166/'T3 - Price Data'!Q165)</f>
        <v>7.5958985801855157E-4</v>
      </c>
    </row>
    <row r="166" spans="2:17">
      <c r="B166" s="61">
        <v>43027</v>
      </c>
      <c r="C166" s="58">
        <f>LN('T3 - Price Data'!C167/'T3 - Price Data'!C166)</f>
        <v>3.5442146649931977E-2</v>
      </c>
      <c r="D166" s="55">
        <f>LN('T3 - Price Data'!D167/'T3 - Price Data'!D166)</f>
        <v>5.3205641052947558E-4</v>
      </c>
      <c r="E166" s="55">
        <f>LN('T3 - Price Data'!E167/'T3 - Price Data'!E166)</f>
        <v>5.8055315453204963E-3</v>
      </c>
      <c r="F166" s="55">
        <f>LN('T3 - Price Data'!F167/'T3 - Price Data'!F166)</f>
        <v>-3.2310205814465318E-3</v>
      </c>
      <c r="G166" s="55">
        <f>LN('T3 - Price Data'!G167/'T3 - Price Data'!G166)</f>
        <v>1.0680908892584384E-3</v>
      </c>
      <c r="H166" s="55">
        <f>LN('T3 - Price Data'!H167/'T3 - Price Data'!H166)</f>
        <v>3.5984205795333117E-3</v>
      </c>
      <c r="I166" s="55">
        <f>LN('T3 - Price Data'!I167/'T3 - Price Data'!I166)</f>
        <v>6.0847367701062863E-3</v>
      </c>
      <c r="J166" s="55">
        <f>LN('T3 - Price Data'!J167/'T3 - Price Data'!J166)</f>
        <v>4.962789342128876E-3</v>
      </c>
      <c r="K166" s="55">
        <f>LN('T3 - Price Data'!K167/'T3 - Price Data'!K166)</f>
        <v>2.3912729971974807E-3</v>
      </c>
      <c r="L166" s="55">
        <f>LN('T3 - Price Data'!L167/'T3 - Price Data'!L166)</f>
        <v>-5.6415070765834983E-2</v>
      </c>
      <c r="M166" s="55">
        <f>LN('T3 - Price Data'!M167/'T3 - Price Data'!M166)</f>
        <v>-6.0371032863416052E-3</v>
      </c>
      <c r="N166" s="55">
        <f>LN('T3 - Price Data'!N167/'T3 - Price Data'!N166)</f>
        <v>-1.0364163991771062E-2</v>
      </c>
      <c r="O166" s="55">
        <f>LN('T3 - Price Data'!O167/'T3 - Price Data'!O166)</f>
        <v>4.6653592604940265E-3</v>
      </c>
      <c r="P166" s="55">
        <f>LN('T3 - Price Data'!P167/'T3 - Price Data'!P166)</f>
        <v>4.1669560989069607E-4</v>
      </c>
      <c r="Q166" s="55">
        <f>LN('T3 - Price Data'!Q167/'T3 - Price Data'!Q166)</f>
        <v>-1.6845727609642938E-2</v>
      </c>
    </row>
    <row r="167" spans="2:17">
      <c r="B167" s="61">
        <v>43028</v>
      </c>
      <c r="C167" s="58">
        <f>LN('T3 - Price Data'!C168/'T3 - Price Data'!C167)</f>
        <v>8.8889474172459942E-3</v>
      </c>
      <c r="D167" s="55">
        <f>LN('T3 - Price Data'!D168/'T3 - Price Data'!D167)</f>
        <v>-1.0643960557867014E-3</v>
      </c>
      <c r="E167" s="55">
        <f>LN('T3 - Price Data'!E168/'T3 - Price Data'!E167)</f>
        <v>5.0523384267284928E-3</v>
      </c>
      <c r="F167" s="55">
        <f>LN('T3 - Price Data'!F168/'T3 - Price Data'!F167)</f>
        <v>-1.0793309196757944E-3</v>
      </c>
      <c r="G167" s="55">
        <f>LN('T3 - Price Data'!G168/'T3 - Price Data'!G167)</f>
        <v>8.239249267767472E-3</v>
      </c>
      <c r="H167" s="55">
        <f>LN('T3 - Price Data'!H168/'T3 - Price Data'!H167)</f>
        <v>-4.3196611445163961E-3</v>
      </c>
      <c r="I167" s="55">
        <f>LN('T3 - Price Data'!I168/'T3 - Price Data'!I167)</f>
        <v>-1.8682863911713889E-3</v>
      </c>
      <c r="J167" s="55">
        <f>LN('T3 - Price Data'!J168/'T3 - Price Data'!J167)</f>
        <v>-6.8071277476348937E-3</v>
      </c>
      <c r="K167" s="55">
        <f>LN('T3 - Price Data'!K168/'T3 - Price Data'!K167)</f>
        <v>1.4926487078995059E-4</v>
      </c>
      <c r="L167" s="55">
        <f>LN('T3 - Price Data'!L168/'T3 - Price Data'!L167)</f>
        <v>-3.2627007513340273E-2</v>
      </c>
      <c r="M167" s="55">
        <f>LN('T3 - Price Data'!M168/'T3 - Price Data'!M167)</f>
        <v>4.3159324655687292E-3</v>
      </c>
      <c r="N167" s="55">
        <f>LN('T3 - Price Data'!N168/'T3 - Price Data'!N167)</f>
        <v>3.0775706078130568E-2</v>
      </c>
      <c r="O167" s="55">
        <f>LN('T3 - Price Data'!O168/'T3 - Price Data'!O167)</f>
        <v>-9.3525861582508078E-3</v>
      </c>
      <c r="P167" s="55">
        <f>LN('T3 - Price Data'!P168/'T3 - Price Data'!P167)</f>
        <v>-1.3887924472015409E-4</v>
      </c>
      <c r="Q167" s="55">
        <f>LN('T3 - Price Data'!Q168/'T3 - Price Data'!Q167)</f>
        <v>1.3803900169158079E-2</v>
      </c>
    </row>
    <row r="168" spans="2:17">
      <c r="B168" s="61">
        <v>43031</v>
      </c>
      <c r="C168" s="58">
        <f>LN('T3 - Price Data'!C169/'T3 - Price Data'!C168)</f>
        <v>-8.8889474172460393E-3</v>
      </c>
      <c r="D168" s="55">
        <f>LN('T3 - Price Data'!D169/'T3 - Price Data'!D168)</f>
        <v>1.0643960557867229E-3</v>
      </c>
      <c r="E168" s="55">
        <f>LN('T3 - Price Data'!E169/'T3 - Price Data'!E168)</f>
        <v>1.4388491690990783E-3</v>
      </c>
      <c r="F168" s="55">
        <f>LN('T3 - Price Data'!F169/'T3 - Price Data'!F168)</f>
        <v>8.6022035826632884E-3</v>
      </c>
      <c r="G168" s="55">
        <f>LN('T3 - Price Data'!G169/'T3 - Price Data'!G168)</f>
        <v>-7.4389290969984279E-3</v>
      </c>
      <c r="H168" s="55">
        <f>LN('T3 - Price Data'!H169/'T3 - Price Data'!H168)</f>
        <v>7.9051795071132473E-3</v>
      </c>
      <c r="I168" s="55">
        <f>LN('T3 - Price Data'!I169/'T3 - Price Data'!I168)</f>
        <v>-9.3545376325802681E-4</v>
      </c>
      <c r="J168" s="55">
        <f>LN('T3 - Price Data'!J169/'T3 - Price Data'!J168)</f>
        <v>1.065011902680264E-2</v>
      </c>
      <c r="K168" s="55">
        <f>LN('T3 - Price Data'!K169/'T3 - Price Data'!K168)</f>
        <v>0</v>
      </c>
      <c r="L168" s="55">
        <f>LN('T3 - Price Data'!L169/'T3 - Price Data'!L168)</f>
        <v>-9.6595776441239303E-3</v>
      </c>
      <c r="M168" s="55">
        <f>LN('T3 - Price Data'!M169/'T3 - Price Data'!M168)</f>
        <v>1.7211708207728316E-3</v>
      </c>
      <c r="N168" s="55">
        <f>LN('T3 - Price Data'!N169/'T3 - Price Data'!N168)</f>
        <v>-5.7150434809173012E-3</v>
      </c>
      <c r="O168" s="55">
        <f>LN('T3 - Price Data'!O169/'T3 - Price Data'!O168)</f>
        <v>-2.533021075730192E-3</v>
      </c>
      <c r="P168" s="55">
        <f>LN('T3 - Price Data'!P169/'T3 - Price Data'!P168)</f>
        <v>-3.8964702791232349E-3</v>
      </c>
      <c r="Q168" s="55">
        <f>LN('T3 - Price Data'!Q169/'T3 - Price Data'!Q168)</f>
        <v>5.3171412776203391E-3</v>
      </c>
    </row>
    <row r="169" spans="2:17">
      <c r="B169" s="61">
        <v>43032</v>
      </c>
      <c r="C169" s="58">
        <f>LN('T3 - Price Data'!C170/'T3 - Price Data'!C169)</f>
        <v>5.7867955831588241E-3</v>
      </c>
      <c r="D169" s="55">
        <f>LN('T3 - Price Data'!D170/'T3 - Price Data'!D169)</f>
        <v>-5.320564105295891E-4</v>
      </c>
      <c r="E169" s="55">
        <f>LN('T3 - Price Data'!E170/'T3 - Price Data'!E169)</f>
        <v>1.2857319975237393E-2</v>
      </c>
      <c r="F169" s="55">
        <f>LN('T3 - Price Data'!F170/'T3 - Price Data'!F169)</f>
        <v>2.6730836553004924E-3</v>
      </c>
      <c r="G169" s="55">
        <f>LN('T3 - Price Data'!G170/'T3 - Price Data'!G169)</f>
        <v>-3.740319615723181E-3</v>
      </c>
      <c r="H169" s="55">
        <f>LN('T3 - Price Data'!H170/'T3 - Price Data'!H169)</f>
        <v>-8.6269406355229776E-3</v>
      </c>
      <c r="I169" s="55">
        <f>LN('T3 - Price Data'!I170/'T3 - Price Data'!I169)</f>
        <v>-4.680552390621538E-4</v>
      </c>
      <c r="J169" s="55">
        <f>LN('T3 - Price Data'!J170/'T3 - Price Data'!J169)</f>
        <v>-4.3931976204206529E-3</v>
      </c>
      <c r="K169" s="55">
        <f>LN('T3 - Price Data'!K170/'T3 - Price Data'!K169)</f>
        <v>5.9523985272953517E-3</v>
      </c>
      <c r="L169" s="55">
        <f>LN('T3 - Price Data'!L170/'T3 - Price Data'!L169)</f>
        <v>-1.9431631083932732E-3</v>
      </c>
      <c r="M169" s="55">
        <f>LN('T3 - Price Data'!M170/'T3 - Price Data'!M169)</f>
        <v>7.7088176182934492E-3</v>
      </c>
      <c r="N169" s="55">
        <f>LN('T3 - Price Data'!N170/'T3 - Price Data'!N169)</f>
        <v>2.011673253933996E-2</v>
      </c>
      <c r="O169" s="55">
        <f>LN('T3 - Price Data'!O170/'T3 - Price Data'!O169)</f>
        <v>9.3761956285552343E-3</v>
      </c>
      <c r="P169" s="55">
        <f>LN('T3 - Price Data'!P170/'T3 - Price Data'!P169)</f>
        <v>1.1148273172463632E-3</v>
      </c>
      <c r="Q169" s="55">
        <f>LN('T3 - Price Data'!Q170/'T3 - Price Data'!Q169)</f>
        <v>-2.2989518224698718E-2</v>
      </c>
    </row>
    <row r="170" spans="2:17">
      <c r="B170" s="61">
        <v>43033</v>
      </c>
      <c r="C170" s="58">
        <f>LN('T3 - Price Data'!C171/'T3 - Price Data'!C170)</f>
        <v>1.7738363852913064E-3</v>
      </c>
      <c r="D170" s="55">
        <f>LN('T3 - Price Data'!D171/'T3 - Price Data'!D170)</f>
        <v>-2.1310610089541738E-3</v>
      </c>
      <c r="E170" s="55">
        <f>LN('T3 - Price Data'!E171/'T3 - Price Data'!E170)</f>
        <v>7.0947147353377657E-4</v>
      </c>
      <c r="F170" s="55">
        <f>LN('T3 - Price Data'!F171/'T3 - Price Data'!F170)</f>
        <v>2.665957324119696E-3</v>
      </c>
      <c r="G170" s="55">
        <f>LN('T3 - Price Data'!G171/'T3 - Price Data'!G170)</f>
        <v>-6.7141382881356435E-3</v>
      </c>
      <c r="H170" s="55">
        <f>LN('T3 - Price Data'!H171/'T3 - Price Data'!H170)</f>
        <v>-2.707812714918658E-2</v>
      </c>
      <c r="I170" s="55">
        <f>LN('T3 - Price Data'!I171/'T3 - Price Data'!I170)</f>
        <v>-2.8010376203973137E-2</v>
      </c>
      <c r="J170" s="55">
        <f>LN('T3 - Price Data'!J171/'T3 - Price Data'!J170)</f>
        <v>-2.7903596076474739E-2</v>
      </c>
      <c r="K170" s="55">
        <f>LN('T3 - Price Data'!K171/'T3 - Price Data'!K170)</f>
        <v>7.97994481417642E-3</v>
      </c>
      <c r="L170" s="55">
        <f>LN('T3 - Price Data'!L171/'T3 - Price Data'!L170)</f>
        <v>-5.9745346283920902E-3</v>
      </c>
      <c r="M170" s="55">
        <f>LN('T3 - Price Data'!M171/'T3 - Price Data'!M170)</f>
        <v>1.7050302510837475E-3</v>
      </c>
      <c r="N170" s="55">
        <f>LN('T3 - Price Data'!N171/'T3 - Price Data'!N170)</f>
        <v>-3.0723785435061896E-2</v>
      </c>
      <c r="O170" s="55">
        <f>LN('T3 - Price Data'!O171/'T3 - Price Data'!O170)</f>
        <v>-2.9504963059169137E-2</v>
      </c>
      <c r="P170" s="55">
        <f>LN('T3 - Price Data'!P171/'T3 - Price Data'!P170)</f>
        <v>-2.638973433840305E-2</v>
      </c>
      <c r="Q170" s="55">
        <f>LN('T3 - Price Data'!Q171/'T3 - Price Data'!Q170)</f>
        <v>1.2326812480658681E-2</v>
      </c>
    </row>
    <row r="171" spans="2:17">
      <c r="B171" s="61">
        <v>43034</v>
      </c>
      <c r="C171" s="58">
        <f>LN('T3 - Price Data'!C172/'T3 - Price Data'!C171)</f>
        <v>6.6240030235061751E-3</v>
      </c>
      <c r="D171" s="55">
        <f>LN('T3 - Price Data'!D172/'T3 - Price Data'!D171)</f>
        <v>2.1310610089541127E-3</v>
      </c>
      <c r="E171" s="55">
        <f>LN('T3 - Price Data'!E172/'T3 - Price Data'!E171)</f>
        <v>2.0358723515153828E-2</v>
      </c>
      <c r="F171" s="55">
        <f>LN('T3 - Price Data'!F172/'T3 - Price Data'!F171)</f>
        <v>1.0221726374635004E-2</v>
      </c>
      <c r="G171" s="55">
        <f>LN('T3 - Price Data'!G172/'T3 - Price Data'!G171)</f>
        <v>3.2284128121191787E-3</v>
      </c>
      <c r="H171" s="55">
        <f>LN('T3 - Price Data'!H172/'T3 - Price Data'!H171)</f>
        <v>1.4727806710243386E-2</v>
      </c>
      <c r="I171" s="55">
        <f>LN('T3 - Price Data'!I172/'T3 - Price Data'!I171)</f>
        <v>4.323811684605377E-3</v>
      </c>
      <c r="J171" s="55">
        <f>LN('T3 - Price Data'!J172/'T3 - Price Data'!J171)</f>
        <v>-3.7735849504412196E-4</v>
      </c>
      <c r="K171" s="55">
        <f>LN('T3 - Price Data'!K172/'T3 - Price Data'!K171)</f>
        <v>1.4466534165122774E-2</v>
      </c>
      <c r="L171" s="55">
        <f>LN('T3 - Price Data'!L172/'T3 - Price Data'!L171)</f>
        <v>3.2841106189242228E-2</v>
      </c>
      <c r="M171" s="55">
        <f>LN('T3 - Price Data'!M172/'T3 - Price Data'!M171)</f>
        <v>5.0977170716685798E-3</v>
      </c>
      <c r="N171" s="55">
        <f>LN('T3 - Price Data'!N172/'T3 - Price Data'!N171)</f>
        <v>2.3668650102660225E-3</v>
      </c>
      <c r="O171" s="55">
        <f>LN('T3 - Price Data'!O172/'T3 - Price Data'!O171)</f>
        <v>1.7226007772652339E-2</v>
      </c>
      <c r="P171" s="55">
        <f>LN('T3 - Price Data'!P172/'T3 - Price Data'!P171)</f>
        <v>1.9541828324436728E-2</v>
      </c>
      <c r="Q171" s="55">
        <f>LN('T3 - Price Data'!Q172/'T3 - Price Data'!Q171)</f>
        <v>6.8676347754885337E-3</v>
      </c>
    </row>
    <row r="172" spans="2:17">
      <c r="B172" s="61">
        <v>43035</v>
      </c>
      <c r="C172" s="58">
        <f>LN('T3 - Price Data'!C173/'T3 - Price Data'!C172)</f>
        <v>-1.3292176208936702E-2</v>
      </c>
      <c r="D172" s="55">
        <f>LN('T3 - Price Data'!D173/'T3 - Price Data'!D172)</f>
        <v>-4.8012895648330053E-3</v>
      </c>
      <c r="E172" s="55">
        <f>LN('T3 - Price Data'!E173/'T3 - Price Data'!E172)</f>
        <v>-5.5749273309168706E-3</v>
      </c>
      <c r="F172" s="55">
        <f>LN('T3 - Price Data'!F173/'T3 - Price Data'!F172)</f>
        <v>2.1483666200283053E-2</v>
      </c>
      <c r="G172" s="55">
        <f>LN('T3 - Price Data'!G173/'T3 - Price Data'!G172)</f>
        <v>-3.4979182712360545E-3</v>
      </c>
      <c r="H172" s="55">
        <f>LN('T3 - Price Data'!H173/'T3 - Price Data'!H172)</f>
        <v>2.1905813798186818E-3</v>
      </c>
      <c r="I172" s="55">
        <f>LN('T3 - Price Data'!I173/'T3 - Price Data'!I172)</f>
        <v>5.7361533955248151E-3</v>
      </c>
      <c r="J172" s="55">
        <f>LN('T3 - Price Data'!J173/'T3 - Price Data'!J172)</f>
        <v>-7.3870967610065409E-3</v>
      </c>
      <c r="K172" s="55">
        <f>LN('T3 - Price Data'!K173/'T3 - Price Data'!K172)</f>
        <v>-2.9019152844403758E-4</v>
      </c>
      <c r="L172" s="55">
        <f>LN('T3 - Price Data'!L173/'T3 - Price Data'!L172)</f>
        <v>1.3009285732813148E-3</v>
      </c>
      <c r="M172" s="55">
        <f>LN('T3 - Price Data'!M173/'T3 - Price Data'!M172)</f>
        <v>5.0718620979603489E-3</v>
      </c>
      <c r="N172" s="55">
        <f>LN('T3 - Price Data'!N173/'T3 - Price Data'!N172)</f>
        <v>-1.0164433098972693E-2</v>
      </c>
      <c r="O172" s="55">
        <f>LN('T3 - Price Data'!O173/'T3 - Price Data'!O172)</f>
        <v>-1.0593706379474729E-2</v>
      </c>
      <c r="P172" s="55">
        <f>LN('T3 - Price Data'!P173/'T3 - Price Data'!P172)</f>
        <v>-3.0898900988205495E-3</v>
      </c>
      <c r="Q172" s="55">
        <f>LN('T3 - Price Data'!Q173/'T3 - Price Data'!Q172)</f>
        <v>-3.2460346054458439E-2</v>
      </c>
    </row>
    <row r="173" spans="2:17">
      <c r="B173" s="61">
        <v>43038</v>
      </c>
      <c r="C173" s="58">
        <f>LN('T3 - Price Data'!C174/'T3 - Price Data'!C173)</f>
        <v>1.3292176208936772E-2</v>
      </c>
      <c r="D173" s="55">
        <f>LN('T3 - Price Data'!D174/'T3 - Price Data'!D173)</f>
        <v>6.3966102966925729E-3</v>
      </c>
      <c r="E173" s="55">
        <f>LN('T3 - Price Data'!E174/'T3 - Price Data'!E173)</f>
        <v>6.9856796414006529E-4</v>
      </c>
      <c r="F173" s="55">
        <f>LN('T3 - Price Data'!F174/'T3 - Price Data'!F173)</f>
        <v>1.5540018667343205E-3</v>
      </c>
      <c r="G173" s="55">
        <f>LN('T3 - Price Data'!G174/'T3 - Price Data'!G173)</f>
        <v>-1.9597796523413175E-2</v>
      </c>
      <c r="H173" s="55">
        <f>LN('T3 - Price Data'!H174/'T3 - Price Data'!H173)</f>
        <v>5.818198230987481E-3</v>
      </c>
      <c r="I173" s="55">
        <f>LN('T3 - Price Data'!I174/'T3 - Price Data'!I173)</f>
        <v>-2.3860665102427778E-3</v>
      </c>
      <c r="J173" s="55">
        <f>LN('T3 - Price Data'!J174/'T3 - Price Data'!J173)</f>
        <v>-3.427921848403845E-3</v>
      </c>
      <c r="K173" s="55">
        <f>LN('T3 - Price Data'!K174/'T3 - Price Data'!K173)</f>
        <v>-1.2264717909256619E-2</v>
      </c>
      <c r="L173" s="55">
        <f>LN('T3 - Price Data'!L174/'T3 - Price Data'!L173)</f>
        <v>-5.2138997129248434E-3</v>
      </c>
      <c r="M173" s="55">
        <f>LN('T3 - Price Data'!M174/'T3 - Price Data'!M173)</f>
        <v>2.5263171331111355E-3</v>
      </c>
      <c r="N173" s="55">
        <f>LN('T3 - Price Data'!N174/'T3 - Price Data'!N173)</f>
        <v>-3.5887590852895124E-3</v>
      </c>
      <c r="O173" s="55">
        <f>LN('T3 - Price Data'!O174/'T3 - Price Data'!O173)</f>
        <v>6.5886036290262271E-3</v>
      </c>
      <c r="P173" s="55">
        <f>LN('T3 - Price Data'!P174/'T3 - Price Data'!P173)</f>
        <v>2.6691032211622182E-3</v>
      </c>
      <c r="Q173" s="55">
        <f>LN('T3 - Price Data'!Q174/'T3 - Price Data'!Q173)</f>
        <v>1.9448298706628758E-2</v>
      </c>
    </row>
    <row r="174" spans="2:17">
      <c r="B174" s="61">
        <v>43039</v>
      </c>
      <c r="C174" s="58">
        <f>LN('T3 - Price Data'!C175/'T3 - Price Data'!C174)</f>
        <v>-1.2400513198455074E-2</v>
      </c>
      <c r="D174" s="55">
        <f>LN('T3 - Price Data'!D175/'T3 - Price Data'!D174)</f>
        <v>2.1231430480779731E-3</v>
      </c>
      <c r="E174" s="55">
        <f>LN('T3 - Price Data'!E175/'T3 - Price Data'!E174)</f>
        <v>-1.7612290406201912E-2</v>
      </c>
      <c r="F174" s="55">
        <f>LN('T3 - Price Data'!F175/'T3 - Price Data'!F174)</f>
        <v>7.2202479734870973E-3</v>
      </c>
      <c r="G174" s="55">
        <f>LN('T3 - Price Data'!G175/'T3 - Price Data'!G174)</f>
        <v>-2.7525478430403482E-3</v>
      </c>
      <c r="H174" s="55">
        <f>LN('T3 - Price Data'!H175/'T3 - Price Data'!H174)</f>
        <v>2.1731265343134798E-3</v>
      </c>
      <c r="I174" s="55">
        <f>LN('T3 - Price Data'!I175/'T3 - Price Data'!I174)</f>
        <v>8.5633254023208087E-3</v>
      </c>
      <c r="J174" s="55">
        <f>LN('T3 - Price Data'!J175/'T3 - Price Data'!J174)</f>
        <v>-6.8912983288410209E-3</v>
      </c>
      <c r="K174" s="55">
        <f>LN('T3 - Price Data'!K175/'T3 - Price Data'!K174)</f>
        <v>3.2267555131379405E-3</v>
      </c>
      <c r="L174" s="55">
        <f>LN('T3 - Price Data'!L175/'T3 - Price Data'!L174)</f>
        <v>1.4390434696029988E-2</v>
      </c>
      <c r="M174" s="55">
        <f>LN('T3 - Price Data'!M175/'T3 - Price Data'!M174)</f>
        <v>-5.9046987247383326E-3</v>
      </c>
      <c r="N174" s="55">
        <f>LN('T3 - Price Data'!N175/'T3 - Price Data'!N174)</f>
        <v>-7.9925407211981457E-4</v>
      </c>
      <c r="O174" s="55">
        <f>LN('T3 - Price Data'!O175/'T3 - Price Data'!O174)</f>
        <v>-5.8543892054413738E-3</v>
      </c>
      <c r="P174" s="55">
        <f>LN('T3 - Price Data'!P175/'T3 - Price Data'!P174)</f>
        <v>-4.358530625662372E-3</v>
      </c>
      <c r="Q174" s="55">
        <f>LN('T3 - Price Data'!Q175/'T3 - Price Data'!Q174)</f>
        <v>3.1098448427137278E-2</v>
      </c>
    </row>
    <row r="175" spans="2:17">
      <c r="B175" s="61">
        <v>43040</v>
      </c>
      <c r="C175" s="58">
        <f>LN('T3 - Price Data'!C176/'T3 - Price Data'!C175)</f>
        <v>2.8121360985403285E-2</v>
      </c>
      <c r="D175" s="55">
        <f>LN('T3 - Price Data'!D176/'T3 - Price Data'!D175)</f>
        <v>6.3425159764705008E-3</v>
      </c>
      <c r="E175" s="55">
        <f>LN('T3 - Price Data'!E176/'T3 - Price Data'!E175)</f>
        <v>7.104796035986347E-4</v>
      </c>
      <c r="F175" s="55">
        <f>LN('T3 - Price Data'!F176/'T3 - Price Data'!F175)</f>
        <v>-1.3450797724123104E-2</v>
      </c>
      <c r="G175" s="55">
        <f>LN('T3 - Price Data'!G176/'T3 - Price Data'!G175)</f>
        <v>-1.6396087744867022E-2</v>
      </c>
      <c r="H175" s="55">
        <f>LN('T3 - Price Data'!H176/'T3 - Price Data'!H175)</f>
        <v>-1.3110165924207752E-2</v>
      </c>
      <c r="I175" s="55">
        <f>LN('T3 - Price Data'!I176/'T3 - Price Data'!I175)</f>
        <v>-1.8647444468946967E-2</v>
      </c>
      <c r="J175" s="55">
        <f>LN('T3 - Price Data'!J176/'T3 - Price Data'!J175)</f>
        <v>7.6804919290197481E-4</v>
      </c>
      <c r="K175" s="55">
        <f>LN('T3 - Price Data'!K176/'T3 - Price Data'!K175)</f>
        <v>4.9664139475451572E-3</v>
      </c>
      <c r="L175" s="55">
        <f>LN('T3 - Price Data'!L176/'T3 - Price Data'!L175)</f>
        <v>-5.5193610844594728E-3</v>
      </c>
      <c r="M175" s="55">
        <f>LN('T3 - Price Data'!M176/'T3 - Price Data'!M175)</f>
        <v>3.1642939761258794E-2</v>
      </c>
      <c r="N175" s="55">
        <f>LN('T3 - Price Data'!N176/'T3 - Price Data'!N175)</f>
        <v>-6.2408594879746281E-2</v>
      </c>
      <c r="O175" s="55">
        <f>LN('T3 - Price Data'!O176/'T3 - Price Data'!O175)</f>
        <v>3.2138530576989947E-2</v>
      </c>
      <c r="P175" s="55">
        <f>LN('T3 - Price Data'!P176/'T3 - Price Data'!P175)</f>
        <v>2.8886885659816935E-2</v>
      </c>
      <c r="Q175" s="55">
        <f>LN('T3 - Price Data'!Q176/'T3 - Price Data'!Q175)</f>
        <v>7.4405105165833204E-3</v>
      </c>
    </row>
    <row r="176" spans="2:17">
      <c r="B176" s="61">
        <v>43041</v>
      </c>
      <c r="C176" s="58">
        <f>LN('T3 - Price Data'!C177/'T3 - Price Data'!C176)</f>
        <v>3.1139218858872664E-2</v>
      </c>
      <c r="D176" s="55">
        <f>LN('T3 - Price Data'!D177/'T3 - Price Data'!D176)</f>
        <v>1.5793633185560785E-3</v>
      </c>
      <c r="E176" s="55">
        <f>LN('T3 - Price Data'!E177/'T3 - Price Data'!E176)</f>
        <v>-8.5592533956699475E-3</v>
      </c>
      <c r="F176" s="55">
        <f>LN('T3 - Price Data'!F177/'T3 - Price Data'!F176)</f>
        <v>5.19481687710393E-3</v>
      </c>
      <c r="G176" s="55">
        <f>LN('T3 - Price Data'!G177/'T3 - Price Data'!G176)</f>
        <v>6.4237059319298571E-3</v>
      </c>
      <c r="H176" s="55">
        <f>LN('T3 - Price Data'!H177/'T3 - Price Data'!H176)</f>
        <v>7.3286921565269766E-4</v>
      </c>
      <c r="I176" s="55">
        <f>LN('T3 - Price Data'!I177/'T3 - Price Data'!I176)</f>
        <v>1.3423020332140771E-2</v>
      </c>
      <c r="J176" s="55">
        <f>LN('T3 - Price Data'!J177/'T3 - Price Data'!J176)</f>
        <v>-2.6844638630350751E-2</v>
      </c>
      <c r="K176" s="55">
        <f>LN('T3 - Price Data'!K177/'T3 - Price Data'!K176)</f>
        <v>-1.0104794188105412E-2</v>
      </c>
      <c r="L176" s="55">
        <f>LN('T3 - Price Data'!L177/'T3 - Price Data'!L176)</f>
        <v>2.9396223179342352E-3</v>
      </c>
      <c r="M176" s="55">
        <f>LN('T3 - Price Data'!M177/'T3 - Price Data'!M176)</f>
        <v>-8.23049913651548E-3</v>
      </c>
      <c r="N176" s="55">
        <f>LN('T3 - Price Data'!N177/'T3 - Price Data'!N176)</f>
        <v>2.9076691966701259E-2</v>
      </c>
      <c r="O176" s="55">
        <f>LN('T3 - Price Data'!O177/'T3 - Price Data'!O176)</f>
        <v>2.6995504342011735E-2</v>
      </c>
      <c r="P176" s="55">
        <f>LN('T3 - Price Data'!P177/'T3 - Price Data'!P176)</f>
        <v>2.4609138045885406E-2</v>
      </c>
      <c r="Q176" s="55">
        <f>LN('T3 - Price Data'!Q177/'T3 - Price Data'!Q176)</f>
        <v>-1.4184634991956413E-2</v>
      </c>
    </row>
    <row r="177" spans="2:17">
      <c r="B177" s="61">
        <v>43042</v>
      </c>
      <c r="C177" s="58">
        <f>LN('T3 - Price Data'!C178/'T3 - Price Data'!C177)</f>
        <v>2.0977561709987214E-3</v>
      </c>
      <c r="D177" s="55">
        <f>LN('T3 - Price Data'!D178/'T3 - Price Data'!D177)</f>
        <v>-4.2171912791063408E-3</v>
      </c>
      <c r="E177" s="55">
        <f>LN('T3 - Price Data'!E178/'T3 - Price Data'!E177)</f>
        <v>-6.4678630074862355E-3</v>
      </c>
      <c r="F177" s="55">
        <f>LN('T3 - Price Data'!F178/'T3 - Price Data'!F177)</f>
        <v>1.2358550703796725E-2</v>
      </c>
      <c r="G177" s="55">
        <f>LN('T3 - Price Data'!G178/'T3 - Price Data'!G177)</f>
        <v>-2.7878468014330845E-3</v>
      </c>
      <c r="H177" s="55">
        <f>LN('T3 - Price Data'!H178/'T3 - Price Data'!H177)</f>
        <v>1.464129104889448E-3</v>
      </c>
      <c r="I177" s="55">
        <f>LN('T3 - Price Data'!I178/'T3 - Price Data'!I177)</f>
        <v>1.4654008387102766E-2</v>
      </c>
      <c r="J177" s="55">
        <f>LN('T3 - Price Data'!J178/'T3 - Price Data'!J177)</f>
        <v>-1.5097624871593463E-2</v>
      </c>
      <c r="K177" s="55">
        <f>LN('T3 - Price Data'!K178/'T3 - Price Data'!K177)</f>
        <v>-8.1283237743121853E-3</v>
      </c>
      <c r="L177" s="55">
        <f>LN('T3 - Price Data'!L178/'T3 - Price Data'!L177)</f>
        <v>4.5686250612153581E-3</v>
      </c>
      <c r="M177" s="55">
        <f>LN('T3 - Price Data'!M178/'T3 - Price Data'!M177)</f>
        <v>2.3684243038355618E-2</v>
      </c>
      <c r="N177" s="55">
        <f>LN('T3 - Price Data'!N178/'T3 - Price Data'!N177)</f>
        <v>-3.1739487074313759E-3</v>
      </c>
      <c r="O177" s="55">
        <f>LN('T3 - Price Data'!O178/'T3 - Price Data'!O177)</f>
        <v>-1.2530619926235425E-2</v>
      </c>
      <c r="P177" s="55">
        <f>LN('T3 - Price Data'!P178/'T3 - Price Data'!P177)</f>
        <v>-4.9541508570800068E-3</v>
      </c>
      <c r="Q177" s="55">
        <f>LN('T3 - Price Data'!Q178/'T3 - Price Data'!Q177)</f>
        <v>-1.2103022171243649E-2</v>
      </c>
    </row>
    <row r="178" spans="2:17">
      <c r="B178" s="61">
        <v>43045</v>
      </c>
      <c r="C178" s="58">
        <f>LN('T3 - Price Data'!C179/'T3 - Price Data'!C178)</f>
        <v>-6.7283685286845321E-3</v>
      </c>
      <c r="D178" s="55">
        <f>LN('T3 - Price Data'!D179/'T3 - Price Data'!D178)</f>
        <v>-7.4231517958575823E-3</v>
      </c>
      <c r="E178" s="55">
        <f>LN('T3 - Price Data'!E179/'T3 - Price Data'!E178)</f>
        <v>5.0341710056376592E-3</v>
      </c>
      <c r="F178" s="55">
        <f>LN('T3 - Price Data'!F179/'T3 - Price Data'!F178)</f>
        <v>4.0858075225803543E-3</v>
      </c>
      <c r="G178" s="55">
        <f>LN('T3 - Price Data'!G179/'T3 - Price Data'!G178)</f>
        <v>-1.434018669227061E-2</v>
      </c>
      <c r="H178" s="55">
        <f>LN('T3 - Price Data'!H179/'T3 - Price Data'!H178)</f>
        <v>5.1076360583450428E-3</v>
      </c>
      <c r="I178" s="55">
        <f>LN('T3 - Price Data'!I179/'T3 - Price Data'!I178)</f>
        <v>2.5024475431073338E-2</v>
      </c>
      <c r="J178" s="55">
        <f>LN('T3 - Price Data'!J179/'T3 - Price Data'!J178)</f>
        <v>9.9582579555346669E-3</v>
      </c>
      <c r="K178" s="55">
        <f>LN('T3 - Price Data'!K179/'T3 - Price Data'!K178)</f>
        <v>6.0655559882241547E-3</v>
      </c>
      <c r="L178" s="55">
        <f>LN('T3 - Price Data'!L179/'T3 - Price Data'!L178)</f>
        <v>-5.1558586208706155E-3</v>
      </c>
      <c r="M178" s="55">
        <f>LN('T3 - Price Data'!M179/'T3 - Price Data'!M178)</f>
        <v>-8.1037720631075994E-3</v>
      </c>
      <c r="N178" s="55">
        <f>LN('T3 - Price Data'!N179/'T3 - Price Data'!N178)</f>
        <v>-6.7956713921201381E-3</v>
      </c>
      <c r="O178" s="55">
        <f>LN('T3 - Price Data'!O179/'T3 - Price Data'!O178)</f>
        <v>2.5247752991091617E-2</v>
      </c>
      <c r="P178" s="55">
        <f>LN('T3 - Price Data'!P179/'T3 - Price Data'!P178)</f>
        <v>1.2936100911263218E-2</v>
      </c>
      <c r="Q178" s="55">
        <f>LN('T3 - Price Data'!Q179/'T3 - Price Data'!Q178)</f>
        <v>4.5558165358606613E-3</v>
      </c>
    </row>
    <row r="179" spans="2:17">
      <c r="B179" s="61">
        <v>43046</v>
      </c>
      <c r="C179" s="58">
        <f>LN('T3 - Price Data'!C180/'T3 - Price Data'!C179)</f>
        <v>-1.8739901050567085E-2</v>
      </c>
      <c r="D179" s="55">
        <f>LN('T3 - Price Data'!D180/'T3 - Price Data'!D179)</f>
        <v>-1.0163232706218281E-2</v>
      </c>
      <c r="E179" s="55">
        <f>LN('T3 - Price Data'!E180/'T3 - Price Data'!E179)</f>
        <v>0</v>
      </c>
      <c r="F179" s="55">
        <f>LN('T3 - Price Data'!F180/'T3 - Price Data'!F179)</f>
        <v>-5.1098731522705911E-3</v>
      </c>
      <c r="G179" s="55">
        <f>LN('T3 - Price Data'!G180/'T3 - Price Data'!G179)</f>
        <v>-3.1201273362437454E-3</v>
      </c>
      <c r="H179" s="55">
        <f>LN('T3 - Price Data'!H180/'T3 - Price Data'!H179)</f>
        <v>2.5863510589919373E-2</v>
      </c>
      <c r="I179" s="55">
        <f>LN('T3 - Price Data'!I180/'T3 - Price Data'!I179)</f>
        <v>-1.8323413280614399E-3</v>
      </c>
      <c r="J179" s="55">
        <f>LN('T3 - Price Data'!J180/'T3 - Price Data'!J179)</f>
        <v>-1.5176010110328642E-2</v>
      </c>
      <c r="K179" s="55">
        <f>LN('T3 - Price Data'!K180/'T3 - Price Data'!K179)</f>
        <v>-7.4019582956678133E-3</v>
      </c>
      <c r="L179" s="55">
        <f>LN('T3 - Price Data'!L180/'T3 - Price Data'!L179)</f>
        <v>-8.3761475977056268E-3</v>
      </c>
      <c r="M179" s="55">
        <f>LN('T3 - Price Data'!M180/'T3 - Price Data'!M179)</f>
        <v>4.0600948992983599E-3</v>
      </c>
      <c r="N179" s="55">
        <f>LN('T3 - Price Data'!N180/'T3 - Price Data'!N179)</f>
        <v>5.9660253268329346E-3</v>
      </c>
      <c r="O179" s="55">
        <f>LN('T3 - Price Data'!O180/'T3 - Price Data'!O179)</f>
        <v>-5.4794657646255957E-3</v>
      </c>
      <c r="P179" s="55">
        <f>LN('T3 - Price Data'!P180/'T3 - Price Data'!P179)</f>
        <v>-1.0656821249166741E-2</v>
      </c>
      <c r="Q179" s="55">
        <f>LN('T3 - Price Data'!Q180/'T3 - Price Data'!Q179)</f>
        <v>-1.1428695823622744E-2</v>
      </c>
    </row>
    <row r="180" spans="2:17">
      <c r="B180" s="61">
        <v>43047</v>
      </c>
      <c r="C180" s="58">
        <f>LN('T3 - Price Data'!C181/'T3 - Price Data'!C180)</f>
        <v>1.1541055648752673E-2</v>
      </c>
      <c r="D180" s="55">
        <f>LN('T3 - Price Data'!D181/'T3 - Price Data'!D180)</f>
        <v>4.2918520815408631E-3</v>
      </c>
      <c r="E180" s="55">
        <f>LN('T3 - Price Data'!E181/'T3 - Price Data'!E180)</f>
        <v>3.5803833450120501E-3</v>
      </c>
      <c r="F180" s="55">
        <f>LN('T3 - Price Data'!F181/'T3 - Price Data'!F180)</f>
        <v>-1.705027096533784E-2</v>
      </c>
      <c r="G180" s="55">
        <f>LN('T3 - Price Data'!G181/'T3 - Price Data'!G180)</f>
        <v>4.8179206133378916E-3</v>
      </c>
      <c r="H180" s="55">
        <f>LN('T3 - Price Data'!H181/'T3 - Price Data'!H180)</f>
        <v>-8.5470605784584083E-3</v>
      </c>
      <c r="I180" s="55">
        <f>LN('T3 - Price Data'!I181/'T3 - Price Data'!I180)</f>
        <v>-3.2146985204743587E-3</v>
      </c>
      <c r="J180" s="55">
        <f>LN('T3 - Price Data'!J181/'T3 - Price Data'!J180)</f>
        <v>1.0607524659370383E-2</v>
      </c>
      <c r="K180" s="55">
        <f>LN('T3 - Price Data'!K181/'T3 - Price Data'!K180)</f>
        <v>-7.1577997220717308E-3</v>
      </c>
      <c r="L180" s="55">
        <f>LN('T3 - Price Data'!L181/'T3 - Price Data'!L180)</f>
        <v>1.3882575897889835E-2</v>
      </c>
      <c r="M180" s="55">
        <f>LN('T3 - Price Data'!M181/'T3 - Price Data'!M180)</f>
        <v>4.8504541337494799E-3</v>
      </c>
      <c r="N180" s="55">
        <f>LN('T3 - Price Data'!N181/'T3 - Price Data'!N180)</f>
        <v>1.5238128608264111E-2</v>
      </c>
      <c r="O180" s="55">
        <f>LN('T3 - Price Data'!O181/'T3 - Price Data'!O180)</f>
        <v>1.3981472427346141E-2</v>
      </c>
      <c r="P180" s="55">
        <f>LN('T3 - Price Data'!P181/'T3 - Price Data'!P180)</f>
        <v>1.0524309488554181E-2</v>
      </c>
      <c r="Q180" s="55">
        <f>LN('T3 - Price Data'!Q181/'T3 - Price Data'!Q180)</f>
        <v>-3.3505276655635283E-2</v>
      </c>
    </row>
    <row r="181" spans="2:17">
      <c r="B181" s="61">
        <v>43048</v>
      </c>
      <c r="C181" s="58">
        <f>LN('T3 - Price Data'!C182/'T3 - Price Data'!C181)</f>
        <v>-3.0200742197566931E-2</v>
      </c>
      <c r="D181" s="55">
        <f>LN('T3 - Price Data'!D182/'T3 - Price Data'!D181)</f>
        <v>-1.5102768185756517E-2</v>
      </c>
      <c r="E181" s="55">
        <f>LN('T3 - Price Data'!E182/'T3 - Price Data'!E181)</f>
        <v>-5.7347827420382788E-3</v>
      </c>
      <c r="F181" s="55">
        <f>LN('T3 - Price Data'!F182/'T3 - Price Data'!F181)</f>
        <v>-2.159683623949166E-2</v>
      </c>
      <c r="G181" s="55">
        <f>LN('T3 - Price Data'!G182/'T3 - Price Data'!G181)</f>
        <v>-2.8276544794651135E-4</v>
      </c>
      <c r="H181" s="55">
        <f>LN('T3 - Price Data'!H182/'T3 - Price Data'!H181)</f>
        <v>-2.8653314732863936E-3</v>
      </c>
      <c r="I181" s="55">
        <f>LN('T3 - Price Data'!I182/'T3 - Price Data'!I181)</f>
        <v>4.5987584162975932E-4</v>
      </c>
      <c r="J181" s="55">
        <f>LN('T3 - Price Data'!J182/'T3 - Price Data'!J181)</f>
        <v>-8.5974737313460874E-3</v>
      </c>
      <c r="K181" s="55">
        <f>LN('T3 - Price Data'!K182/'T3 - Price Data'!K181)</f>
        <v>-2.0973790460169931E-3</v>
      </c>
      <c r="L181" s="55">
        <f>LN('T3 - Price Data'!L182/'T3 - Price Data'!L181)</f>
        <v>-4.0976466631019301E-3</v>
      </c>
      <c r="M181" s="55">
        <f>LN('T3 - Price Data'!M182/'T3 - Price Data'!M181)</f>
        <v>4.8270407483159443E-3</v>
      </c>
      <c r="N181" s="55">
        <f>LN('T3 - Price Data'!N182/'T3 - Price Data'!N181)</f>
        <v>-1.9091782698015571E-3</v>
      </c>
      <c r="O181" s="55">
        <f>LN('T3 - Price Data'!O182/'T3 - Price Data'!O181)</f>
        <v>-3.2349689421610851E-2</v>
      </c>
      <c r="P181" s="55">
        <f>LN('T3 - Price Data'!P182/'T3 - Price Data'!P181)</f>
        <v>-2.5501314800044101E-2</v>
      </c>
      <c r="Q181" s="55">
        <f>LN('T3 - Price Data'!Q182/'T3 - Price Data'!Q181)</f>
        <v>6.3191363514785324E-3</v>
      </c>
    </row>
    <row r="182" spans="2:17">
      <c r="B182" s="61">
        <v>43049</v>
      </c>
      <c r="C182" s="58">
        <f>LN('T3 - Price Data'!C183/'T3 - Price Data'!C182)</f>
        <v>-7.9156086126610861E-3</v>
      </c>
      <c r="D182" s="55">
        <f>LN('T3 - Price Data'!D183/'T3 - Price Data'!D182)</f>
        <v>-2.1762794225955173E-3</v>
      </c>
      <c r="E182" s="55">
        <f>LN('T3 - Price Data'!E183/'T3 - Price Data'!E182)</f>
        <v>-3.6010121735943427E-3</v>
      </c>
      <c r="F182" s="55">
        <f>LN('T3 - Price Data'!F183/'T3 - Price Data'!F182)</f>
        <v>-1.1783746422062338E-2</v>
      </c>
      <c r="G182" s="55">
        <f>LN('T3 - Price Data'!G183/'T3 - Price Data'!G182)</f>
        <v>-1.1318620336835288E-3</v>
      </c>
      <c r="H182" s="55">
        <f>LN('T3 - Price Data'!H183/'T3 - Price Data'!H182)</f>
        <v>-2.4692612590371522E-2</v>
      </c>
      <c r="I182" s="55">
        <f>LN('T3 - Price Data'!I183/'T3 - Price Data'!I182)</f>
        <v>-2.7624326959100726E-3</v>
      </c>
      <c r="J182" s="55">
        <f>LN('T3 - Price Data'!J183/'T3 - Price Data'!J182)</f>
        <v>-5.0327232546101951E-3</v>
      </c>
      <c r="K182" s="55">
        <f>LN('T3 - Price Data'!K183/'T3 - Price Data'!K182)</f>
        <v>-3.0039073354005109E-3</v>
      </c>
      <c r="L182" s="55">
        <f>LN('T3 - Price Data'!L183/'T3 - Price Data'!L182)</f>
        <v>-8.9559872724650127E-3</v>
      </c>
      <c r="M182" s="55">
        <f>LN('T3 - Price Data'!M183/'T3 - Price Data'!M182)</f>
        <v>1.6038495819746207E-3</v>
      </c>
      <c r="N182" s="55">
        <f>LN('T3 - Price Data'!N183/'T3 - Price Data'!N182)</f>
        <v>1.909178269801471E-3</v>
      </c>
      <c r="O182" s="55">
        <f>LN('T3 - Price Data'!O183/'T3 - Price Data'!O182)</f>
        <v>-3.8549197904454032E-3</v>
      </c>
      <c r="P182" s="55">
        <f>LN('T3 - Price Data'!P183/'T3 - Price Data'!P182)</f>
        <v>4.6114282180358158E-3</v>
      </c>
      <c r="Q182" s="55">
        <f>LN('T3 - Price Data'!Q183/'T3 - Price Data'!Q182)</f>
        <v>3.929278139889557E-3</v>
      </c>
    </row>
    <row r="183" spans="2:17">
      <c r="B183" s="61">
        <v>43052</v>
      </c>
      <c r="C183" s="58">
        <f>LN('T3 - Price Data'!C184/'T3 - Price Data'!C183)</f>
        <v>-1.199214904526387E-2</v>
      </c>
      <c r="D183" s="55">
        <f>LN('T3 - Price Data'!D184/'T3 - Price Data'!D183)</f>
        <v>-8.7527911095947441E-3</v>
      </c>
      <c r="E183" s="55">
        <f>LN('T3 - Price Data'!E184/'T3 - Price Data'!E183)</f>
        <v>7.1891035724692557E-3</v>
      </c>
      <c r="F183" s="55">
        <f>LN('T3 - Price Data'!F184/'T3 - Price Data'!F183)</f>
        <v>-2.288928267106401E-2</v>
      </c>
      <c r="G183" s="55">
        <f>LN('T3 - Price Data'!G184/'T3 - Price Data'!G183)</f>
        <v>2.2624444039695433E-3</v>
      </c>
      <c r="H183" s="55">
        <f>LN('T3 - Price Data'!H184/'T3 - Price Data'!H183)</f>
        <v>-1.5561633038925131E-2</v>
      </c>
      <c r="I183" s="55">
        <f>LN('T3 - Price Data'!I184/'T3 - Price Data'!I183)</f>
        <v>-5.084365008794391E-3</v>
      </c>
      <c r="J183" s="55">
        <f>LN('T3 - Price Data'!J184/'T3 - Price Data'!J183)</f>
        <v>-1.3409384185442902E-2</v>
      </c>
      <c r="K183" s="55">
        <f>LN('T3 - Price Data'!K184/'T3 - Price Data'!K183)</f>
        <v>-7.523888700429229E-4</v>
      </c>
      <c r="L183" s="55">
        <f>LN('T3 - Price Data'!L184/'T3 - Price Data'!L183)</f>
        <v>7.6646799380144445E-3</v>
      </c>
      <c r="M183" s="55">
        <f>LN('T3 - Price Data'!M184/'T3 - Price Data'!M183)</f>
        <v>-4.0144574186618473E-3</v>
      </c>
      <c r="N183" s="55">
        <f>LN('T3 - Price Data'!N184/'T3 - Price Data'!N183)</f>
        <v>-8.345352490303392E-3</v>
      </c>
      <c r="O183" s="55">
        <f>LN('T3 - Price Data'!O184/'T3 - Price Data'!O183)</f>
        <v>-7.0249388206866691E-4</v>
      </c>
      <c r="P183" s="55">
        <f>LN('T3 - Price Data'!P184/'T3 - Price Data'!P183)</f>
        <v>1.0819584501517801E-3</v>
      </c>
      <c r="Q183" s="55">
        <f>LN('T3 - Price Data'!Q184/'T3 - Price Data'!Q183)</f>
        <v>-1.2628423548179377E-2</v>
      </c>
    </row>
    <row r="184" spans="2:17">
      <c r="B184" s="61">
        <v>43053</v>
      </c>
      <c r="C184" s="58">
        <f>LN('T3 - Price Data'!C185/'T3 - Price Data'!C184)</f>
        <v>2.6773777707163942E-3</v>
      </c>
      <c r="D184" s="55">
        <f>LN('T3 - Price Data'!D185/'T3 - Price Data'!D184)</f>
        <v>-1.1049836186584935E-2</v>
      </c>
      <c r="E184" s="55">
        <f>LN('T3 - Price Data'!E185/'T3 - Price Data'!E184)</f>
        <v>2.8612322810321949E-3</v>
      </c>
      <c r="F184" s="55">
        <f>LN('T3 - Price Data'!F185/'T3 - Price Data'!F184)</f>
        <v>-2.760145279786777E-3</v>
      </c>
      <c r="G184" s="55">
        <f>LN('T3 - Price Data'!G185/'T3 - Price Data'!G184)</f>
        <v>6.0558152342516255E-2</v>
      </c>
      <c r="H184" s="55">
        <f>LN('T3 - Price Data'!H185/'T3 - Price Data'!H184)</f>
        <v>2.9828508320651342E-3</v>
      </c>
      <c r="I184" s="55">
        <f>LN('T3 - Price Data'!I185/'T3 - Price Data'!I184)</f>
        <v>-4.634994289235606E-4</v>
      </c>
      <c r="J184" s="55">
        <f>LN('T3 - Price Data'!J185/'T3 - Price Data'!J184)</f>
        <v>-2.8676791466979846E-3</v>
      </c>
      <c r="K184" s="55">
        <f>LN('T3 - Price Data'!K185/'T3 - Price Data'!K184)</f>
        <v>3.3062849475678649E-3</v>
      </c>
      <c r="L184" s="55">
        <f>LN('T3 - Price Data'!L185/'T3 - Price Data'!L184)</f>
        <v>-3.1766601217868636E-3</v>
      </c>
      <c r="M184" s="55">
        <f>LN('T3 - Price Data'!M185/'T3 - Price Data'!M184)</f>
        <v>1.2789942533636073E-2</v>
      </c>
      <c r="N184" s="55">
        <f>LN('T3 - Price Data'!N185/'T3 - Price Data'!N184)</f>
        <v>-9.1085366145853292E-3</v>
      </c>
      <c r="O184" s="55">
        <f>LN('T3 - Price Data'!O185/'T3 - Price Data'!O184)</f>
        <v>-2.5263752469262768E-2</v>
      </c>
      <c r="P184" s="55">
        <f>LN('T3 - Price Data'!P185/'T3 - Price Data'!P184)</f>
        <v>-2.9353362410363796E-2</v>
      </c>
      <c r="Q184" s="55">
        <f>LN('T3 - Price Data'!Q185/'T3 - Price Data'!Q184)</f>
        <v>3.963540662455611E-3</v>
      </c>
    </row>
    <row r="185" spans="2:17">
      <c r="B185" s="61">
        <v>43054</v>
      </c>
      <c r="C185" s="58">
        <f>LN('T3 - Price Data'!C186/'T3 - Price Data'!C185)</f>
        <v>-2.1167194257976776E-2</v>
      </c>
      <c r="D185" s="55">
        <f>LN('T3 - Price Data'!D186/'T3 - Price Data'!D185)</f>
        <v>0</v>
      </c>
      <c r="E185" s="55">
        <f>LN('T3 - Price Data'!E186/'T3 - Price Data'!E185)</f>
        <v>-9.3290952885183385E-3</v>
      </c>
      <c r="F185" s="55">
        <f>LN('T3 - Price Data'!F186/'T3 - Price Data'!F185)</f>
        <v>2.7601452797868767E-3</v>
      </c>
      <c r="G185" s="55">
        <f>LN('T3 - Price Data'!G186/'T3 - Price Data'!G185)</f>
        <v>-2.3676112650669139E-2</v>
      </c>
      <c r="H185" s="55">
        <f>LN('T3 - Price Data'!H186/'T3 - Price Data'!H185)</f>
        <v>8.895536790563683E-3</v>
      </c>
      <c r="I185" s="55">
        <f>LN('T3 - Price Data'!I186/'T3 - Price Data'!I185)</f>
        <v>-8.3799373067506983E-3</v>
      </c>
      <c r="J185" s="55">
        <f>LN('T3 - Price Data'!J186/'T3 - Price Data'!J185)</f>
        <v>1.3852329875011678E-2</v>
      </c>
      <c r="K185" s="55">
        <f>LN('T3 - Price Data'!K186/'T3 - Price Data'!K185)</f>
        <v>-6.0195817583861512E-3</v>
      </c>
      <c r="L185" s="55">
        <f>LN('T3 - Price Data'!L186/'T3 - Price Data'!L185)</f>
        <v>-7.689160732278E-3</v>
      </c>
      <c r="M185" s="55">
        <f>LN('T3 - Price Data'!M186/'T3 - Price Data'!M185)</f>
        <v>-1.0379334696948721E-2</v>
      </c>
      <c r="N185" s="55">
        <f>LN('T3 - Price Data'!N186/'T3 - Price Data'!N185)</f>
        <v>2.9071800083706762E-3</v>
      </c>
      <c r="O185" s="55">
        <f>LN('T3 - Price Data'!O186/'T3 - Price Data'!O185)</f>
        <v>-1.5250840252466829E-2</v>
      </c>
      <c r="P185" s="55">
        <f>LN('T3 - Price Data'!P186/'T3 - Price Data'!P185)</f>
        <v>-8.8081659999107269E-3</v>
      </c>
      <c r="Q185" s="55">
        <f>LN('T3 - Price Data'!Q186/'T3 - Price Data'!Q185)</f>
        <v>-1.0338064239891647E-2</v>
      </c>
    </row>
    <row r="186" spans="2:17">
      <c r="B186" s="61">
        <v>43055</v>
      </c>
      <c r="C186" s="58">
        <f>LN('T3 - Price Data'!C187/'T3 - Price Data'!C186)</f>
        <v>1.8042889105519322E-2</v>
      </c>
      <c r="D186" s="55">
        <f>LN('T3 - Price Data'!D187/'T3 - Price Data'!D186)</f>
        <v>3.3277900926747457E-3</v>
      </c>
      <c r="E186" s="55">
        <f>LN('T3 - Price Data'!E187/'T3 - Price Data'!E186)</f>
        <v>1.4409224395122871E-3</v>
      </c>
      <c r="F186" s="55">
        <f>LN('T3 - Price Data'!F187/'T3 - Price Data'!F186)</f>
        <v>-1.1086588056340479E-2</v>
      </c>
      <c r="G186" s="55">
        <f>LN('T3 - Price Data'!G187/'T3 - Price Data'!G186)</f>
        <v>3.8043524144770477E-3</v>
      </c>
      <c r="H186" s="55">
        <f>LN('T3 - Price Data'!H187/'T3 - Price Data'!H186)</f>
        <v>1.7557144479500519E-2</v>
      </c>
      <c r="I186" s="55">
        <f>LN('T3 - Price Data'!I187/'T3 - Price Data'!I186)</f>
        <v>2.3348131082870246E-3</v>
      </c>
      <c r="J186" s="55">
        <f>LN('T3 - Price Data'!J187/'T3 - Price Data'!J186)</f>
        <v>-9.3496616046419151E-3</v>
      </c>
      <c r="K186" s="55">
        <f>LN('T3 - Price Data'!K187/'T3 - Price Data'!K186)</f>
        <v>-2.8720449036879758E-3</v>
      </c>
      <c r="L186" s="55">
        <f>LN('T3 - Price Data'!L187/'T3 - Price Data'!L186)</f>
        <v>2.7275439382190084E-3</v>
      </c>
      <c r="M186" s="55">
        <f>LN('T3 - Price Data'!M187/'T3 - Price Data'!M186)</f>
        <v>2.457515668514082E-2</v>
      </c>
      <c r="N186" s="55">
        <f>LN('T3 - Price Data'!N187/'T3 - Price Data'!N186)</f>
        <v>-3.0458281888352916E-3</v>
      </c>
      <c r="O186" s="55">
        <f>LN('T3 - Price Data'!O187/'T3 - Price Data'!O186)</f>
        <v>-8.4512720543213817E-3</v>
      </c>
      <c r="P186" s="55">
        <f>LN('T3 - Price Data'!P187/'T3 - Price Data'!P186)</f>
        <v>-3.235110775683005E-3</v>
      </c>
      <c r="Q186" s="55">
        <f>LN('T3 - Price Data'!Q187/'T3 - Price Data'!Q186)</f>
        <v>3.4567463666726916E-2</v>
      </c>
    </row>
    <row r="187" spans="2:17">
      <c r="B187" s="61">
        <v>43056</v>
      </c>
      <c r="C187" s="58">
        <f>LN('T3 - Price Data'!C188/'T3 - Price Data'!C187)</f>
        <v>2.7338563273051942E-2</v>
      </c>
      <c r="D187" s="55">
        <f>LN('T3 - Price Data'!D188/'T3 - Price Data'!D187)</f>
        <v>4.0157321847064172E-2</v>
      </c>
      <c r="E187" s="55">
        <f>LN('T3 - Price Data'!E188/'T3 - Price Data'!E187)</f>
        <v>4.3103515011222631E-3</v>
      </c>
      <c r="F187" s="55">
        <f>LN('T3 - Price Data'!F188/'T3 - Price Data'!F187)</f>
        <v>-8.9586265448915719E-3</v>
      </c>
      <c r="G187" s="55">
        <f>LN('T3 - Price Data'!G188/'T3 - Price Data'!G187)</f>
        <v>1.8967625250407259E-3</v>
      </c>
      <c r="H187" s="55">
        <f>LN('T3 - Price Data'!H188/'T3 - Price Data'!H187)</f>
        <v>-2.4221367588628643E-2</v>
      </c>
      <c r="I187" s="55">
        <f>LN('T3 - Price Data'!I188/'T3 - Price Data'!I187)</f>
        <v>-2.4552697005879073E-2</v>
      </c>
      <c r="J187" s="55">
        <f>LN('T3 - Price Data'!J188/'T3 - Price Data'!J187)</f>
        <v>2.2437541284847772E-3</v>
      </c>
      <c r="K187" s="55">
        <f>LN('T3 - Price Data'!K188/'T3 - Price Data'!K187)</f>
        <v>-1.0602045673134483E-3</v>
      </c>
      <c r="L187" s="55">
        <f>LN('T3 - Price Data'!L188/'T3 - Price Data'!L187)</f>
        <v>-1.7200615183521978E-2</v>
      </c>
      <c r="M187" s="55">
        <f>LN('T3 - Price Data'!M188/'T3 - Price Data'!M187)</f>
        <v>6.2451412967808768E-3</v>
      </c>
      <c r="N187" s="55">
        <f>LN('T3 - Price Data'!N188/'T3 - Price Data'!N187)</f>
        <v>6.771255057038854E-3</v>
      </c>
      <c r="O187" s="55">
        <f>LN('T3 - Price Data'!O188/'T3 - Price Data'!O187)</f>
        <v>6.253468971841967E-3</v>
      </c>
      <c r="P187" s="55">
        <f>LN('T3 - Price Data'!P188/'T3 - Price Data'!P187)</f>
        <v>-8.4566601234325805E-4</v>
      </c>
      <c r="Q187" s="55">
        <f>LN('T3 - Price Data'!Q188/'T3 - Price Data'!Q187)</f>
        <v>-1.0869672236903879E-2</v>
      </c>
    </row>
    <row r="188" spans="2:17">
      <c r="B188" s="61">
        <v>43059</v>
      </c>
      <c r="C188" s="58">
        <f>LN('T3 - Price Data'!C189/'T3 - Price Data'!C188)</f>
        <v>-3.4858423096859742E-3</v>
      </c>
      <c r="D188" s="55">
        <f>LN('T3 - Price Data'!D189/'T3 - Price Data'!D188)</f>
        <v>1.5831465216680662E-2</v>
      </c>
      <c r="E188" s="55">
        <f>LN('T3 - Price Data'!E189/'T3 - Price Data'!E188)</f>
        <v>-4.3103515011222119E-3</v>
      </c>
      <c r="F188" s="55">
        <f>LN('T3 - Price Data'!F189/'T3 - Price Data'!F188)</f>
        <v>8.9586265448914921E-3</v>
      </c>
      <c r="G188" s="55">
        <f>LN('T3 - Price Data'!G189/'T3 - Price Data'!G188)</f>
        <v>1.2375729649392479E-2</v>
      </c>
      <c r="H188" s="55">
        <f>LN('T3 - Price Data'!H189/'T3 - Price Data'!H188)</f>
        <v>-1.1206691809561442E-2</v>
      </c>
      <c r="I188" s="55">
        <f>LN('T3 - Price Data'!I189/'T3 - Price Data'!I188)</f>
        <v>-4.7915760098992842E-3</v>
      </c>
      <c r="J188" s="55">
        <f>LN('T3 - Price Data'!J189/'T3 - Price Data'!J188)</f>
        <v>1.6286648551235023E-3</v>
      </c>
      <c r="K188" s="55">
        <f>LN('T3 - Price Data'!K189/'T3 - Price Data'!K188)</f>
        <v>1.9680575574933159E-3</v>
      </c>
      <c r="L188" s="55">
        <f>LN('T3 - Price Data'!L189/'T3 - Price Data'!L188)</f>
        <v>1.1857136340937852E-2</v>
      </c>
      <c r="M188" s="55">
        <f>LN('T3 - Price Data'!M189/'T3 - Price Data'!M188)</f>
        <v>0</v>
      </c>
      <c r="N188" s="55">
        <f>LN('T3 - Price Data'!N189/'T3 - Price Data'!N188)</f>
        <v>-2.6201490546602126E-3</v>
      </c>
      <c r="O188" s="55">
        <f>LN('T3 - Price Data'!O189/'T3 - Price Data'!O188)</f>
        <v>-2.2026440623421832E-3</v>
      </c>
      <c r="P188" s="55">
        <f>LN('T3 - Price Data'!P189/'T3 - Price Data'!P188)</f>
        <v>4.2292240004446164E-4</v>
      </c>
      <c r="Q188" s="55">
        <f>LN('T3 - Price Data'!Q189/'T3 - Price Data'!Q188)</f>
        <v>-2.3446669592541345E-3</v>
      </c>
    </row>
    <row r="189" spans="2:17">
      <c r="B189" s="61">
        <v>43060</v>
      </c>
      <c r="C189" s="58">
        <f>LN('T3 - Price Data'!C190/'T3 - Price Data'!C189)</f>
        <v>2.1800749859614051E-3</v>
      </c>
      <c r="D189" s="55">
        <f>LN('T3 - Price Data'!D190/'T3 - Price Data'!D189)</f>
        <v>-6.8295511056614203E-3</v>
      </c>
      <c r="E189" s="55">
        <f>LN('T3 - Price Data'!E190/'T3 - Price Data'!E189)</f>
        <v>7.1736319111373051E-3</v>
      </c>
      <c r="F189" s="55">
        <f>LN('T3 - Price Data'!F190/'T3 - Price Data'!F189)</f>
        <v>-6.7114345879868038E-3</v>
      </c>
      <c r="G189" s="55">
        <f>LN('T3 - Price Data'!G190/'T3 - Price Data'!G189)</f>
        <v>1.0638398205055797E-2</v>
      </c>
      <c r="H189" s="55">
        <f>LN('T3 - Price Data'!H190/'T3 - Price Data'!H189)</f>
        <v>8.2304991365154435E-3</v>
      </c>
      <c r="I189" s="55">
        <f>LN('T3 - Price Data'!I190/'T3 - Price Data'!I189)</f>
        <v>4.3134502537193475E-3</v>
      </c>
      <c r="J189" s="55">
        <f>LN('T3 - Price Data'!J190/'T3 - Price Data'!J189)</f>
        <v>-1.2212498973591722E-3</v>
      </c>
      <c r="K189" s="55">
        <f>LN('T3 - Price Data'!K190/'T3 - Price Data'!K189)</f>
        <v>-6.0679797837561679E-3</v>
      </c>
      <c r="L189" s="55">
        <f>LN('T3 - Price Data'!L190/'T3 - Price Data'!L189)</f>
        <v>6.6453312070536225E-3</v>
      </c>
      <c r="M189" s="55">
        <f>LN('T3 - Price Data'!M190/'T3 - Price Data'!M189)</f>
        <v>2.8387023082311322E-2</v>
      </c>
      <c r="N189" s="55">
        <f>LN('T3 - Price Data'!N190/'T3 - Price Data'!N189)</f>
        <v>-1.6583751727762275E-3</v>
      </c>
      <c r="O189" s="55">
        <f>LN('T3 - Price Data'!O190/'T3 - Price Data'!O189)</f>
        <v>1.7847860398137939E-2</v>
      </c>
      <c r="P189" s="55">
        <f>LN('T3 - Price Data'!P190/'T3 - Price Data'!P189)</f>
        <v>7.1624489892120205E-3</v>
      </c>
      <c r="Q189" s="55">
        <f>LN('T3 - Price Data'!Q190/'T3 - Price Data'!Q189)</f>
        <v>4.9609561585757418E-2</v>
      </c>
    </row>
    <row r="190" spans="2:17">
      <c r="B190" s="61">
        <v>43061</v>
      </c>
      <c r="C190" s="58">
        <f>LN('T3 - Price Data'!C191/'T3 - Price Data'!C190)</f>
        <v>1.1260404818379843E-2</v>
      </c>
      <c r="D190" s="55">
        <f>LN('T3 - Price Data'!D191/'T3 - Price Data'!D190)</f>
        <v>-1.0066310166806059E-2</v>
      </c>
      <c r="E190" s="55">
        <f>LN('T3 - Price Data'!E191/'T3 - Price Data'!E190)</f>
        <v>6.4125620525064793E-3</v>
      </c>
      <c r="F190" s="55">
        <f>LN('T3 - Price Data'!F191/'T3 - Price Data'!F190)</f>
        <v>-2.2471919569047212E-3</v>
      </c>
      <c r="G190" s="55">
        <f>LN('T3 - Price Data'!G191/'T3 - Price Data'!G190)</f>
        <v>2.8170876966696439E-2</v>
      </c>
      <c r="H190" s="55">
        <f>LN('T3 - Price Data'!H191/'T3 - Price Data'!H190)</f>
        <v>1.845751919232249E-2</v>
      </c>
      <c r="I190" s="55">
        <f>LN('T3 - Price Data'!I191/'T3 - Price Data'!I190)</f>
        <v>1.5187762274622589E-2</v>
      </c>
      <c r="J190" s="55">
        <f>LN('T3 - Price Data'!J191/'T3 - Price Data'!J190)</f>
        <v>1.6963250051152314E-2</v>
      </c>
      <c r="K190" s="55">
        <f>LN('T3 - Price Data'!K191/'T3 - Price Data'!K190)</f>
        <v>2.7351483393942143E-3</v>
      </c>
      <c r="L190" s="55">
        <f>LN('T3 - Price Data'!L191/'T3 - Price Data'!L190)</f>
        <v>-9.2681271788712157E-3</v>
      </c>
      <c r="M190" s="55">
        <f>LN('T3 - Price Data'!M191/'T3 - Price Data'!M190)</f>
        <v>-1.8321123147596246E-2</v>
      </c>
      <c r="N190" s="55">
        <f>LN('T3 - Price Data'!N191/'T3 - Price Data'!N190)</f>
        <v>2.8766212244450976E-2</v>
      </c>
      <c r="O190" s="55">
        <f>LN('T3 - Price Data'!O191/'T3 - Price Data'!O190)</f>
        <v>7.1942756340272309E-3</v>
      </c>
      <c r="P190" s="55">
        <f>LN('T3 - Price Data'!P191/'T3 - Price Data'!P190)</f>
        <v>1.6653174197792081E-2</v>
      </c>
      <c r="Q190" s="55">
        <f>LN('T3 - Price Data'!Q191/'T3 - Price Data'!Q190)</f>
        <v>5.1986749092374565E-3</v>
      </c>
    </row>
    <row r="191" spans="2:17">
      <c r="B191" s="61">
        <v>43062</v>
      </c>
      <c r="C191" s="58">
        <f>LN('T3 - Price Data'!C192/'T3 - Price Data'!C191)</f>
        <v>1.1986444880367835E-2</v>
      </c>
      <c r="D191" s="55">
        <f>LN('T3 - Price Data'!D192/'T3 - Price Data'!D191)</f>
        <v>2.1276603771168282E-3</v>
      </c>
      <c r="E191" s="55">
        <f>LN('T3 - Price Data'!E192/'T3 - Price Data'!E191)</f>
        <v>7.782140442054949E-3</v>
      </c>
      <c r="F191" s="55">
        <f>LN('T3 - Price Data'!F192/'T3 - Price Data'!F191)</f>
        <v>1.6858672158118241E-3</v>
      </c>
      <c r="G191" s="55">
        <f>LN('T3 - Price Data'!G192/'T3 - Price Data'!G191)</f>
        <v>-1.8020342114233045E-3</v>
      </c>
      <c r="H191" s="55">
        <f>LN('T3 - Price Data'!H192/'T3 - Price Data'!H191)</f>
        <v>-6.6055286053081598E-3</v>
      </c>
      <c r="I191" s="55">
        <f>LN('T3 - Price Data'!I192/'T3 - Price Data'!I191)</f>
        <v>6.1047383768293231E-3</v>
      </c>
      <c r="J191" s="55">
        <f>LN('T3 - Price Data'!J192/'T3 - Price Data'!J191)</f>
        <v>-2.8073008210198207E-3</v>
      </c>
      <c r="K191" s="55">
        <f>LN('T3 - Price Data'!K192/'T3 - Price Data'!K191)</f>
        <v>-2.7351483393942681E-3</v>
      </c>
      <c r="L191" s="55">
        <f>LN('T3 - Price Data'!L192/'T3 - Price Data'!L191)</f>
        <v>1.0450160413426083E-2</v>
      </c>
      <c r="M191" s="55">
        <f>LN('T3 - Price Data'!M192/'T3 - Price Data'!M191)</f>
        <v>0</v>
      </c>
      <c r="N191" s="55">
        <f>LN('T3 - Price Data'!N192/'T3 - Price Data'!N191)</f>
        <v>-1.0809455338555301E-2</v>
      </c>
      <c r="O191" s="55">
        <f>LN('T3 - Price Data'!O192/'T3 - Price Data'!O191)</f>
        <v>1.1049836186584935E-2</v>
      </c>
      <c r="P191" s="55">
        <f>LN('T3 - Price Data'!P192/'T3 - Price Data'!P191)</f>
        <v>8.4966935728189256E-3</v>
      </c>
      <c r="Q191" s="55">
        <f>LN('T3 - Price Data'!Q192/'T3 - Price Data'!Q191)</f>
        <v>1.9076147060813887E-2</v>
      </c>
    </row>
    <row r="192" spans="2:17">
      <c r="B192" s="61">
        <v>43063</v>
      </c>
      <c r="C192" s="58">
        <f>LN('T3 - Price Data'!C193/'T3 - Price Data'!C192)</f>
        <v>7.2080023757793979E-3</v>
      </c>
      <c r="D192" s="55">
        <f>LN('T3 - Price Data'!D193/'T3 - Price Data'!D192)</f>
        <v>-1.0632643213301114E-3</v>
      </c>
      <c r="E192" s="55">
        <f>LN('T3 - Price Data'!E193/'T3 - Price Data'!E192)</f>
        <v>-2.1164029063776126E-3</v>
      </c>
      <c r="F192" s="55">
        <f>LN('T3 - Price Data'!F193/'T3 - Price Data'!F192)</f>
        <v>-4.5019772154537736E-3</v>
      </c>
      <c r="G192" s="55">
        <f>LN('T3 - Price Data'!G193/'T3 - Price Data'!G192)</f>
        <v>-7.5003584508901936E-3</v>
      </c>
      <c r="H192" s="55">
        <f>LN('T3 - Price Data'!H193/'T3 - Price Data'!H192)</f>
        <v>-1.0362787035546547E-2</v>
      </c>
      <c r="I192" s="55">
        <f>LN('T3 - Price Data'!I193/'T3 - Price Data'!I192)</f>
        <v>-1.4144507386164625E-2</v>
      </c>
      <c r="J192" s="55">
        <f>LN('T3 - Price Data'!J193/'T3 - Price Data'!J192)</f>
        <v>-1.0293763313320875E-2</v>
      </c>
      <c r="K192" s="55">
        <f>LN('T3 - Price Data'!K193/'T3 - Price Data'!K192)</f>
        <v>5.6141563132941739E-3</v>
      </c>
      <c r="L192" s="55">
        <f>LN('T3 - Price Data'!L193/'T3 - Price Data'!L192)</f>
        <v>6.7110394926216928E-3</v>
      </c>
      <c r="M192" s="55">
        <f>LN('T3 - Price Data'!M193/'T3 - Price Data'!M192)</f>
        <v>-6.1823999083175391E-3</v>
      </c>
      <c r="N192" s="55">
        <f>LN('T3 - Price Data'!N193/'T3 - Price Data'!N192)</f>
        <v>5.1490628668448618E-3</v>
      </c>
      <c r="O192" s="55">
        <f>LN('T3 - Price Data'!O193/'T3 - Price Data'!O192)</f>
        <v>0</v>
      </c>
      <c r="P192" s="55">
        <f>LN('T3 - Price Data'!P193/'T3 - Price Data'!P192)</f>
        <v>-2.4593536101420624E-3</v>
      </c>
      <c r="Q192" s="55">
        <f>LN('T3 - Price Data'!Q193/'T3 - Price Data'!Q192)</f>
        <v>-8.0263108742288213E-3</v>
      </c>
    </row>
    <row r="193" spans="2:17">
      <c r="B193" s="61">
        <v>43066</v>
      </c>
      <c r="C193" s="58">
        <f>LN('T3 - Price Data'!C194/'T3 - Price Data'!C193)</f>
        <v>5.4771571515363562E-3</v>
      </c>
      <c r="D193" s="55">
        <f>LN('T3 - Price Data'!D194/'T3 - Price Data'!D193)</f>
        <v>-6.9389122822723559E-3</v>
      </c>
      <c r="E193" s="55">
        <f>LN('T3 - Price Data'!E194/'T3 - Price Data'!E193)</f>
        <v>-2.0692853938833501E-2</v>
      </c>
      <c r="F193" s="55">
        <f>LN('T3 - Price Data'!F194/'T3 - Price Data'!F193)</f>
        <v>-4.5223367068106994E-3</v>
      </c>
      <c r="G193" s="55">
        <f>LN('T3 - Price Data'!G194/'T3 - Price Data'!G193)</f>
        <v>1.2971852902115713E-3</v>
      </c>
      <c r="H193" s="55">
        <f>LN('T3 - Price Data'!H194/'T3 - Price Data'!H193)</f>
        <v>7.4129323891255336E-3</v>
      </c>
      <c r="I193" s="55">
        <f>LN('T3 - Price Data'!I194/'T3 - Price Data'!I193)</f>
        <v>4.264398786457518E-3</v>
      </c>
      <c r="J193" s="55">
        <f>LN('T3 - Price Data'!J194/'T3 - Price Data'!J193)</f>
        <v>-8.1185309918849376E-4</v>
      </c>
      <c r="K193" s="55">
        <f>LN('T3 - Price Data'!K194/'T3 - Price Data'!K193)</f>
        <v>-9.1199902523993372E-3</v>
      </c>
      <c r="L193" s="55">
        <f>LN('T3 - Price Data'!L194/'T3 - Price Data'!L193)</f>
        <v>-5.7664178613932278E-3</v>
      </c>
      <c r="M193" s="55">
        <f>LN('T3 - Price Data'!M194/'T3 - Price Data'!M193)</f>
        <v>5.4116869607260488E-3</v>
      </c>
      <c r="N193" s="55">
        <f>LN('T3 - Price Data'!N194/'T3 - Price Data'!N193)</f>
        <v>-7.5973774739404656E-3</v>
      </c>
      <c r="O193" s="55">
        <f>LN('T3 - Price Data'!O194/'T3 - Price Data'!O193)</f>
        <v>-1.2843558640611851E-2</v>
      </c>
      <c r="P193" s="55">
        <f>LN('T3 - Price Data'!P194/'T3 - Price Data'!P193)</f>
        <v>-1.2111350906421186E-2</v>
      </c>
      <c r="Q193" s="55">
        <f>LN('T3 - Price Data'!Q194/'T3 - Price Data'!Q193)</f>
        <v>1.4545711002378716E-2</v>
      </c>
    </row>
    <row r="194" spans="2:17">
      <c r="B194" s="61">
        <v>43067</v>
      </c>
      <c r="C194" s="58">
        <f>LN('T3 - Price Data'!C195/'T3 - Price Data'!C194)</f>
        <v>1.0033528989577784E-2</v>
      </c>
      <c r="D194" s="55">
        <f>LN('T3 - Price Data'!D195/'T3 - Price Data'!D194)</f>
        <v>2.1401827323670503E-3</v>
      </c>
      <c r="E194" s="55">
        <f>LN('T3 - Price Data'!E195/'T3 - Price Data'!E194)</f>
        <v>1.289416145301466E-2</v>
      </c>
      <c r="F194" s="55">
        <f>LN('T3 - Price Data'!F195/'T3 - Price Data'!F194)</f>
        <v>-1.4265577158822458E-2</v>
      </c>
      <c r="G194" s="55">
        <f>LN('T3 - Price Data'!G195/'T3 - Price Data'!G194)</f>
        <v>1.2111989324755235E-2</v>
      </c>
      <c r="H194" s="55">
        <f>LN('T3 - Price Data'!H195/'T3 - Price Data'!H194)</f>
        <v>3.6859606789233345E-3</v>
      </c>
      <c r="I194" s="55">
        <f>LN('T3 - Price Data'!I195/'T3 - Price Data'!I194)</f>
        <v>-1.8930436320577372E-3</v>
      </c>
      <c r="J194" s="55">
        <f>LN('T3 - Price Data'!J195/'T3 - Price Data'!J194)</f>
        <v>1.1105616412509451E-2</v>
      </c>
      <c r="K194" s="55">
        <f>LN('T3 - Price Data'!K195/'T3 - Price Data'!K194)</f>
        <v>-1.0129000043057912E-2</v>
      </c>
      <c r="L194" s="55">
        <f>LN('T3 - Price Data'!L195/'T3 - Price Data'!L194)</f>
        <v>2.1714605249337066E-2</v>
      </c>
      <c r="M194" s="55">
        <f>LN('T3 - Price Data'!M195/'T3 - Price Data'!M194)</f>
        <v>-8.5172795188791992E-3</v>
      </c>
      <c r="N194" s="55">
        <f>LN('T3 - Price Data'!N195/'T3 - Price Data'!N194)</f>
        <v>1.1105206219289867E-2</v>
      </c>
      <c r="O194" s="55">
        <f>LN('T3 - Price Data'!O195/'T3 - Price Data'!O194)</f>
        <v>-9.3795781440982971E-3</v>
      </c>
      <c r="P194" s="55">
        <f>LN('T3 - Price Data'!P195/'T3 - Price Data'!P194)</f>
        <v>-7.2262682437370281E-3</v>
      </c>
      <c r="Q194" s="55">
        <f>LN('T3 - Price Data'!Q195/'T3 - Price Data'!Q194)</f>
        <v>1.7180093277241366E-2</v>
      </c>
    </row>
    <row r="195" spans="2:17">
      <c r="B195" s="61">
        <v>43068</v>
      </c>
      <c r="C195" s="58">
        <f>LN('T3 - Price Data'!C196/'T3 - Price Data'!C195)</f>
        <v>-1.8472397635442429E-2</v>
      </c>
      <c r="D195" s="55">
        <f>LN('T3 - Price Data'!D196/'T3 - Price Data'!D195)</f>
        <v>-5.3461642545733507E-4</v>
      </c>
      <c r="E195" s="55">
        <f>LN('T3 - Price Data'!E196/'T3 - Price Data'!E195)</f>
        <v>7.7986924858188394E-3</v>
      </c>
      <c r="F195" s="55">
        <f>LN('T3 - Price Data'!F196/'T3 - Price Data'!F195)</f>
        <v>-1.0398707220898622E-2</v>
      </c>
      <c r="G195" s="55">
        <f>LN('T3 - Price Data'!G196/'T3 - Price Data'!G195)</f>
        <v>1.4242356715543168E-2</v>
      </c>
      <c r="H195" s="55">
        <f>LN('T3 - Price Data'!H196/'T3 - Price Data'!H195)</f>
        <v>2.2050725583139755E-3</v>
      </c>
      <c r="I195" s="55">
        <f>LN('T3 - Price Data'!I196/'T3 - Price Data'!I195)</f>
        <v>8.490617045158827E-3</v>
      </c>
      <c r="J195" s="55">
        <f>LN('T3 - Price Data'!J196/'T3 - Price Data'!J195)</f>
        <v>2.5378047133731353E-2</v>
      </c>
      <c r="K195" s="55">
        <f>LN('T3 - Price Data'!K196/'T3 - Price Data'!K195)</f>
        <v>3.4415584790731764E-2</v>
      </c>
      <c r="L195" s="55">
        <f>LN('T3 - Price Data'!L196/'T3 - Price Data'!L195)</f>
        <v>-2.6565250666657693E-2</v>
      </c>
      <c r="M195" s="55">
        <f>LN('T3 - Price Data'!M196/'T3 - Price Data'!M195)</f>
        <v>6.201570263281107E-3</v>
      </c>
      <c r="N195" s="55">
        <f>LN('T3 - Price Data'!N196/'T3 - Price Data'!N195)</f>
        <v>8.7161128403647776E-3</v>
      </c>
      <c r="O195" s="55">
        <f>LN('T3 - Price Data'!O196/'T3 - Price Data'!O195)</f>
        <v>-2.161652222486567E-2</v>
      </c>
      <c r="P195" s="55">
        <f>LN('T3 - Price Data'!P196/'T3 - Price Data'!P195)</f>
        <v>-1.8865827736217294E-2</v>
      </c>
      <c r="Q195" s="55">
        <f>LN('T3 - Price Data'!Q196/'T3 - Price Data'!Q195)</f>
        <v>-1.4204547842911123E-3</v>
      </c>
    </row>
    <row r="196" spans="2:17">
      <c r="B196" s="61">
        <v>43069</v>
      </c>
      <c r="C196" s="58">
        <f>LN('T3 - Price Data'!C197/'T3 - Price Data'!C196)</f>
        <v>-2.5456101994337423E-3</v>
      </c>
      <c r="D196" s="55">
        <f>LN('T3 - Price Data'!D197/'T3 - Price Data'!D196)</f>
        <v>1.6029925954563001E-3</v>
      </c>
      <c r="E196" s="55">
        <f>LN('T3 - Price Data'!E197/'T3 - Price Data'!E196)</f>
        <v>0</v>
      </c>
      <c r="F196" s="55">
        <f>LN('T3 - Price Data'!F197/'T3 - Price Data'!F196)</f>
        <v>-4.6565858299509729E-3</v>
      </c>
      <c r="G196" s="55">
        <f>LN('T3 - Price Data'!G197/'T3 - Price Data'!G196)</f>
        <v>-2.0151172879619914E-2</v>
      </c>
      <c r="H196" s="55">
        <f>LN('T3 - Price Data'!H197/'T3 - Price Data'!H196)</f>
        <v>5.1263385789911426E-3</v>
      </c>
      <c r="I196" s="55">
        <f>LN('T3 - Price Data'!I197/'T3 - Price Data'!I196)</f>
        <v>-1.4191345072846496E-2</v>
      </c>
      <c r="J196" s="55">
        <f>LN('T3 - Price Data'!J197/'T3 - Price Data'!J196)</f>
        <v>2.0922886454059007E-2</v>
      </c>
      <c r="K196" s="55">
        <f>LN('T3 - Price Data'!K197/'T3 - Price Data'!K196)</f>
        <v>-1.6529301951210471E-2</v>
      </c>
      <c r="L196" s="55">
        <f>LN('T3 - Price Data'!L197/'T3 - Price Data'!L196)</f>
        <v>-1.2410660486338747E-2</v>
      </c>
      <c r="M196" s="55">
        <f>LN('T3 - Price Data'!M197/'T3 - Price Data'!M196)</f>
        <v>-1.0878118147183017E-2</v>
      </c>
      <c r="N196" s="55">
        <f>LN('T3 - Price Data'!N197/'T3 - Price Data'!N196)</f>
        <v>-1.4253300328577136E-2</v>
      </c>
      <c r="O196" s="55">
        <f>LN('T3 - Price Data'!O197/'T3 - Price Data'!O196)</f>
        <v>-3.7105793965356015E-3</v>
      </c>
      <c r="P196" s="55">
        <f>LN('T3 - Price Data'!P197/'T3 - Price Data'!P196)</f>
        <v>-4.7011982019310884E-3</v>
      </c>
      <c r="Q196" s="55">
        <f>LN('T3 - Price Data'!Q197/'T3 - Price Data'!Q196)</f>
        <v>-7.1098474377882326E-4</v>
      </c>
    </row>
    <row r="197" spans="2:17">
      <c r="B197" s="61">
        <v>43070</v>
      </c>
      <c r="C197" s="58">
        <f>LN('T3 - Price Data'!C198/'T3 - Price Data'!C197)</f>
        <v>-2.2772197784856178E-2</v>
      </c>
      <c r="D197" s="55">
        <f>LN('T3 - Price Data'!D198/'T3 - Price Data'!D197)</f>
        <v>-6.9649357368415168E-3</v>
      </c>
      <c r="E197" s="55">
        <f>LN('T3 - Price Data'!E198/'T3 - Price Data'!E197)</f>
        <v>7.7383432231712896E-3</v>
      </c>
      <c r="F197" s="55">
        <f>LN('T3 - Price Data'!F198/'T3 - Price Data'!F197)</f>
        <v>-2.241981811569678E-2</v>
      </c>
      <c r="G197" s="55">
        <f>LN('T3 - Price Data'!G198/'T3 - Price Data'!G197)</f>
        <v>7.444521610504992E-3</v>
      </c>
      <c r="H197" s="55">
        <f>LN('T3 - Price Data'!H198/'T3 - Price Data'!H197)</f>
        <v>-2.2904584600275116E-2</v>
      </c>
      <c r="I197" s="55">
        <f>LN('T3 - Price Data'!I198/'T3 - Price Data'!I197)</f>
        <v>-2.5574373309061187E-2</v>
      </c>
      <c r="J197" s="55">
        <f>LN('T3 - Price Data'!J198/'T3 - Price Data'!J197)</f>
        <v>-1.4288715780654092E-2</v>
      </c>
      <c r="K197" s="55">
        <f>LN('T3 - Price Data'!K198/'T3 - Price Data'!K197)</f>
        <v>-1.9121041446778397E-2</v>
      </c>
      <c r="L197" s="55">
        <f>LN('T3 - Price Data'!L198/'T3 - Price Data'!L197)</f>
        <v>-1.1837316623689281E-2</v>
      </c>
      <c r="M197" s="55">
        <f>LN('T3 - Price Data'!M198/'T3 - Price Data'!M197)</f>
        <v>-1.5748356968139168E-2</v>
      </c>
      <c r="N197" s="55">
        <f>LN('T3 - Price Data'!N198/'T3 - Price Data'!N197)</f>
        <v>-2.1214783182390933E-2</v>
      </c>
      <c r="O197" s="55">
        <f>LN('T3 - Price Data'!O198/'T3 - Price Data'!O197)</f>
        <v>1.485884374424553E-3</v>
      </c>
      <c r="P197" s="55">
        <f>LN('T3 - Price Data'!P198/'T3 - Price Data'!P197)</f>
        <v>1.4278575022477725E-4</v>
      </c>
      <c r="Q197" s="55">
        <f>LN('T3 - Price Data'!Q198/'T3 - Price Data'!Q197)</f>
        <v>1.3423020332140771E-2</v>
      </c>
    </row>
    <row r="198" spans="2:17">
      <c r="B198" s="61">
        <v>43073</v>
      </c>
      <c r="C198" s="58">
        <f>LN('T3 - Price Data'!C199/'T3 - Price Data'!C198)</f>
        <v>7.7922472201658217E-3</v>
      </c>
      <c r="D198" s="55">
        <f>LN('T3 - Price Data'!D199/'T3 - Price Data'!D198)</f>
        <v>2.7573326904099554E-2</v>
      </c>
      <c r="E198" s="55">
        <f>LN('T3 - Price Data'!E199/'T3 - Price Data'!E198)</f>
        <v>1.4005604530310199E-3</v>
      </c>
      <c r="F198" s="55">
        <f>LN('T3 - Price Data'!F199/'T3 - Price Data'!F198)</f>
        <v>2.9788523665871813E-3</v>
      </c>
      <c r="G198" s="55">
        <f>LN('T3 - Price Data'!G199/'T3 - Price Data'!G198)</f>
        <v>-1.7918857987964196E-3</v>
      </c>
      <c r="H198" s="55">
        <f>LN('T3 - Price Data'!H199/'T3 - Price Data'!H198)</f>
        <v>-7.4766358623062066E-4</v>
      </c>
      <c r="I198" s="55">
        <f>LN('T3 - Price Data'!I199/'T3 - Price Data'!I198)</f>
        <v>9.2435588835613307E-3</v>
      </c>
      <c r="J198" s="55">
        <f>LN('T3 - Price Data'!J199/'T3 - Price Data'!J198)</f>
        <v>4.2693641406982667E-3</v>
      </c>
      <c r="K198" s="55">
        <f>LN('T3 - Price Data'!K199/'T3 - Price Data'!K198)</f>
        <v>9.6827007164173289E-3</v>
      </c>
      <c r="L198" s="55">
        <f>LN('T3 - Price Data'!L199/'T3 - Price Data'!L198)</f>
        <v>6.9020071779268945E-3</v>
      </c>
      <c r="M198" s="55">
        <f>LN('T3 - Price Data'!M199/'T3 - Price Data'!M198)</f>
        <v>1.0264598611882803E-2</v>
      </c>
      <c r="N198" s="55">
        <f>LN('T3 - Price Data'!N199/'T3 - Price Data'!N198)</f>
        <v>5.9306428570177153E-3</v>
      </c>
      <c r="O198" s="55">
        <f>LN('T3 - Price Data'!O199/'T3 - Price Data'!O198)</f>
        <v>9.6048023197336848E-3</v>
      </c>
      <c r="P198" s="55">
        <f>LN('T3 - Price Data'!P199/'T3 - Price Data'!P198)</f>
        <v>1.0792493282023048E-2</v>
      </c>
      <c r="Q198" s="55">
        <f>LN('T3 - Price Data'!Q199/'T3 - Price Data'!Q198)</f>
        <v>3.5026305512020745E-3</v>
      </c>
    </row>
    <row r="199" spans="2:17">
      <c r="B199" s="61">
        <v>43074</v>
      </c>
      <c r="C199" s="58">
        <f>LN('T3 - Price Data'!C200/'T3 - Price Data'!C199)</f>
        <v>4.7322093042145852E-3</v>
      </c>
      <c r="D199" s="55">
        <f>LN('T3 - Price Data'!D200/'T3 - Price Data'!D199)</f>
        <v>2.0704673361691201E-2</v>
      </c>
      <c r="E199" s="55">
        <f>LN('T3 - Price Data'!E200/'T3 - Price Data'!E199)</f>
        <v>1.3986016265835979E-3</v>
      </c>
      <c r="F199" s="55">
        <f>LN('T3 - Price Data'!F200/'T3 - Price Data'!F199)</f>
        <v>5.3396745085036073E-3</v>
      </c>
      <c r="G199" s="55">
        <f>LN('T3 - Price Data'!G200/'T3 - Price Data'!G199)</f>
        <v>2.953641443245178E-2</v>
      </c>
      <c r="H199" s="55">
        <f>LN('T3 - Price Data'!H200/'T3 - Price Data'!H199)</f>
        <v>-1.1282556690311571E-2</v>
      </c>
      <c r="I199" s="55">
        <f>LN('T3 - Price Data'!I200/'T3 - Price Data'!I199)</f>
        <v>4.8309272696655924E-3</v>
      </c>
      <c r="J199" s="55">
        <f>LN('T3 - Price Data'!J200/'T3 - Price Data'!J199)</f>
        <v>-3.8737168797382598E-4</v>
      </c>
      <c r="K199" s="55">
        <f>LN('T3 - Price Data'!K200/'T3 - Price Data'!K199)</f>
        <v>-3.5240977252102533E-3</v>
      </c>
      <c r="L199" s="55">
        <f>LN('T3 - Price Data'!L200/'T3 - Price Data'!L199)</f>
        <v>3.2528189635403792E-3</v>
      </c>
      <c r="M199" s="55">
        <f>LN('T3 - Price Data'!M200/'T3 - Price Data'!M199)</f>
        <v>3.1372574751328736E-3</v>
      </c>
      <c r="N199" s="55">
        <f>LN('T3 - Price Data'!N200/'T3 - Price Data'!N199)</f>
        <v>2.9804427706664277E-2</v>
      </c>
      <c r="O199" s="55">
        <f>LN('T3 - Price Data'!O200/'T3 - Price Data'!O199)</f>
        <v>-1.1090686694158173E-2</v>
      </c>
      <c r="P199" s="55">
        <f>LN('T3 - Price Data'!P200/'T3 - Price Data'!P199)</f>
        <v>-2.0404503302464155E-2</v>
      </c>
      <c r="Q199" s="55">
        <f>LN('T3 - Price Data'!Q200/'T3 - Price Data'!Q199)</f>
        <v>-2.8011222797116675E-3</v>
      </c>
    </row>
    <row r="200" spans="2:17">
      <c r="B200" s="61">
        <v>43075</v>
      </c>
      <c r="C200" s="58">
        <f>LN('T3 - Price Data'!C201/'T3 - Price Data'!C200)</f>
        <v>0</v>
      </c>
      <c r="D200" s="55">
        <f>LN('T3 - Price Data'!D201/'T3 - Price Data'!D200)</f>
        <v>1.2220111334775177E-2</v>
      </c>
      <c r="E200" s="55">
        <f>LN('T3 - Price Data'!E201/'T3 - Price Data'!E200)</f>
        <v>7.657538288443573E-3</v>
      </c>
      <c r="F200" s="55">
        <f>LN('T3 - Price Data'!F201/'T3 - Price Data'!F200)</f>
        <v>-5.3396745085035977E-3</v>
      </c>
      <c r="G200" s="55">
        <f>LN('T3 - Price Data'!G201/'T3 - Price Data'!G200)</f>
        <v>1.1869575555383947E-2</v>
      </c>
      <c r="H200" s="55">
        <f>LN('T3 - Price Data'!H201/'T3 - Price Data'!H200)</f>
        <v>-3.7893186683505909E-3</v>
      </c>
      <c r="I200" s="55">
        <f>LN('T3 - Price Data'!I201/'T3 - Price Data'!I200)</f>
        <v>-5.3153060633453061E-3</v>
      </c>
      <c r="J200" s="55">
        <f>LN('T3 - Price Data'!J201/'T3 - Price Data'!J200)</f>
        <v>-3.4931143611040215E-3</v>
      </c>
      <c r="K200" s="55">
        <f>LN('T3 - Price Data'!K201/'T3 - Price Data'!K200)</f>
        <v>-5.2323911312294998E-3</v>
      </c>
      <c r="L200" s="55">
        <f>LN('T3 - Price Data'!L201/'T3 - Price Data'!L200)</f>
        <v>5.1586701888534526E-3</v>
      </c>
      <c r="M200" s="55">
        <f>LN('T3 - Price Data'!M201/'T3 - Price Data'!M200)</f>
        <v>5.4666282173672434E-3</v>
      </c>
      <c r="N200" s="55">
        <f>LN('T3 - Price Data'!N201/'T3 - Price Data'!N200)</f>
        <v>-3.2085589023660233E-3</v>
      </c>
      <c r="O200" s="55">
        <f>LN('T3 - Price Data'!O201/'T3 - Price Data'!O200)</f>
        <v>-5.9657149339962775E-3</v>
      </c>
      <c r="P200" s="55">
        <f>LN('T3 - Price Data'!P201/'T3 - Price Data'!P200)</f>
        <v>8.6120813605953892E-3</v>
      </c>
      <c r="Q200" s="55">
        <f>LN('T3 - Price Data'!Q201/'T3 - Price Data'!Q200)</f>
        <v>1.254371847853032E-2</v>
      </c>
    </row>
    <row r="201" spans="2:17">
      <c r="B201" s="61">
        <v>43076</v>
      </c>
      <c r="C201" s="58">
        <f>LN('T3 - Price Data'!C202/'T3 - Price Data'!C201)</f>
        <v>1.1096998211730991E-2</v>
      </c>
      <c r="D201" s="55">
        <f>LN('T3 - Price Data'!D202/'T3 - Price Data'!D201)</f>
        <v>9.0680722139705183E-3</v>
      </c>
      <c r="E201" s="55">
        <f>LN('T3 - Price Data'!E202/'T3 - Price Data'!E201)</f>
        <v>2.1948754904387517E-2</v>
      </c>
      <c r="F201" s="55">
        <f>LN('T3 - Price Data'!F202/'T3 - Price Data'!F201)</f>
        <v>3.562949137352658E-3</v>
      </c>
      <c r="G201" s="55">
        <f>LN('T3 - Price Data'!G202/'T3 - Price Data'!G201)</f>
        <v>1.2283504799620916E-3</v>
      </c>
      <c r="H201" s="55">
        <f>LN('T3 - Price Data'!H202/'T3 - Price Data'!H201)</f>
        <v>7.5643325889263868E-3</v>
      </c>
      <c r="I201" s="55">
        <f>LN('T3 - Price Data'!I202/'T3 - Price Data'!I201)</f>
        <v>4.8332621880192942E-3</v>
      </c>
      <c r="J201" s="55">
        <f>LN('T3 - Price Data'!J202/'T3 - Price Data'!J201)</f>
        <v>2.1349017393596202E-2</v>
      </c>
      <c r="K201" s="55">
        <f>LN('T3 - Price Data'!K202/'T3 - Price Data'!K201)</f>
        <v>-4.6396618954743308E-3</v>
      </c>
      <c r="L201" s="55">
        <f>LN('T3 - Price Data'!L202/'T3 - Price Data'!L201)</f>
        <v>-1.317128849938236E-3</v>
      </c>
      <c r="M201" s="55">
        <f>LN('T3 - Price Data'!M202/'T3 - Price Data'!M201)</f>
        <v>-7.8186481177977725E-3</v>
      </c>
      <c r="N201" s="55">
        <f>LN('T3 - Price Data'!N202/'T3 - Price Data'!N201)</f>
        <v>6.8059247164137101E-3</v>
      </c>
      <c r="O201" s="55">
        <f>LN('T3 - Price Data'!O202/'T3 - Price Data'!O201)</f>
        <v>-6.3778119020749535E-3</v>
      </c>
      <c r="P201" s="55">
        <f>LN('T3 - Price Data'!P202/'T3 - Price Data'!P201)</f>
        <v>-1.6717495543416862E-2</v>
      </c>
      <c r="Q201" s="55">
        <f>LN('T3 - Price Data'!Q202/'T3 - Price Data'!Q201)</f>
        <v>3.4566228679107514E-3</v>
      </c>
    </row>
    <row r="202" spans="2:17">
      <c r="B202" s="61">
        <v>43077</v>
      </c>
      <c r="C202" s="58">
        <f>LN('T3 - Price Data'!C203/'T3 - Price Data'!C202)</f>
        <v>8.0321716972642527E-3</v>
      </c>
      <c r="D202" s="55">
        <f>LN('T3 - Price Data'!D203/'T3 - Price Data'!D202)</f>
        <v>-4.0201059166657758E-3</v>
      </c>
      <c r="E202" s="55">
        <f>LN('T3 - Price Data'!E203/'T3 - Price Data'!E202)</f>
        <v>4.7377415185167922E-3</v>
      </c>
      <c r="F202" s="55">
        <f>LN('T3 - Price Data'!F203/'T3 - Price Data'!F202)</f>
        <v>-5.9453207227594283E-3</v>
      </c>
      <c r="G202" s="55">
        <f>LN('T3 - Price Data'!G203/'T3 - Price Data'!G202)</f>
        <v>4.4096102809861116E-3</v>
      </c>
      <c r="H202" s="55">
        <f>LN('T3 - Price Data'!H203/'T3 - Price Data'!H202)</f>
        <v>-2.2632978352539346E-3</v>
      </c>
      <c r="I202" s="55">
        <f>LN('T3 - Price Data'!I203/'T3 - Price Data'!I202)</f>
        <v>4.3300524714993145E-3</v>
      </c>
      <c r="J202" s="55">
        <f>LN('T3 - Price Data'!J203/'T3 - Price Data'!J202)</f>
        <v>1.9783970753796249E-2</v>
      </c>
      <c r="K202" s="55">
        <f>LN('T3 - Price Data'!K203/'T3 - Price Data'!K202)</f>
        <v>3.4882829998449716E-2</v>
      </c>
      <c r="L202" s="55">
        <f>LN('T3 - Price Data'!L203/'T3 - Price Data'!L202)</f>
        <v>2.0348322300278855E-3</v>
      </c>
      <c r="M202" s="55">
        <f>LN('T3 - Price Data'!M203/'T3 - Price Data'!M202)</f>
        <v>-1.1049836186584935E-2</v>
      </c>
      <c r="N202" s="55">
        <f>LN('T3 - Price Data'!N203/'T3 - Price Data'!N202)</f>
        <v>1.0320282125194848E-2</v>
      </c>
      <c r="O202" s="55">
        <f>LN('T3 - Price Data'!O203/'T3 - Price Data'!O202)</f>
        <v>9.7379046658105824E-3</v>
      </c>
      <c r="P202" s="55">
        <f>LN('T3 - Price Data'!P203/'T3 - Price Data'!P202)</f>
        <v>8.1054141828214004E-3</v>
      </c>
      <c r="Q202" s="55">
        <f>LN('T3 - Price Data'!Q203/'T3 - Price Data'!Q202)</f>
        <v>4.8192864359489218E-3</v>
      </c>
    </row>
    <row r="203" spans="2:17">
      <c r="B203" s="61">
        <v>43080</v>
      </c>
      <c r="C203" s="58">
        <f>LN('T3 - Price Data'!C204/'T3 - Price Data'!C203)</f>
        <v>-1.7413903622240316E-2</v>
      </c>
      <c r="D203" s="55">
        <f>LN('T3 - Price Data'!D204/'T3 - Price Data'!D203)</f>
        <v>7.0246149369644385E-3</v>
      </c>
      <c r="E203" s="55">
        <f>LN('T3 - Price Data'!E204/'T3 - Price Data'!E203)</f>
        <v>4.715401125238358E-3</v>
      </c>
      <c r="F203" s="55">
        <f>LN('T3 - Price Data'!F204/'T3 - Price Data'!F203)</f>
        <v>-1.0188880472619927E-2</v>
      </c>
      <c r="G203" s="55">
        <f>LN('T3 - Price Data'!G204/'T3 - Price Data'!G203)</f>
        <v>4.6335895608816272E-3</v>
      </c>
      <c r="H203" s="55">
        <f>LN('T3 - Price Data'!H204/'T3 - Price Data'!H203)</f>
        <v>-3.7835837796389173E-3</v>
      </c>
      <c r="I203" s="55">
        <f>LN('T3 - Price Data'!I204/'T3 - Price Data'!I203)</f>
        <v>9.5969297192991443E-4</v>
      </c>
      <c r="J203" s="55">
        <f>LN('T3 - Price Data'!J204/'T3 - Price Data'!J203)</f>
        <v>2.7945989310159251E-3</v>
      </c>
      <c r="K203" s="55">
        <f>LN('T3 - Price Data'!K204/'T3 - Price Data'!K203)</f>
        <v>-2.3980826840127437E-3</v>
      </c>
      <c r="L203" s="55">
        <f>LN('T3 - Price Data'!L204/'T3 - Price Data'!L203)</f>
        <v>1.5532591688471053E-3</v>
      </c>
      <c r="M203" s="55">
        <f>LN('T3 - Price Data'!M204/'T3 - Price Data'!M203)</f>
        <v>3.9604012160969143E-3</v>
      </c>
      <c r="N203" s="55">
        <f>LN('T3 - Price Data'!N204/'T3 - Price Data'!N203)</f>
        <v>1.6319965320959987E-2</v>
      </c>
      <c r="O203" s="55">
        <f>LN('T3 - Price Data'!O204/'T3 - Price Data'!O203)</f>
        <v>2.248113842015172E-2</v>
      </c>
      <c r="P203" s="55">
        <f>LN('T3 - Price Data'!P204/'T3 - Price Data'!P203)</f>
        <v>1.9839371894374708E-2</v>
      </c>
      <c r="Q203" s="55">
        <f>LN('T3 - Price Data'!Q204/'T3 - Price Data'!Q203)</f>
        <v>-1.1744521869263421E-2</v>
      </c>
    </row>
    <row r="204" spans="2:17">
      <c r="B204" s="61">
        <v>43081</v>
      </c>
      <c r="C204" s="58">
        <f>LN('T3 - Price Data'!C205/'T3 - Price Data'!C204)</f>
        <v>7.2572356935682696E-3</v>
      </c>
      <c r="D204" s="55">
        <f>LN('T3 - Price Data'!D205/'T3 - Price Data'!D204)</f>
        <v>1.1928570865273812E-2</v>
      </c>
      <c r="E204" s="55">
        <f>LN('T3 - Price Data'!E205/'T3 - Price Data'!E204)</f>
        <v>5.3619431413853731E-3</v>
      </c>
      <c r="F204" s="55">
        <f>LN('T3 - Price Data'!F205/'T3 - Price Data'!F204)</f>
        <v>7.2029122940580163E-3</v>
      </c>
      <c r="G204" s="55">
        <f>LN('T3 - Price Data'!G205/'T3 - Price Data'!G204)</f>
        <v>7.2966074014386799E-4</v>
      </c>
      <c r="H204" s="55">
        <f>LN('T3 - Price Data'!H205/'T3 - Price Data'!H204)</f>
        <v>3.7835837796388913E-3</v>
      </c>
      <c r="I204" s="55">
        <f>LN('T3 - Price Data'!I205/'T3 - Price Data'!I204)</f>
        <v>1.664723343315621E-2</v>
      </c>
      <c r="J204" s="55">
        <f>LN('T3 - Price Data'!J205/'T3 - Price Data'!J204)</f>
        <v>3.5286507038116322E-3</v>
      </c>
      <c r="K204" s="55">
        <f>LN('T3 - Price Data'!K205/'T3 - Price Data'!K204)</f>
        <v>1.1340020059674247E-2</v>
      </c>
      <c r="L204" s="55">
        <f>LN('T3 - Price Data'!L205/'T3 - Price Data'!L204)</f>
        <v>4.7641824271183793E-3</v>
      </c>
      <c r="M204" s="55">
        <f>LN('T3 - Price Data'!M205/'T3 - Price Data'!M204)</f>
        <v>1.0224233775859445E-2</v>
      </c>
      <c r="N204" s="55">
        <f>LN('T3 - Price Data'!N205/'T3 - Price Data'!N204)</f>
        <v>9.0609028268922025E-4</v>
      </c>
      <c r="O204" s="55">
        <f>LN('T3 - Price Data'!O205/'T3 - Price Data'!O204)</f>
        <v>7.6239251106593664E-3</v>
      </c>
      <c r="P204" s="55">
        <f>LN('T3 - Price Data'!P205/'T3 - Price Data'!P204)</f>
        <v>8.4757739217305311E-4</v>
      </c>
      <c r="Q204" s="55">
        <f>LN('T3 - Price Data'!Q205/'T3 - Price Data'!Q204)</f>
        <v>0</v>
      </c>
    </row>
    <row r="205" spans="2:17">
      <c r="B205" s="61">
        <v>43082</v>
      </c>
      <c r="C205" s="58">
        <f>LN('T3 - Price Data'!C206/'T3 - Price Data'!C205)</f>
        <v>-5.9727140012115132E-3</v>
      </c>
      <c r="D205" s="55">
        <f>LN('T3 - Price Data'!D206/'T3 - Price Data'!D205)</f>
        <v>-2.9688294938017687E-3</v>
      </c>
      <c r="E205" s="55">
        <f>LN('T3 - Price Data'!E206/'T3 - Price Data'!E205)</f>
        <v>2.6702285558788921E-3</v>
      </c>
      <c r="F205" s="55">
        <f>LN('T3 - Price Data'!F206/'T3 - Price Data'!F205)</f>
        <v>1.7926506145199274E-3</v>
      </c>
      <c r="G205" s="55">
        <f>LN('T3 - Price Data'!G206/'T3 - Price Data'!G205)</f>
        <v>1.3283615202778808E-2</v>
      </c>
      <c r="H205" s="55">
        <f>LN('T3 - Price Data'!H206/'T3 - Price Data'!H205)</f>
        <v>-8.3428621941573477E-3</v>
      </c>
      <c r="I205" s="55">
        <f>LN('T3 - Price Data'!I206/'T3 - Price Data'!I205)</f>
        <v>-1.6167732105340435E-2</v>
      </c>
      <c r="J205" s="55">
        <f>LN('T3 - Price Data'!J206/'T3 - Price Data'!J205)</f>
        <v>-6.3232496348275078E-3</v>
      </c>
      <c r="K205" s="55">
        <f>LN('T3 - Price Data'!K206/'T3 - Price Data'!K205)</f>
        <v>-5.9364798419010538E-4</v>
      </c>
      <c r="L205" s="55">
        <f>LN('T3 - Price Data'!L206/'T3 - Price Data'!L205)</f>
        <v>-4.0481064924742386E-3</v>
      </c>
      <c r="M205" s="55">
        <f>LN('T3 - Price Data'!M206/'T3 - Price Data'!M205)</f>
        <v>-7.855499940308883E-3</v>
      </c>
      <c r="N205" s="55">
        <f>LN('T3 - Price Data'!N206/'T3 - Price Data'!N205)</f>
        <v>1.4221994769017454E-3</v>
      </c>
      <c r="O205" s="55">
        <f>LN('T3 - Price Data'!O206/'T3 - Price Data'!O205)</f>
        <v>1.0844027811250799E-3</v>
      </c>
      <c r="P205" s="55">
        <f>LN('T3 - Price Data'!P206/'T3 - Price Data'!P205)</f>
        <v>1.6930026617181365E-3</v>
      </c>
      <c r="Q205" s="55">
        <f>LN('T3 - Price Data'!Q206/'T3 - Price Data'!Q205)</f>
        <v>-8.3740894105314E-3</v>
      </c>
    </row>
    <row r="206" spans="2:17">
      <c r="B206" s="61">
        <v>43083</v>
      </c>
      <c r="C206" s="58">
        <f>LN('T3 - Price Data'!C207/'T3 - Price Data'!C206)</f>
        <v>1.8232432126662527E-2</v>
      </c>
      <c r="D206" s="55">
        <f>LN('T3 - Price Data'!D207/'T3 - Price Data'!D206)</f>
        <v>-1.9010077224973408E-2</v>
      </c>
      <c r="E206" s="55">
        <f>LN('T3 - Price Data'!E207/'T3 - Price Data'!E206)</f>
        <v>-1.6129381929883644E-2</v>
      </c>
      <c r="F206" s="55">
        <f>LN('T3 - Price Data'!F207/'T3 - Price Data'!F206)</f>
        <v>-1.7465063022151665E-2</v>
      </c>
      <c r="G206" s="55">
        <f>LN('T3 - Price Data'!G207/'T3 - Price Data'!G206)</f>
        <v>-6.9820916844704969E-3</v>
      </c>
      <c r="H206" s="55">
        <f>LN('T3 - Price Data'!H207/'T3 - Price Data'!H206)</f>
        <v>-3.0511083928962345E-3</v>
      </c>
      <c r="I206" s="55">
        <f>LN('T3 - Price Data'!I207/'T3 - Price Data'!I206)</f>
        <v>-1.0602508959264451E-2</v>
      </c>
      <c r="J206" s="55">
        <f>LN('T3 - Price Data'!J207/'T3 - Price Data'!J206)</f>
        <v>2.1593530718873769E-2</v>
      </c>
      <c r="K206" s="55">
        <f>LN('T3 - Price Data'!K207/'T3 - Price Data'!K206)</f>
        <v>-1.5710654553295043E-2</v>
      </c>
      <c r="L206" s="55">
        <f>LN('T3 - Price Data'!L207/'T3 - Price Data'!L206)</f>
        <v>-1.2243581105711389E-2</v>
      </c>
      <c r="M206" s="55">
        <f>LN('T3 - Price Data'!M207/'T3 - Price Data'!M206)</f>
        <v>-3.9510126466800995E-3</v>
      </c>
      <c r="N206" s="55">
        <f>LN('T3 - Price Data'!N207/'T3 - Price Data'!N206)</f>
        <v>-1.904322579202514E-2</v>
      </c>
      <c r="O206" s="55">
        <f>LN('T3 - Price Data'!O207/'T3 - Price Data'!O206)</f>
        <v>2.8860048891348514E-3</v>
      </c>
      <c r="P206" s="55">
        <f>LN('T3 - Price Data'!P207/'T3 - Price Data'!P206)</f>
        <v>4.2200090759851594E-3</v>
      </c>
      <c r="Q206" s="55">
        <f>LN('T3 - Price Data'!Q207/'T3 - Price Data'!Q206)</f>
        <v>-7.0101650259518601E-4</v>
      </c>
    </row>
    <row r="207" spans="2:17">
      <c r="B207" s="61">
        <v>43084</v>
      </c>
      <c r="C207" s="58">
        <f>LN('T3 - Price Data'!C208/'T3 - Price Data'!C207)</f>
        <v>1.0865129869103769E-2</v>
      </c>
      <c r="D207" s="55">
        <f>LN('T3 - Price Data'!D208/'T3 - Price Data'!D207)</f>
        <v>2.7890253981832404E-2</v>
      </c>
      <c r="E207" s="55">
        <f>LN('T3 - Price Data'!E208/'T3 - Price Data'!E207)</f>
        <v>-1.7772169745797761E-2</v>
      </c>
      <c r="F207" s="55">
        <f>LN('T3 - Price Data'!F208/'T3 - Price Data'!F207)</f>
        <v>9.6735941783784585E-3</v>
      </c>
      <c r="G207" s="55">
        <f>LN('T3 - Price Data'!G208/'T3 - Price Data'!G207)</f>
        <v>1.689801246992571E-3</v>
      </c>
      <c r="H207" s="55">
        <f>LN('T3 - Price Data'!H208/'T3 - Price Data'!H207)</f>
        <v>4.57317870196492E-3</v>
      </c>
      <c r="I207" s="55">
        <f>LN('T3 - Price Data'!I208/'T3 - Price Data'!I207)</f>
        <v>1.2518218357403358E-2</v>
      </c>
      <c r="J207" s="55">
        <f>LN('T3 - Price Data'!J208/'T3 - Price Data'!J207)</f>
        <v>1.3420585906439863E-2</v>
      </c>
      <c r="K207" s="55">
        <f>LN('T3 - Price Data'!K208/'T3 - Price Data'!K207)</f>
        <v>1.5069321718458627E-3</v>
      </c>
      <c r="L207" s="55">
        <f>LN('T3 - Price Data'!L208/'T3 - Price Data'!L207)</f>
        <v>1.3435902696827699E-2</v>
      </c>
      <c r="M207" s="55">
        <f>LN('T3 - Price Data'!M208/'T3 - Price Data'!M207)</f>
        <v>-8.747570690447265E-3</v>
      </c>
      <c r="N207" s="55">
        <f>LN('T3 - Price Data'!N208/'T3 - Price Data'!N207)</f>
        <v>-3.03330268844094E-3</v>
      </c>
      <c r="O207" s="55">
        <f>LN('T3 - Price Data'!O208/'T3 - Price Data'!O207)</f>
        <v>2.2440834846276157E-2</v>
      </c>
      <c r="P207" s="55">
        <f>LN('T3 - Price Data'!P208/'T3 - Price Data'!P207)</f>
        <v>1.7394162891325504E-2</v>
      </c>
      <c r="Q207" s="55">
        <f>LN('T3 - Price Data'!Q208/'T3 - Price Data'!Q207)</f>
        <v>-6.3313612835608239E-3</v>
      </c>
    </row>
    <row r="208" spans="2:17">
      <c r="B208" s="61">
        <v>43087</v>
      </c>
      <c r="C208" s="58">
        <f>LN('T3 - Price Data'!C209/'T3 - Price Data'!C208)</f>
        <v>1.9346147723865139E-2</v>
      </c>
      <c r="D208" s="55">
        <f>LN('T3 - Price Data'!D209/'T3 - Price Data'!D208)</f>
        <v>4.8995688411584797E-3</v>
      </c>
      <c r="E208" s="55">
        <f>LN('T3 - Price Data'!E209/'T3 - Price Data'!E208)</f>
        <v>1.3783599701213596E-3</v>
      </c>
      <c r="F208" s="55">
        <f>LN('T3 - Price Data'!F209/'T3 - Price Data'!F208)</f>
        <v>2.9056298476799882E-2</v>
      </c>
      <c r="G208" s="55">
        <f>LN('T3 - Price Data'!G209/'T3 - Price Data'!G208)</f>
        <v>-6.0481616569075837E-3</v>
      </c>
      <c r="H208" s="55">
        <f>LN('T3 - Price Data'!H209/'T3 - Price Data'!H208)</f>
        <v>-3.0464608481650651E-3</v>
      </c>
      <c r="I208" s="55">
        <f>LN('T3 - Price Data'!I209/'T3 - Price Data'!I208)</f>
        <v>5.249355886143745E-3</v>
      </c>
      <c r="J208" s="55">
        <f>LN('T3 - Price Data'!J209/'T3 - Price Data'!J208)</f>
        <v>-7.9580814276797029E-3</v>
      </c>
      <c r="K208" s="55">
        <f>LN('T3 - Price Data'!K209/'T3 - Price Data'!K208)</f>
        <v>5.1066497277367446E-3</v>
      </c>
      <c r="L208" s="55">
        <f>LN('T3 - Price Data'!L209/'T3 - Price Data'!L208)</f>
        <v>3.3309571602394093E-3</v>
      </c>
      <c r="M208" s="55">
        <f>LN('T3 - Price Data'!M209/'T3 - Price Data'!M208)</f>
        <v>1.3486916054343863E-2</v>
      </c>
      <c r="N208" s="55">
        <f>LN('T3 - Price Data'!N209/'T3 - Price Data'!N208)</f>
        <v>9.3341899035387053E-3</v>
      </c>
      <c r="O208" s="55">
        <f>LN('T3 - Price Data'!O209/'T3 - Price Data'!O208)</f>
        <v>1.0163045246539786E-2</v>
      </c>
      <c r="P208" s="55">
        <f>LN('T3 - Price Data'!P209/'T3 - Price Data'!P208)</f>
        <v>1.3020124999448695E-2</v>
      </c>
      <c r="Q208" s="55">
        <f>LN('T3 - Price Data'!Q209/'T3 - Price Data'!Q208)</f>
        <v>-2.8634740962025593E-2</v>
      </c>
    </row>
    <row r="209" spans="2:17">
      <c r="B209" s="61">
        <v>43088</v>
      </c>
      <c r="C209" s="58">
        <f>LN('T3 - Price Data'!C210/'T3 - Price Data'!C209)</f>
        <v>-4.4943895878393264E-3</v>
      </c>
      <c r="D209" s="55">
        <f>LN('T3 - Price Data'!D210/'T3 - Price Data'!D209)</f>
        <v>-1.9569477869609241E-3</v>
      </c>
      <c r="E209" s="55">
        <f>LN('T3 - Price Data'!E210/'T3 - Price Data'!E209)</f>
        <v>-8.2988028146950658E-3</v>
      </c>
      <c r="F209" s="55">
        <f>LN('T3 - Price Data'!F210/'T3 - Price Data'!F209)</f>
        <v>7.5691773314449998E-3</v>
      </c>
      <c r="G209" s="55">
        <f>LN('T3 - Price Data'!G210/'T3 - Price Data'!G209)</f>
        <v>-2.4268899524536054E-4</v>
      </c>
      <c r="H209" s="55">
        <f>LN('T3 - Price Data'!H210/'T3 - Price Data'!H209)</f>
        <v>0</v>
      </c>
      <c r="I209" s="55">
        <f>LN('T3 - Price Data'!I210/'T3 - Price Data'!I209)</f>
        <v>4.2745256251116616E-3</v>
      </c>
      <c r="J209" s="55">
        <f>LN('T3 - Price Data'!J210/'T3 - Price Data'!J209)</f>
        <v>-5.8277345777799673E-3</v>
      </c>
      <c r="K209" s="55">
        <f>LN('T3 - Price Data'!K210/'T3 - Price Data'!K209)</f>
        <v>5.9746256888877731E-3</v>
      </c>
      <c r="L209" s="55">
        <f>LN('T3 - Price Data'!L210/'T3 - Price Data'!L209)</f>
        <v>-6.4339552342286528E-3</v>
      </c>
      <c r="M209" s="55">
        <f>LN('T3 - Price Data'!M210/'T3 - Price Data'!M209)</f>
        <v>-3.9478930075849345E-3</v>
      </c>
      <c r="N209" s="55">
        <f>LN('T3 - Price Data'!N210/'T3 - Price Data'!N209)</f>
        <v>8.8588385505298916E-3</v>
      </c>
      <c r="O209" s="55">
        <f>LN('T3 - Price Data'!O210/'T3 - Price Data'!O209)</f>
        <v>-1.3338211082227675E-2</v>
      </c>
      <c r="P209" s="55">
        <f>LN('T3 - Price Data'!P210/'T3 - Price Data'!P209)</f>
        <v>-7.5172909181134518E-3</v>
      </c>
      <c r="Q209" s="55">
        <f>LN('T3 - Price Data'!Q210/'T3 - Price Data'!Q209)</f>
        <v>2.7928775525010271E-2</v>
      </c>
    </row>
    <row r="210" spans="2:17">
      <c r="B210" s="61">
        <v>43089</v>
      </c>
      <c r="C210" s="58">
        <f>LN('T3 - Price Data'!C211/'T3 - Price Data'!C210)</f>
        <v>-6.9858512990664482E-3</v>
      </c>
      <c r="D210" s="55">
        <f>LN('T3 - Price Data'!D211/'T3 - Price Data'!D210)</f>
        <v>-3.9254221161056473E-3</v>
      </c>
      <c r="E210" s="55">
        <f>LN('T3 - Price Data'!E211/'T3 - Price Data'!E210)</f>
        <v>8.9872710002366768E-3</v>
      </c>
      <c r="F210" s="55">
        <f>LN('T3 - Price Data'!F211/'T3 - Price Data'!F210)</f>
        <v>-9.3240768751232904E-3</v>
      </c>
      <c r="G210" s="55">
        <f>LN('T3 - Price Data'!G211/'T3 - Price Data'!G210)</f>
        <v>7.2789036332785947E-4</v>
      </c>
      <c r="H210" s="55">
        <f>LN('T3 - Price Data'!H211/'T3 - Price Data'!H210)</f>
        <v>-1.3052008702853926E-2</v>
      </c>
      <c r="I210" s="55">
        <f>LN('T3 - Price Data'!I211/'T3 - Price Data'!I210)</f>
        <v>-1.4228126659231051E-3</v>
      </c>
      <c r="J210" s="55">
        <f>LN('T3 - Price Data'!J211/'T3 - Price Data'!J210)</f>
        <v>-1.3237920840635903E-2</v>
      </c>
      <c r="K210" s="55">
        <f>LN('T3 - Price Data'!K211/'T3 - Price Data'!K210)</f>
        <v>-8.6748973566344711E-3</v>
      </c>
      <c r="L210" s="55">
        <f>LN('T3 - Price Data'!L211/'T3 - Price Data'!L210)</f>
        <v>-1.3841467897800531E-2</v>
      </c>
      <c r="M210" s="55">
        <f>LN('T3 - Price Data'!M211/'T3 - Price Data'!M210)</f>
        <v>-1.0338064239891647E-2</v>
      </c>
      <c r="N210" s="55">
        <f>LN('T3 - Price Data'!N211/'T3 - Price Data'!N210)</f>
        <v>-3.3779426689278941E-3</v>
      </c>
      <c r="O210" s="55">
        <f>LN('T3 - Price Data'!O211/'T3 - Price Data'!O210)</f>
        <v>1.3686825344081489E-2</v>
      </c>
      <c r="P210" s="55">
        <f>LN('T3 - Price Data'!P211/'T3 - Price Data'!P210)</f>
        <v>1.7812694779213233E-2</v>
      </c>
      <c r="Q210" s="55">
        <f>LN('T3 - Price Data'!Q211/'T3 - Price Data'!Q210)</f>
        <v>7.037326720576084E-3</v>
      </c>
    </row>
    <row r="211" spans="2:17">
      <c r="B211" s="61">
        <v>43090</v>
      </c>
      <c r="C211" s="58">
        <f>LN('T3 - Price Data'!C212/'T3 - Price Data'!C211)</f>
        <v>1.8386626250439245E-2</v>
      </c>
      <c r="D211" s="55">
        <f>LN('T3 - Price Data'!D212/'T3 - Price Data'!D211)</f>
        <v>0</v>
      </c>
      <c r="E211" s="55">
        <f>LN('T3 - Price Data'!E212/'T3 - Price Data'!E211)</f>
        <v>5.4907481804165907E-3</v>
      </c>
      <c r="F211" s="55">
        <f>LN('T3 - Price Data'!F212/'T3 - Price Data'!F211)</f>
        <v>-1.1716462968907467E-3</v>
      </c>
      <c r="G211" s="55">
        <f>LN('T3 - Price Data'!G212/'T3 - Price Data'!G211)</f>
        <v>6.5272805178438909E-3</v>
      </c>
      <c r="H211" s="55">
        <f>LN('T3 - Price Data'!H212/'T3 - Price Data'!H211)</f>
        <v>5.3950034516594518E-3</v>
      </c>
      <c r="I211" s="55">
        <f>LN('T3 - Price Data'!I212/'T3 - Price Data'!I211)</f>
        <v>1.4228126659230444E-3</v>
      </c>
      <c r="J211" s="55">
        <f>LN('T3 - Price Data'!J212/'T3 - Price Data'!J211)</f>
        <v>1.4150746097995435E-2</v>
      </c>
      <c r="K211" s="55">
        <f>LN('T3 - Price Data'!K212/'T3 - Price Data'!K211)</f>
        <v>1.1054788410009678E-2</v>
      </c>
      <c r="L211" s="55">
        <f>LN('T3 - Price Data'!L212/'T3 - Price Data'!L211)</f>
        <v>3.5085632749621296E-3</v>
      </c>
      <c r="M211" s="55">
        <f>LN('T3 - Price Data'!M212/'T3 - Price Data'!M211)</f>
        <v>7.9618254980084423E-3</v>
      </c>
      <c r="N211" s="55">
        <f>LN('T3 - Price Data'!N212/'T3 - Price Data'!N211)</f>
        <v>6.0979754320276483E-3</v>
      </c>
      <c r="O211" s="55">
        <f>LN('T3 - Price Data'!O212/'T3 - Price Data'!O211)</f>
        <v>2.3765540752457875E-2</v>
      </c>
      <c r="P211" s="55">
        <f>LN('T3 - Price Data'!P212/'T3 - Price Data'!P211)</f>
        <v>1.6838564362829742E-2</v>
      </c>
      <c r="Q211" s="55">
        <f>LN('T3 - Price Data'!Q212/'T3 - Price Data'!Q211)</f>
        <v>7.0101650259507368E-4</v>
      </c>
    </row>
    <row r="212" spans="2:17">
      <c r="B212" s="61">
        <v>43091</v>
      </c>
      <c r="C212" s="58">
        <f>LN('T3 - Price Data'!C213/'T3 - Price Data'!C212)</f>
        <v>-6.0913893934019282E-3</v>
      </c>
      <c r="D212" s="55">
        <f>LN('T3 - Price Data'!D213/'T3 - Price Data'!D212)</f>
        <v>-1.9685045726721981E-3</v>
      </c>
      <c r="E212" s="55">
        <f>LN('T3 - Price Data'!E213/'T3 - Price Data'!E212)</f>
        <v>6.1412680220824288E-3</v>
      </c>
      <c r="F212" s="55">
        <f>LN('T3 - Price Data'!F213/'T3 - Price Data'!F212)</f>
        <v>7.5912773312249091E-3</v>
      </c>
      <c r="G212" s="55">
        <f>LN('T3 - Price Data'!G213/'T3 - Price Data'!G212)</f>
        <v>-3.6210057669522934E-3</v>
      </c>
      <c r="H212" s="55">
        <f>LN('T3 - Price Data'!H213/'T3 - Price Data'!H212)</f>
        <v>2.3032639740930899E-3</v>
      </c>
      <c r="I212" s="55">
        <f>LN('T3 - Price Data'!I213/'T3 - Price Data'!I212)</f>
        <v>1.5052024537581834E-2</v>
      </c>
      <c r="J212" s="55">
        <f>LN('T3 - Price Data'!J213/'T3 - Price Data'!J212)</f>
        <v>3.648969206700321E-4</v>
      </c>
      <c r="K212" s="55">
        <f>LN('T3 - Price Data'!K213/'T3 - Price Data'!K212)</f>
        <v>-1.4867680407473257E-3</v>
      </c>
      <c r="L212" s="55">
        <f>LN('T3 - Price Data'!L213/'T3 - Price Data'!L212)</f>
        <v>-2.9027596579613512E-3</v>
      </c>
      <c r="M212" s="55">
        <f>LN('T3 - Price Data'!M213/'T3 - Price Data'!M212)</f>
        <v>-7.9333601939587397E-4</v>
      </c>
      <c r="N212" s="55">
        <f>LN('T3 - Price Data'!N213/'T3 - Price Data'!N212)</f>
        <v>-6.0979754320275685E-3</v>
      </c>
      <c r="O212" s="55">
        <f>LN('T3 - Price Data'!O213/'T3 - Price Data'!O212)</f>
        <v>-3.751070041936728E-3</v>
      </c>
      <c r="P212" s="55">
        <f>LN('T3 - Price Data'!P213/'T3 - Price Data'!P212)</f>
        <v>-7.0483701599450806E-3</v>
      </c>
      <c r="Q212" s="55">
        <f>LN('T3 - Price Data'!Q213/'T3 - Price Data'!Q212)</f>
        <v>1.253498306969617E-2</v>
      </c>
    </row>
    <row r="213" spans="2:17">
      <c r="B213" s="61">
        <v>43096</v>
      </c>
      <c r="C213" s="58">
        <f>LN('T3 - Price Data'!C214/'T3 - Price Data'!C213)</f>
        <v>8.113634774169631E-3</v>
      </c>
      <c r="D213" s="55">
        <f>LN('T3 - Price Data'!D214/'T3 - Price Data'!D213)</f>
        <v>-1.4888612493750637E-2</v>
      </c>
      <c r="E213" s="55">
        <f>LN('T3 - Price Data'!E214/'T3 - Price Data'!E213)</f>
        <v>-3.4071583216143089E-3</v>
      </c>
      <c r="F213" s="55">
        <f>LN('T3 - Price Data'!F214/'T3 - Price Data'!F213)</f>
        <v>-1.1702883710917232E-2</v>
      </c>
      <c r="G213" s="55">
        <f>LN('T3 - Price Data'!G214/'T3 - Price Data'!G213)</f>
        <v>1.1302272530787118E-2</v>
      </c>
      <c r="H213" s="55">
        <f>LN('T3 - Price Data'!H214/'T3 - Price Data'!H213)</f>
        <v>-1.5349197180837017E-3</v>
      </c>
      <c r="I213" s="55">
        <f>LN('T3 - Price Data'!I214/'T3 - Price Data'!I213)</f>
        <v>-2.3369956885464496E-3</v>
      </c>
      <c r="J213" s="55">
        <f>LN('T3 - Price Data'!J214/'T3 - Price Data'!J213)</f>
        <v>5.4709584659954345E-4</v>
      </c>
      <c r="K213" s="55">
        <f>LN('T3 - Price Data'!K214/'T3 - Price Data'!K213)</f>
        <v>8.4451201970308053E-3</v>
      </c>
      <c r="L213" s="55">
        <f>LN('T3 - Price Data'!L214/'T3 - Price Data'!L213)</f>
        <v>1.573374000822813E-3</v>
      </c>
      <c r="M213" s="55">
        <f>LN('T3 - Price Data'!M214/'T3 - Price Data'!M213)</f>
        <v>7.9051795071132473E-3</v>
      </c>
      <c r="N213" s="55">
        <f>LN('T3 - Price Data'!N214/'T3 - Price Data'!N213)</f>
        <v>5.1921196599577103E-3</v>
      </c>
      <c r="O213" s="55">
        <f>LN('T3 - Price Data'!O214/'T3 - Price Data'!O213)</f>
        <v>1.5257119145763968E-2</v>
      </c>
      <c r="P213" s="55">
        <f>LN('T3 - Price Data'!P214/'T3 - Price Data'!P213)</f>
        <v>1.4047408305474258E-2</v>
      </c>
      <c r="Q213" s="55">
        <f>LN('T3 - Price Data'!Q214/'T3 - Price Data'!Q213)</f>
        <v>-2.7720045470104892E-3</v>
      </c>
    </row>
    <row r="214" spans="2:17">
      <c r="B214" s="61">
        <v>43097</v>
      </c>
      <c r="C214" s="58">
        <f>LN('T3 - Price Data'!C215/'T3 - Price Data'!C214)</f>
        <v>4.039588016960476E-4</v>
      </c>
      <c r="D214" s="55">
        <f>LN('T3 - Price Data'!D215/'T3 - Price Data'!D214)</f>
        <v>2.9955089797985921E-3</v>
      </c>
      <c r="E214" s="55">
        <f>LN('T3 - Price Data'!E215/'T3 - Price Data'!E214)</f>
        <v>6.8236099542908694E-4</v>
      </c>
      <c r="F214" s="55">
        <f>LN('T3 - Price Data'!F215/'T3 - Price Data'!F214)</f>
        <v>-3.5377395387967045E-3</v>
      </c>
      <c r="G214" s="55">
        <f>LN('T3 - Price Data'!G215/'T3 - Price Data'!G214)</f>
        <v>-3.3532965553759913E-3</v>
      </c>
      <c r="H214" s="55">
        <f>LN('T3 - Price Data'!H215/'T3 - Price Data'!H214)</f>
        <v>-1.5372793188864781E-3</v>
      </c>
      <c r="I214" s="55">
        <f>LN('T3 - Price Data'!I215/'T3 - Price Data'!I214)</f>
        <v>7.4592420452155028E-3</v>
      </c>
      <c r="J214" s="55">
        <f>LN('T3 - Price Data'!J215/'T3 - Price Data'!J214)</f>
        <v>-2.5481437760598944E-2</v>
      </c>
      <c r="K214" s="55">
        <f>LN('T3 - Price Data'!K215/'T3 - Price Data'!K214)</f>
        <v>-3.1030686148222171E-3</v>
      </c>
      <c r="L214" s="55">
        <f>LN('T3 - Price Data'!L215/'T3 - Price Data'!L214)</f>
        <v>-2.5428360253708748E-3</v>
      </c>
      <c r="M214" s="55">
        <f>LN('T3 - Price Data'!M215/'T3 - Price Data'!M214)</f>
        <v>-1.108483242449293E-2</v>
      </c>
      <c r="N214" s="55">
        <f>LN('T3 - Price Data'!N215/'T3 - Price Data'!N214)</f>
        <v>1.810891712053163E-3</v>
      </c>
      <c r="O214" s="55">
        <f>LN('T3 - Price Data'!O215/'T3 - Price Data'!O214)</f>
        <v>9.0437729113593737E-3</v>
      </c>
      <c r="P214" s="55">
        <f>LN('T3 - Price Data'!P215/'T3 - Price Data'!P214)</f>
        <v>1.5279435355834833E-2</v>
      </c>
      <c r="Q214" s="55">
        <f>LN('T3 - Price Data'!Q215/'T3 - Price Data'!Q214)</f>
        <v>0</v>
      </c>
    </row>
    <row r="215" spans="2:17">
      <c r="B215" s="61">
        <v>43098</v>
      </c>
      <c r="C215" s="58">
        <f>LN('T3 - Price Data'!C216/'T3 - Price Data'!C215)</f>
        <v>1.2442464353806611E-2</v>
      </c>
      <c r="D215" s="55">
        <f>LN('T3 - Price Data'!D216/'T3 - Price Data'!D215)</f>
        <v>8.9330618854753501E-3</v>
      </c>
      <c r="E215" s="55">
        <f>LN('T3 - Price Data'!E216/'T3 - Price Data'!E215)</f>
        <v>4.0844168422248554E-3</v>
      </c>
      <c r="F215" s="55">
        <f>LN('T3 - Price Data'!F216/'T3 - Price Data'!F215)</f>
        <v>5.9049307886442951E-4</v>
      </c>
      <c r="G215" s="55">
        <f>LN('T3 - Price Data'!G216/'T3 - Price Data'!G215)</f>
        <v>4.0703994903728228E-3</v>
      </c>
      <c r="H215" s="55">
        <f>LN('T3 - Price Data'!H216/'T3 - Price Data'!H215)</f>
        <v>1.5267472130788381E-2</v>
      </c>
      <c r="I215" s="55">
        <f>LN('T3 - Price Data'!I216/'T3 - Price Data'!I215)</f>
        <v>4.1715008347905334E-3</v>
      </c>
      <c r="J215" s="55">
        <f>LN('T3 - Price Data'!J216/'T3 - Price Data'!J215)</f>
        <v>1.6139855037561393E-2</v>
      </c>
      <c r="K215" s="55">
        <f>LN('T3 - Price Data'!K216/'T3 - Price Data'!K215)</f>
        <v>7.2255715086766885E-3</v>
      </c>
      <c r="L215" s="55">
        <f>LN('T3 - Price Data'!L216/'T3 - Price Data'!L215)</f>
        <v>3.6365840754733891E-4</v>
      </c>
      <c r="M215" s="55">
        <f>LN('T3 - Price Data'!M216/'T3 - Price Data'!M215)</f>
        <v>3.1796529173798056E-3</v>
      </c>
      <c r="N215" s="55">
        <f>LN('T3 - Price Data'!N216/'T3 - Price Data'!N215)</f>
        <v>8.108674327855038E-3</v>
      </c>
      <c r="O215" s="55">
        <f>LN('T3 - Price Data'!O216/'T3 - Price Data'!O215)</f>
        <v>1.5222001394988338E-2</v>
      </c>
      <c r="P215" s="55">
        <f>LN('T3 - Price Data'!P216/'T3 - Price Data'!P215)</f>
        <v>2.1539294246991098E-2</v>
      </c>
      <c r="Q215" s="55">
        <f>LN('T3 - Price Data'!Q216/'T3 - Price Data'!Q215)</f>
        <v>1.5835098521734817E-2</v>
      </c>
    </row>
    <row r="216" spans="2:17">
      <c r="B216" s="61">
        <v>43102</v>
      </c>
      <c r="C216" s="58">
        <f>LN('T3 - Price Data'!C217/'T3 - Price Data'!C216)</f>
        <v>-1.4868668536270549E-2</v>
      </c>
      <c r="D216" s="55">
        <f>LN('T3 - Price Data'!D217/'T3 - Price Data'!D216)</f>
        <v>3.9447782910163251E-3</v>
      </c>
      <c r="E216" s="55">
        <f>LN('T3 - Price Data'!E217/'T3 - Price Data'!E216)</f>
        <v>-1.9039853433093048E-3</v>
      </c>
      <c r="F216" s="55">
        <f>LN('T3 - Price Data'!F217/'T3 - Price Data'!F216)</f>
        <v>-5.4457338322886897E-3</v>
      </c>
      <c r="G216" s="55">
        <f>LN('T3 - Price Data'!G217/'T3 - Price Data'!G216)</f>
        <v>-3.5906681307285959E-3</v>
      </c>
      <c r="H216" s="55">
        <f>LN('T3 - Price Data'!H217/'T3 - Price Data'!H216)</f>
        <v>-1.5267472130788421E-2</v>
      </c>
      <c r="I216" s="55">
        <f>LN('T3 - Price Data'!I217/'T3 - Price Data'!I216)</f>
        <v>-1.1162906614163078E-2</v>
      </c>
      <c r="J216" s="55">
        <f>LN('T3 - Price Data'!J217/'T3 - Price Data'!J216)</f>
        <v>1.207258123426924E-2</v>
      </c>
      <c r="K216" s="55">
        <f>LN('T3 - Price Data'!K217/'T3 - Price Data'!K216)</f>
        <v>-5.3034891545303518E-3</v>
      </c>
      <c r="L216" s="55">
        <f>LN('T3 - Price Data'!L217/'T3 - Price Data'!L216)</f>
        <v>-1.9705674051805833E-2</v>
      </c>
      <c r="M216" s="55">
        <f>LN('T3 - Price Data'!M217/'T3 - Price Data'!M216)</f>
        <v>-4.7732787526576599E-3</v>
      </c>
      <c r="N216" s="55">
        <f>LN('T3 - Price Data'!N217/'T3 - Price Data'!N216)</f>
        <v>-3.0812708933698279E-3</v>
      </c>
      <c r="O216" s="55">
        <f>LN('T3 - Price Data'!O217/'T3 - Price Data'!O216)</f>
        <v>4.2602063450102737E-3</v>
      </c>
      <c r="P216" s="55">
        <f>LN('T3 - Price Data'!P217/'T3 - Price Data'!P216)</f>
        <v>1.1727011638518667E-2</v>
      </c>
      <c r="Q216" s="55">
        <f>LN('T3 - Price Data'!Q217/'T3 - Price Data'!Q216)</f>
        <v>2.495913711220514E-2</v>
      </c>
    </row>
    <row r="217" spans="2:17">
      <c r="B217" s="61">
        <v>43103</v>
      </c>
      <c r="C217" s="58">
        <f>LN('T3 - Price Data'!C218/'T3 - Price Data'!C217)</f>
        <v>-3.2441228776241135E-3</v>
      </c>
      <c r="D217" s="55">
        <f>LN('T3 - Price Data'!D218/'T3 - Price Data'!D217)</f>
        <v>-1.9704439872987251E-3</v>
      </c>
      <c r="E217" s="55">
        <f>LN('T3 - Price Data'!E218/'T3 - Price Data'!E217)</f>
        <v>2.1756875593538882E-3</v>
      </c>
      <c r="F217" s="55">
        <f>LN('T3 - Price Data'!F218/'T3 - Price Data'!F217)</f>
        <v>1.0392157767614204E-2</v>
      </c>
      <c r="G217" s="55">
        <f>LN('T3 - Price Data'!G218/'T3 - Price Data'!G217)</f>
        <v>5.2619112080309702E-3</v>
      </c>
      <c r="H217" s="55">
        <f>LN('T3 - Price Data'!H218/'T3 - Price Data'!H217)</f>
        <v>-2.3103591331842584E-3</v>
      </c>
      <c r="I217" s="55">
        <f>LN('T3 - Price Data'!I218/'T3 - Price Data'!I217)</f>
        <v>-5.6285326830972735E-3</v>
      </c>
      <c r="J217" s="55">
        <f>LN('T3 - Price Data'!J218/'T3 - Price Data'!J217)</f>
        <v>-9.499523391214031E-3</v>
      </c>
      <c r="K217" s="55">
        <f>LN('T3 - Price Data'!K218/'T3 - Price Data'!K217)</f>
        <v>-3.4031252788953407E-3</v>
      </c>
      <c r="L217" s="55">
        <f>LN('T3 - Price Data'!L218/'T3 - Price Data'!L217)</f>
        <v>3.3318967086383858E-3</v>
      </c>
      <c r="M217" s="55">
        <f>LN('T3 - Price Data'!M218/'T3 - Price Data'!M217)</f>
        <v>7.1514011576250865E-3</v>
      </c>
      <c r="N217" s="55">
        <f>LN('T3 - Price Data'!N218/'T3 - Price Data'!N217)</f>
        <v>-2.5720164750842555E-4</v>
      </c>
      <c r="O217" s="55">
        <f>LN('T3 - Price Data'!O218/'T3 - Price Data'!O217)</f>
        <v>1.0021558461018969E-2</v>
      </c>
      <c r="P217" s="55">
        <f>LN('T3 - Price Data'!P218/'T3 - Price Data'!P217)</f>
        <v>-5.0156740863400409E-4</v>
      </c>
      <c r="Q217" s="55">
        <f>LN('T3 - Price Data'!Q218/'T3 - Price Data'!Q217)</f>
        <v>2.0116094639367942E-2</v>
      </c>
    </row>
    <row r="218" spans="2:17">
      <c r="B218" s="61">
        <v>43104</v>
      </c>
      <c r="C218" s="58">
        <f>LN('T3 - Price Data'!C219/'T3 - Price Data'!C218)</f>
        <v>4.0535118331826367E-3</v>
      </c>
      <c r="D218" s="55">
        <f>LN('T3 - Price Data'!D219/'T3 - Price Data'!D218)</f>
        <v>-6.9272914325661022E-3</v>
      </c>
      <c r="E218" s="55">
        <f>LN('T3 - Price Data'!E219/'T3 - Price Data'!E218)</f>
        <v>-3.2653090237392082E-3</v>
      </c>
      <c r="F218" s="55">
        <f>LN('T3 - Price Data'!F219/'T3 - Price Data'!F218)</f>
        <v>9.3546051672203177E-3</v>
      </c>
      <c r="G218" s="55">
        <f>LN('T3 - Price Data'!G219/'T3 - Price Data'!G218)</f>
        <v>7.6045993852192125E-3</v>
      </c>
      <c r="H218" s="55">
        <f>LN('T3 - Price Data'!H219/'T3 - Price Data'!H218)</f>
        <v>2.3103591331843066E-3</v>
      </c>
      <c r="I218" s="55">
        <f>LN('T3 - Price Data'!I219/'T3 - Price Data'!I218)</f>
        <v>-2.8261912358350815E-3</v>
      </c>
      <c r="J218" s="55">
        <f>LN('T3 - Price Data'!J219/'T3 - Price Data'!J218)</f>
        <v>-1.2374338339928494E-2</v>
      </c>
      <c r="K218" s="55">
        <f>LN('T3 - Price Data'!K219/'T3 - Price Data'!K218)</f>
        <v>8.7066144334256735E-3</v>
      </c>
      <c r="L218" s="55">
        <f>LN('T3 - Price Data'!L219/'T3 - Price Data'!L218)</f>
        <v>3.0752223017485071E-3</v>
      </c>
      <c r="M218" s="55">
        <f>LN('T3 - Price Data'!M219/'T3 - Price Data'!M218)</f>
        <v>2.3724803536303955E-3</v>
      </c>
      <c r="N218" s="55">
        <f>LN('T3 - Price Data'!N219/'T3 - Price Data'!N218)</f>
        <v>1.7972569675021449E-2</v>
      </c>
      <c r="O218" s="55">
        <f>LN('T3 - Price Data'!O219/'T3 - Price Data'!O218)</f>
        <v>1.1459598786115625E-2</v>
      </c>
      <c r="P218" s="55">
        <f>LN('T3 - Price Data'!P219/'T3 - Price Data'!P218)</f>
        <v>0</v>
      </c>
      <c r="Q218" s="55">
        <f>LN('T3 - Price Data'!Q219/'T3 - Price Data'!Q218)</f>
        <v>-1.413799646385993E-2</v>
      </c>
    </row>
    <row r="219" spans="2:17">
      <c r="B219" s="61">
        <v>43105</v>
      </c>
      <c r="C219" s="58">
        <f>LN('T3 - Price Data'!C220/'T3 - Price Data'!C219)</f>
        <v>-3.2414939241709557E-3</v>
      </c>
      <c r="D219" s="55">
        <f>LN('T3 - Price Data'!D220/'T3 - Price Data'!D219)</f>
        <v>2.4795450343296993E-3</v>
      </c>
      <c r="E219" s="55">
        <f>LN('T3 - Price Data'!E220/'T3 - Price Data'!E219)</f>
        <v>1.9060591202957858E-3</v>
      </c>
      <c r="F219" s="55">
        <f>LN('T3 - Price Data'!F220/'T3 - Price Data'!F219)</f>
        <v>5.5710450494554295E-3</v>
      </c>
      <c r="G219" s="55">
        <f>LN('T3 - Price Data'!G220/'T3 - Price Data'!G219)</f>
        <v>-7.1276139242321237E-3</v>
      </c>
      <c r="H219" s="55">
        <f>LN('T3 - Price Data'!H220/'T3 - Price Data'!H219)</f>
        <v>1.8293193047325483E-2</v>
      </c>
      <c r="I219" s="55">
        <f>LN('T3 - Price Data'!I220/'T3 - Price Data'!I219)</f>
        <v>9.3897403498391374E-3</v>
      </c>
      <c r="J219" s="55">
        <f>LN('T3 - Price Data'!J220/'T3 - Price Data'!J219)</f>
        <v>7.221584944272167E-3</v>
      </c>
      <c r="K219" s="55">
        <f>LN('T3 - Price Data'!K220/'T3 - Price Data'!K219)</f>
        <v>1.4691838710024317E-4</v>
      </c>
      <c r="L219" s="55">
        <f>LN('T3 - Price Data'!L220/'T3 - Price Data'!L219)</f>
        <v>5.2673607423111661E-3</v>
      </c>
      <c r="M219" s="55">
        <f>LN('T3 - Price Data'!M220/'T3 - Price Data'!M219)</f>
        <v>1.8779894651596275E-2</v>
      </c>
      <c r="N219" s="55">
        <f>LN('T3 - Price Data'!N220/'T3 - Price Data'!N219)</f>
        <v>3.0272475187250098E-3</v>
      </c>
      <c r="O219" s="55">
        <f>LN('T3 - Price Data'!O220/'T3 - Price Data'!O219)</f>
        <v>-3.841475173689349E-4</v>
      </c>
      <c r="P219" s="55">
        <f>LN('T3 - Price Data'!P220/'T3 - Price Data'!P219)</f>
        <v>-6.7958982920829688E-3</v>
      </c>
      <c r="Q219" s="55">
        <f>LN('T3 - Price Data'!Q220/'T3 - Price Data'!Q219)</f>
        <v>9.9288441054265768E-4</v>
      </c>
    </row>
    <row r="220" spans="2:17">
      <c r="B220" s="61">
        <v>43108</v>
      </c>
      <c r="C220" s="58">
        <f>LN('T3 - Price Data'!C221/'T3 - Price Data'!C220)</f>
        <v>-1.5542235149414982E-2</v>
      </c>
      <c r="D220" s="55">
        <f>LN('T3 - Price Data'!D221/'T3 - Price Data'!D220)</f>
        <v>4.9407215129772296E-3</v>
      </c>
      <c r="E220" s="55">
        <f>LN('T3 - Price Data'!E221/'T3 - Price Data'!E220)</f>
        <v>-1.0116285863417947E-2</v>
      </c>
      <c r="F220" s="55">
        <f>LN('T3 - Price Data'!F221/'T3 - Price Data'!F220)</f>
        <v>5.3099512966658961E-3</v>
      </c>
      <c r="G220" s="55">
        <f>LN('T3 - Price Data'!G221/'T3 - Price Data'!G220)</f>
        <v>2.1698964571657261E-2</v>
      </c>
      <c r="H220" s="55">
        <f>LN('T3 - Price Data'!H221/'T3 - Price Data'!H220)</f>
        <v>4.1454741861208805E-3</v>
      </c>
      <c r="I220" s="55">
        <f>LN('T3 - Price Data'!I221/'T3 - Price Data'!I220)</f>
        <v>-4.2144759172800788E-3</v>
      </c>
      <c r="J220" s="55">
        <f>LN('T3 - Price Data'!J221/'T3 - Price Data'!J220)</f>
        <v>-1.1318424938841653E-2</v>
      </c>
      <c r="K220" s="55">
        <f>LN('T3 - Price Data'!K221/'T3 - Price Data'!K220)</f>
        <v>-1.4691838710019503E-4</v>
      </c>
      <c r="L220" s="55">
        <f>LN('T3 - Price Data'!L221/'T3 - Price Data'!L220)</f>
        <v>-2.443792778535412E-4</v>
      </c>
      <c r="M220" s="55">
        <f>LN('T3 - Price Data'!M221/'T3 - Price Data'!M220)</f>
        <v>-3.10559255815313E-3</v>
      </c>
      <c r="N220" s="55">
        <f>LN('T3 - Price Data'!N221/'T3 - Price Data'!N220)</f>
        <v>1.7616715264544289E-3</v>
      </c>
      <c r="O220" s="55">
        <f>LN('T3 - Price Data'!O221/'T3 - Price Data'!O220)</f>
        <v>1.5251947916895424E-2</v>
      </c>
      <c r="P220" s="55">
        <f>LN('T3 - Price Data'!P221/'T3 - Price Data'!P220)</f>
        <v>1.9507933880444774E-2</v>
      </c>
      <c r="Q220" s="55">
        <f>LN('T3 - Price Data'!Q221/'T3 - Price Data'!Q220)</f>
        <v>8.5639522087967331E-3</v>
      </c>
    </row>
    <row r="221" spans="2:17">
      <c r="B221" s="61">
        <v>43109</v>
      </c>
      <c r="C221" s="58">
        <f>LN('T3 - Price Data'!C222/'T3 - Price Data'!C221)</f>
        <v>2.5235364355074719E-2</v>
      </c>
      <c r="D221" s="55">
        <f>LN('T3 - Price Data'!D222/'T3 - Price Data'!D221)</f>
        <v>3.4440378445986883E-3</v>
      </c>
      <c r="E221" s="55">
        <f>LN('T3 - Price Data'!E222/'T3 - Price Data'!E221)</f>
        <v>1.4188505417838915E-2</v>
      </c>
      <c r="F221" s="55">
        <f>LN('T3 - Price Data'!F222/'T3 - Price Data'!F221)</f>
        <v>-2.0744504385175728E-3</v>
      </c>
      <c r="G221" s="55">
        <f>LN('T3 - Price Data'!G222/'T3 - Price Data'!G221)</f>
        <v>4.6652671711558868E-4</v>
      </c>
      <c r="H221" s="55">
        <f>LN('T3 - Price Data'!H222/'T3 - Price Data'!H221)</f>
        <v>-1.4775794487877247E-2</v>
      </c>
      <c r="I221" s="55">
        <f>LN('T3 - Price Data'!I222/'T3 - Price Data'!I221)</f>
        <v>-3.2430119027365277E-2</v>
      </c>
      <c r="J221" s="55">
        <f>LN('T3 - Price Data'!J222/'T3 - Price Data'!J221)</f>
        <v>2.0866789807536201E-2</v>
      </c>
      <c r="K221" s="55">
        <f>LN('T3 - Price Data'!K222/'T3 - Price Data'!K221)</f>
        <v>4.9831555557452679E-3</v>
      </c>
      <c r="L221" s="55">
        <f>LN('T3 - Price Data'!L222/'T3 - Price Data'!L221)</f>
        <v>-1.8347506828802276E-3</v>
      </c>
      <c r="M221" s="55">
        <f>LN('T3 - Price Data'!M222/'T3 - Price Data'!M221)</f>
        <v>1.5432405038811717E-2</v>
      </c>
      <c r="N221" s="55">
        <f>LN('T3 - Price Data'!N222/'T3 - Price Data'!N221)</f>
        <v>-3.2741497578120627E-3</v>
      </c>
      <c r="O221" s="55">
        <f>LN('T3 - Price Data'!O222/'T3 - Price Data'!O221)</f>
        <v>1.3157260163988601E-2</v>
      </c>
      <c r="P221" s="55">
        <f>LN('T3 - Price Data'!P222/'T3 - Price Data'!P221)</f>
        <v>1.3896798690322903E-2</v>
      </c>
      <c r="Q221" s="55">
        <f>LN('T3 - Price Data'!Q222/'T3 - Price Data'!Q221)</f>
        <v>-1.1213837826969013E-2</v>
      </c>
    </row>
    <row r="222" spans="2:17">
      <c r="B222" s="61">
        <v>43110</v>
      </c>
      <c r="C222" s="58">
        <f>LN('T3 - Price Data'!C223/'T3 - Price Data'!C222)</f>
        <v>-4.0273916699823213E-3</v>
      </c>
      <c r="D222" s="55">
        <f>LN('T3 - Price Data'!D223/'T3 - Price Data'!D222)</f>
        <v>4.9103855639239544E-4</v>
      </c>
      <c r="E222" s="55">
        <f>LN('T3 - Price Data'!E223/'T3 - Price Data'!E222)</f>
        <v>-1.5013247732629161E-2</v>
      </c>
      <c r="F222" s="55">
        <f>LN('T3 - Price Data'!F223/'T3 - Price Data'!F222)</f>
        <v>-3.2597563194997806E-2</v>
      </c>
      <c r="G222" s="55">
        <f>LN('T3 - Price Data'!G223/'T3 - Price Data'!G222)</f>
        <v>-1.1728963922393521E-2</v>
      </c>
      <c r="H222" s="55">
        <f>LN('T3 - Price Data'!H223/'T3 - Price Data'!H222)</f>
        <v>-3.8240964384033942E-3</v>
      </c>
      <c r="I222" s="55">
        <f>LN('T3 - Price Data'!I223/'T3 - Price Data'!I222)</f>
        <v>-7.2975269118533744E-3</v>
      </c>
      <c r="J222" s="55">
        <f>LN('T3 - Price Data'!J223/'T3 - Price Data'!J222)</f>
        <v>-2.9282597790884456E-3</v>
      </c>
      <c r="K222" s="55">
        <f>LN('T3 - Price Data'!K223/'T3 - Price Data'!K222)</f>
        <v>8.443782880190133E-3</v>
      </c>
      <c r="L222" s="55">
        <f>LN('T3 - Price Data'!L223/'T3 - Price Data'!L222)</f>
        <v>-1.9408483629384639E-2</v>
      </c>
      <c r="M222" s="55">
        <f>LN('T3 - Price Data'!M223/'T3 - Price Data'!M222)</f>
        <v>-1.2326812480658521E-2</v>
      </c>
      <c r="N222" s="55">
        <f>LN('T3 - Price Data'!N223/'T3 - Price Data'!N222)</f>
        <v>3.2146733366624367E-2</v>
      </c>
      <c r="O222" s="55">
        <f>LN('T3 - Price Data'!O223/'T3 - Price Data'!O222)</f>
        <v>-4.4915858419224538E-3</v>
      </c>
      <c r="P222" s="55">
        <f>LN('T3 - Price Data'!P223/'T3 - Price Data'!P222)</f>
        <v>-1.2220458565925748E-3</v>
      </c>
      <c r="Q222" s="55">
        <f>LN('T3 - Price Data'!Q223/'T3 - Price Data'!Q222)</f>
        <v>-1.9086465890540756E-2</v>
      </c>
    </row>
    <row r="223" spans="2:17">
      <c r="B223" s="61">
        <v>43111</v>
      </c>
      <c r="C223" s="58">
        <f>LN('T3 - Price Data'!C224/'T3 - Price Data'!C223)</f>
        <v>7.2376673002306031E-3</v>
      </c>
      <c r="D223" s="55">
        <f>LN('T3 - Price Data'!D224/'T3 - Price Data'!D223)</f>
        <v>9.9071645189959564E-4</v>
      </c>
      <c r="E223" s="55">
        <f>LN('T3 - Price Data'!E224/'T3 - Price Data'!E223)</f>
        <v>-5.5157337853023293E-3</v>
      </c>
      <c r="F223" s="55">
        <f>LN('T3 - Price Data'!F224/'T3 - Price Data'!F223)</f>
        <v>9.7260878199906288E-3</v>
      </c>
      <c r="G223" s="55">
        <f>LN('T3 - Price Data'!G224/'T3 - Price Data'!G223)</f>
        <v>-4.636272110055361E-2</v>
      </c>
      <c r="H223" s="55">
        <f>LN('T3 - Price Data'!H224/'T3 - Price Data'!H223)</f>
        <v>9.9123953056587388E-3</v>
      </c>
      <c r="I223" s="55">
        <f>LN('T3 - Price Data'!I224/'T3 - Price Data'!I223)</f>
        <v>-5.8766084889850419E-3</v>
      </c>
      <c r="J223" s="55">
        <f>LN('T3 - Price Data'!J224/'T3 - Price Data'!J223)</f>
        <v>-7.1737638653990975E-3</v>
      </c>
      <c r="K223" s="55">
        <f>LN('T3 - Price Data'!K224/'T3 - Price Data'!K223)</f>
        <v>1.2247109349248936E-2</v>
      </c>
      <c r="L223" s="55">
        <f>LN('T3 - Price Data'!L224/'T3 - Price Data'!L223)</f>
        <v>7.4868982783480914E-4</v>
      </c>
      <c r="M223" s="55">
        <f>LN('T3 - Price Data'!M224/'T3 - Price Data'!M223)</f>
        <v>2.3228814161397287E-3</v>
      </c>
      <c r="N223" s="55">
        <f>LN('T3 - Price Data'!N224/'T3 - Price Data'!N223)</f>
        <v>1.2984831429878416E-2</v>
      </c>
      <c r="O223" s="55">
        <f>LN('T3 - Price Data'!O224/'T3 - Price Data'!O223)</f>
        <v>1.7723708664695994E-2</v>
      </c>
      <c r="P223" s="55">
        <f>LN('T3 - Price Data'!P224/'T3 - Price Data'!P223)</f>
        <v>1.8535875050321688E-2</v>
      </c>
      <c r="Q223" s="55">
        <f>LN('T3 - Price Data'!Q224/'T3 - Price Data'!Q223)</f>
        <v>3.814091885973947E-2</v>
      </c>
    </row>
    <row r="224" spans="2:17">
      <c r="B224" s="61">
        <v>43112</v>
      </c>
      <c r="C224" s="58">
        <f>LN('T3 - Price Data'!C225/'T3 - Price Data'!C224)</f>
        <v>1.5109631391766134E-2</v>
      </c>
      <c r="D224" s="55">
        <f>LN('T3 - Price Data'!D225/'T3 - Price Data'!D224)</f>
        <v>4.9517208241294658E-4</v>
      </c>
      <c r="E224" s="55">
        <f>LN('T3 - Price Data'!E225/'T3 - Price Data'!E224)</f>
        <v>-2.7658691920211709E-4</v>
      </c>
      <c r="F224" s="55">
        <f>LN('T3 - Price Data'!F225/'T3 - Price Data'!F224)</f>
        <v>1.5925395120323146E-2</v>
      </c>
      <c r="G224" s="55">
        <f>LN('T3 - Price Data'!G225/'T3 - Price Data'!G224)</f>
        <v>1.2770311071154295E-2</v>
      </c>
      <c r="H224" s="55">
        <f>LN('T3 - Price Data'!H225/'T3 - Price Data'!H224)</f>
        <v>2.2735894598728983E-3</v>
      </c>
      <c r="I224" s="55">
        <f>LN('T3 - Price Data'!I225/'T3 - Price Data'!I224)</f>
        <v>-1.0367903289630047E-2</v>
      </c>
      <c r="J224" s="55">
        <f>LN('T3 - Price Data'!J225/'T3 - Price Data'!J224)</f>
        <v>1.4842233067292095E-2</v>
      </c>
      <c r="K224" s="55">
        <f>LN('T3 - Price Data'!K225/'T3 - Price Data'!K224)</f>
        <v>9.5489929602790517E-3</v>
      </c>
      <c r="L224" s="55">
        <f>LN('T3 - Price Data'!L225/'T3 - Price Data'!L224)</f>
        <v>-6.1307667785174087E-3</v>
      </c>
      <c r="M224" s="55">
        <f>LN('T3 - Price Data'!M225/'T3 - Price Data'!M224)</f>
        <v>-4.6511711757308439E-3</v>
      </c>
      <c r="N224" s="55">
        <f>LN('T3 - Price Data'!N225/'T3 - Price Data'!N224)</f>
        <v>4.3310943545616949E-3</v>
      </c>
      <c r="O224" s="55">
        <f>LN('T3 - Price Data'!O225/'T3 - Price Data'!O224)</f>
        <v>1.1846019944662849E-2</v>
      </c>
      <c r="P224" s="55">
        <f>LN('T3 - Price Data'!P225/'T3 - Price Data'!P224)</f>
        <v>1.0797193778831931E-3</v>
      </c>
      <c r="Q224" s="55">
        <f>LN('T3 - Price Data'!Q225/'T3 - Price Data'!Q224)</f>
        <v>-4.5662179795811948E-3</v>
      </c>
    </row>
    <row r="225" spans="2:17">
      <c r="B225" s="61">
        <v>43115</v>
      </c>
      <c r="C225" s="58">
        <f>LN('T3 - Price Data'!C226/'T3 - Price Data'!C225)</f>
        <v>3.152090868314895E-3</v>
      </c>
      <c r="D225" s="55">
        <f>LN('T3 - Price Data'!D226/'T3 - Price Data'!D225)</f>
        <v>-2.9747171167428432E-3</v>
      </c>
      <c r="E225" s="55">
        <f>LN('T3 - Price Data'!E226/'T3 - Price Data'!E225)</f>
        <v>8.8130562158151311E-3</v>
      </c>
      <c r="F225" s="55">
        <f>LN('T3 - Price Data'!F226/'T3 - Price Data'!F225)</f>
        <v>-6.0592121992693558E-3</v>
      </c>
      <c r="G225" s="55">
        <f>LN('T3 - Price Data'!G226/'T3 - Price Data'!G225)</f>
        <v>1.4535139619113223E-2</v>
      </c>
      <c r="H225" s="55">
        <f>LN('T3 - Price Data'!H226/'T3 - Price Data'!H225)</f>
        <v>6.7899166934741037E-3</v>
      </c>
      <c r="I225" s="55">
        <f>LN('T3 - Price Data'!I226/'T3 - Price Data'!I225)</f>
        <v>5.4442104278454063E-3</v>
      </c>
      <c r="J225" s="55">
        <f>LN('T3 - Price Data'!J226/'T3 - Price Data'!J225)</f>
        <v>2.9059228585510983E-3</v>
      </c>
      <c r="K225" s="55">
        <f>LN('T3 - Price Data'!K226/'T3 - Price Data'!K225)</f>
        <v>1.4174346809733152E-3</v>
      </c>
      <c r="L225" s="55">
        <f>LN('T3 - Price Data'!L226/'T3 - Price Data'!L225)</f>
        <v>4.0080213975388678E-3</v>
      </c>
      <c r="M225" s="55">
        <f>LN('T3 - Price Data'!M226/'T3 - Price Data'!M225)</f>
        <v>-4.6729056993923702E-3</v>
      </c>
      <c r="N225" s="55">
        <f>LN('T3 - Price Data'!N226/'T3 - Price Data'!N225)</f>
        <v>-2.0496745691645481E-2</v>
      </c>
      <c r="O225" s="55">
        <f>LN('T3 - Price Data'!O226/'T3 - Price Data'!O225)</f>
        <v>7.6193148434404879E-3</v>
      </c>
      <c r="P225" s="55">
        <f>LN('T3 - Price Data'!P226/'T3 - Price Data'!P225)</f>
        <v>5.9934074314300521E-4</v>
      </c>
      <c r="Q225" s="55">
        <f>LN('T3 - Price Data'!Q226/'T3 - Price Data'!Q225)</f>
        <v>-1.1507606851479802E-2</v>
      </c>
    </row>
    <row r="226" spans="2:17">
      <c r="B226" s="61">
        <v>43116</v>
      </c>
      <c r="C226" s="58">
        <f>LN('T3 - Price Data'!C227/'T3 - Price Data'!C226)</f>
        <v>1.0954726139866098E-2</v>
      </c>
      <c r="D226" s="55">
        <f>LN('T3 - Price Data'!D227/'T3 - Price Data'!D226)</f>
        <v>9.9255591275164293E-4</v>
      </c>
      <c r="E226" s="55">
        <f>LN('T3 - Price Data'!E227/'T3 - Price Data'!E226)</f>
        <v>-1.5195761386590024E-2</v>
      </c>
      <c r="F226" s="55">
        <f>LN('T3 - Price Data'!F227/'T3 - Price Data'!F226)</f>
        <v>-2.3402772207069987E-3</v>
      </c>
      <c r="G226" s="55">
        <f>LN('T3 - Price Data'!G227/'T3 - Price Data'!G226)</f>
        <v>1.8585238303338841E-2</v>
      </c>
      <c r="H226" s="55">
        <f>LN('T3 - Price Data'!H227/'T3 - Price Data'!H226)</f>
        <v>2.2530989629092591E-3</v>
      </c>
      <c r="I226" s="55">
        <f>LN('T3 - Price Data'!I227/'T3 - Price Data'!I226)</f>
        <v>9.3343836682733428E-3</v>
      </c>
      <c r="J226" s="55">
        <f>LN('T3 - Price Data'!J227/'T3 - Price Data'!J226)</f>
        <v>-6.1852116416808382E-3</v>
      </c>
      <c r="K226" s="55">
        <f>LN('T3 - Price Data'!K227/'T3 - Price Data'!K226)</f>
        <v>-1.5592887134122059E-3</v>
      </c>
      <c r="L226" s="55">
        <f>LN('T3 - Price Data'!L227/'T3 - Price Data'!L226)</f>
        <v>-2.503130218118477E-3</v>
      </c>
      <c r="M226" s="55">
        <f>LN('T3 - Price Data'!M227/'T3 - Price Data'!M226)</f>
        <v>6.2257010424531497E-3</v>
      </c>
      <c r="N226" s="55">
        <f>LN('T3 - Price Data'!N227/'T3 - Price Data'!N226)</f>
        <v>1.5916746549797245E-3</v>
      </c>
      <c r="O226" s="55">
        <f>LN('T3 - Price Data'!O227/'T3 - Price Data'!O226)</f>
        <v>-2.4391453124159124E-2</v>
      </c>
      <c r="P226" s="55">
        <f>LN('T3 - Price Data'!P227/'T3 - Price Data'!P226)</f>
        <v>-3.066306660023356E-2</v>
      </c>
      <c r="Q226" s="55">
        <f>LN('T3 - Price Data'!Q227/'T3 - Price Data'!Q226)</f>
        <v>1.1180649189584028E-2</v>
      </c>
    </row>
    <row r="227" spans="2:17">
      <c r="B227" s="61">
        <v>43117</v>
      </c>
      <c r="C227" s="58">
        <f>LN('T3 - Price Data'!C228/'T3 - Price Data'!C227)</f>
        <v>3.8835000263976122E-3</v>
      </c>
      <c r="D227" s="55">
        <f>LN('T3 - Price Data'!D228/'T3 - Price Data'!D227)</f>
        <v>-2.9806281381377893E-3</v>
      </c>
      <c r="E227" s="55">
        <f>LN('T3 - Price Data'!E228/'T3 - Price Data'!E227)</f>
        <v>-4.7607678725764505E-2</v>
      </c>
      <c r="F227" s="55">
        <f>LN('T3 - Price Data'!F228/'T3 - Price Data'!F227)</f>
        <v>5.2932063336767032E-2</v>
      </c>
      <c r="G227" s="55">
        <f>LN('T3 - Price Data'!G228/'T3 - Price Data'!G227)</f>
        <v>9.438415047063485E-4</v>
      </c>
      <c r="H227" s="55">
        <f>LN('T3 - Price Data'!H228/'T3 - Price Data'!H227)</f>
        <v>6.7289973529183807E-3</v>
      </c>
      <c r="I227" s="55">
        <f>LN('T3 - Price Data'!I228/'T3 - Price Data'!I227)</f>
        <v>-1.1310668896485347E-2</v>
      </c>
      <c r="J227" s="55">
        <f>LN('T3 - Price Data'!J228/'T3 - Price Data'!J227)</f>
        <v>-1.8416726786231151E-2</v>
      </c>
      <c r="K227" s="55">
        <f>LN('T3 - Price Data'!K228/'T3 - Price Data'!K227)</f>
        <v>-8.5154702846510324E-4</v>
      </c>
      <c r="L227" s="55">
        <f>LN('T3 - Price Data'!L228/'T3 - Price Data'!L227)</f>
        <v>7.4906717291576587E-3</v>
      </c>
      <c r="M227" s="55">
        <f>LN('T3 - Price Data'!M228/'T3 - Price Data'!M227)</f>
        <v>1.3867710685034585E-2</v>
      </c>
      <c r="N227" s="55">
        <f>LN('T3 - Price Data'!N228/'T3 - Price Data'!N227)</f>
        <v>2.5658270537075091E-3</v>
      </c>
      <c r="O227" s="55">
        <f>LN('T3 - Price Data'!O228/'T3 - Price Data'!O227)</f>
        <v>-8.0570624889171188E-3</v>
      </c>
      <c r="P227" s="55">
        <f>LN('T3 - Price Data'!P228/'T3 - Price Data'!P227)</f>
        <v>-1.0433581172019672E-2</v>
      </c>
      <c r="Q227" s="55">
        <f>LN('T3 - Price Data'!Q228/'T3 - Price Data'!Q227)</f>
        <v>-9.1984879855928087E-3</v>
      </c>
    </row>
    <row r="228" spans="2:17">
      <c r="B228" s="61">
        <v>43118</v>
      </c>
      <c r="C228" s="58">
        <f>LN('T3 - Price Data'!C229/'T3 - Price Data'!C228)</f>
        <v>-5.4411327400813361E-3</v>
      </c>
      <c r="D228" s="55">
        <f>LN('T3 - Price Data'!D229/'T3 - Price Data'!D228)</f>
        <v>-4.9875415110390512E-3</v>
      </c>
      <c r="E228" s="55">
        <f>LN('T3 - Price Data'!E229/'T3 - Price Data'!E228)</f>
        <v>-8.5032032650877096E-3</v>
      </c>
      <c r="F228" s="55">
        <f>LN('T3 - Price Data'!F229/'T3 - Price Data'!F228)</f>
        <v>-1.8616664161884705E-2</v>
      </c>
      <c r="G228" s="55">
        <f>LN('T3 - Price Data'!G229/'T3 - Price Data'!G228)</f>
        <v>-1.0908336764138271E-2</v>
      </c>
      <c r="H228" s="55">
        <f>LN('T3 - Price Data'!H229/'T3 - Price Data'!H228)</f>
        <v>-3.1796774081998949E-2</v>
      </c>
      <c r="I228" s="55">
        <f>LN('T3 - Price Data'!I229/'T3 - Price Data'!I228)</f>
        <v>-4.9468217679571357E-4</v>
      </c>
      <c r="J228" s="55">
        <f>LN('T3 - Price Data'!J229/'T3 - Price Data'!J228)</f>
        <v>-7.4627212015896003E-3</v>
      </c>
      <c r="K228" s="55">
        <f>LN('T3 - Price Data'!K229/'T3 - Price Data'!K228)</f>
        <v>7.0741664566763493E-3</v>
      </c>
      <c r="L228" s="55">
        <f>LN('T3 - Price Data'!L229/'T3 - Price Data'!L228)</f>
        <v>0</v>
      </c>
      <c r="M228" s="55">
        <f>LN('T3 - Price Data'!M229/'T3 - Price Data'!M228)</f>
        <v>6.102230987642873E-3</v>
      </c>
      <c r="N228" s="55">
        <f>LN('T3 - Price Data'!N229/'T3 - Price Data'!N228)</f>
        <v>-6.1031433081494069E-4</v>
      </c>
      <c r="O228" s="55">
        <f>LN('T3 - Price Data'!O229/'T3 - Price Data'!O228)</f>
        <v>-6.9939088633320093E-3</v>
      </c>
      <c r="P228" s="55">
        <f>LN('T3 - Price Data'!P229/'T3 - Price Data'!P228)</f>
        <v>1.2478164833464186E-3</v>
      </c>
      <c r="Q228" s="55">
        <f>LN('T3 - Price Data'!Q229/'T3 - Price Data'!Q228)</f>
        <v>-1.3210041551136365E-3</v>
      </c>
    </row>
    <row r="229" spans="2:17">
      <c r="B229" s="61">
        <v>43119</v>
      </c>
      <c r="C229" s="58">
        <f>LN('T3 - Price Data'!C230/'T3 - Price Data'!C229)</f>
        <v>1.3163178833991779E-2</v>
      </c>
      <c r="D229" s="55">
        <f>LN('T3 - Price Data'!D230/'T3 - Price Data'!D229)</f>
        <v>1.9980026626730579E-3</v>
      </c>
      <c r="E229" s="55">
        <f>LN('T3 - Price Data'!E230/'T3 - Price Data'!E229)</f>
        <v>1.2873202936205972E-2</v>
      </c>
      <c r="F229" s="55">
        <f>LN('T3 - Price Data'!F230/'T3 - Price Data'!F229)</f>
        <v>1.0584492464620324E-2</v>
      </c>
      <c r="G229" s="55">
        <f>LN('T3 - Price Data'!G230/'T3 - Price Data'!G229)</f>
        <v>-9.1018592427471821E-3</v>
      </c>
      <c r="H229" s="55">
        <f>LN('T3 - Price Data'!H230/'T3 - Price Data'!H229)</f>
        <v>-6.9471526029856023E-3</v>
      </c>
      <c r="I229" s="55">
        <f>LN('T3 - Price Data'!I230/'T3 - Price Data'!I229)</f>
        <v>1.4833130037351886E-3</v>
      </c>
      <c r="J229" s="55">
        <f>LN('T3 - Price Data'!J230/'T3 - Price Data'!J229)</f>
        <v>-1.0920839097162934E-2</v>
      </c>
      <c r="K229" s="55">
        <f>LN('T3 - Price Data'!K230/'T3 - Price Data'!K229)</f>
        <v>7.724215077231914E-3</v>
      </c>
      <c r="L229" s="55">
        <f>LN('T3 - Price Data'!L230/'T3 - Price Data'!L229)</f>
        <v>2.1654389435382181E-2</v>
      </c>
      <c r="M229" s="55">
        <f>LN('T3 - Price Data'!M230/'T3 - Price Data'!M229)</f>
        <v>1.134227660393451E-2</v>
      </c>
      <c r="N229" s="55">
        <f>LN('T3 - Price Data'!N230/'T3 - Price Data'!N229)</f>
        <v>0</v>
      </c>
      <c r="O229" s="55">
        <f>LN('T3 - Price Data'!O230/'T3 - Price Data'!O229)</f>
        <v>1.1216468540225656E-2</v>
      </c>
      <c r="P229" s="55">
        <f>LN('T3 - Price Data'!P230/'T3 - Price Data'!P229)</f>
        <v>1.7443313667839006E-3</v>
      </c>
      <c r="Q229" s="55">
        <f>LN('T3 - Price Data'!Q230/'T3 - Price Data'!Q229)</f>
        <v>4.6174465342619569E-2</v>
      </c>
    </row>
    <row r="230" spans="2:17">
      <c r="B230" s="61">
        <v>43122</v>
      </c>
      <c r="C230" s="58">
        <f>LN('T3 - Price Data'!C231/'T3 - Price Data'!C230)</f>
        <v>2.30503367521705E-3</v>
      </c>
      <c r="D230" s="55">
        <f>LN('T3 - Price Data'!D231/'T3 - Price Data'!D230)</f>
        <v>9.9750631712533814E-4</v>
      </c>
      <c r="E230" s="55">
        <f>LN('T3 - Price Data'!E231/'T3 - Price Data'!E230)</f>
        <v>5.2189158757918281E-3</v>
      </c>
      <c r="F230" s="55">
        <f>LN('T3 - Price Data'!F231/'T3 - Price Data'!F230)</f>
        <v>-1.9453225978338564E-2</v>
      </c>
      <c r="G230" s="55">
        <f>LN('T3 - Price Data'!G231/'T3 - Price Data'!G230)</f>
        <v>-3.857285399758042E-3</v>
      </c>
      <c r="H230" s="55">
        <f>LN('T3 - Price Data'!H231/'T3 - Price Data'!H230)</f>
        <v>4.2512141320765039E-3</v>
      </c>
      <c r="I230" s="55">
        <f>LN('T3 - Price Data'!I231/'T3 - Price Data'!I230)</f>
        <v>-9.8863082693943219E-4</v>
      </c>
      <c r="J230" s="55">
        <f>LN('T3 - Price Data'!J231/'T3 - Price Data'!J230)</f>
        <v>8.2956735167999847E-3</v>
      </c>
      <c r="K230" s="55">
        <f>LN('T3 - Price Data'!K231/'T3 - Price Data'!K230)</f>
        <v>6.6927187911049353E-3</v>
      </c>
      <c r="L230" s="55">
        <f>LN('T3 - Price Data'!L231/'T3 - Price Data'!L230)</f>
        <v>-9.2932926118081752E-3</v>
      </c>
      <c r="M230" s="55">
        <f>LN('T3 - Price Data'!M231/'T3 - Price Data'!M230)</f>
        <v>-1.0582109330536972E-2</v>
      </c>
      <c r="N230" s="55">
        <f>LN('T3 - Price Data'!N231/'T3 - Price Data'!N230)</f>
        <v>5.8436981489109214E-3</v>
      </c>
      <c r="O230" s="55">
        <f>LN('T3 - Price Data'!O231/'T3 - Price Data'!O230)</f>
        <v>-1.2972615504357693E-2</v>
      </c>
      <c r="P230" s="55">
        <f>LN('T3 - Price Data'!P231/'T3 - Price Data'!P230)</f>
        <v>-4.3665467670488999E-3</v>
      </c>
      <c r="Q230" s="55">
        <f>LN('T3 - Price Data'!Q231/'T3 - Price Data'!Q230)</f>
        <v>-1.334200223307945E-2</v>
      </c>
    </row>
    <row r="231" spans="2:17">
      <c r="B231" s="61">
        <v>43123</v>
      </c>
      <c r="C231" s="58">
        <f>LN('T3 - Price Data'!C232/'T3 - Price Data'!C231)</f>
        <v>5.3578390703520702E-3</v>
      </c>
      <c r="D231" s="55">
        <f>LN('T3 - Price Data'!D232/'T3 - Price Data'!D231)</f>
        <v>2.2672237768779215E-2</v>
      </c>
      <c r="E231" s="55">
        <f>LN('T3 - Price Data'!E232/'T3 - Price Data'!E231)</f>
        <v>2.8876716571967663E-3</v>
      </c>
      <c r="F231" s="55">
        <f>LN('T3 - Price Data'!F232/'T3 - Price Data'!F231)</f>
        <v>1.3695505450431287E-3</v>
      </c>
      <c r="G231" s="55">
        <f>LN('T3 - Price Data'!G232/'T3 - Price Data'!G231)</f>
        <v>1.2482159181517904E-2</v>
      </c>
      <c r="H231" s="55">
        <f>LN('T3 - Price Data'!H232/'T3 - Price Data'!H231)</f>
        <v>-1.157630845080934E-3</v>
      </c>
      <c r="I231" s="55">
        <f>LN('T3 - Price Data'!I232/'T3 - Price Data'!I231)</f>
        <v>-5.9523985272952728E-3</v>
      </c>
      <c r="J231" s="55">
        <f>LN('T3 - Price Data'!J232/'T3 - Price Data'!J231)</f>
        <v>-1.6912528695389862E-3</v>
      </c>
      <c r="K231" s="55">
        <f>LN('T3 - Price Data'!K232/'T3 - Price Data'!K231)</f>
        <v>2.2209892527843807E-3</v>
      </c>
      <c r="L231" s="55">
        <f>LN('T3 - Price Data'!L232/'T3 - Price Data'!L231)</f>
        <v>4.9019706002066876E-3</v>
      </c>
      <c r="M231" s="55">
        <f>LN('T3 - Price Data'!M232/'T3 - Price Data'!M231)</f>
        <v>-1.5209128407067314E-3</v>
      </c>
      <c r="N231" s="55">
        <f>LN('T3 - Price Data'!N232/'T3 - Price Data'!N231)</f>
        <v>1.1825888997122275E-2</v>
      </c>
      <c r="O231" s="55">
        <f>LN('T3 - Price Data'!O232/'T3 - Price Data'!O231)</f>
        <v>-1.1363758650315095E-2</v>
      </c>
      <c r="P231" s="55">
        <f>LN('T3 - Price Data'!P232/'T3 - Price Data'!P231)</f>
        <v>-1.4609831651814634E-2</v>
      </c>
      <c r="Q231" s="55">
        <f>LN('T3 - Price Data'!Q232/'T3 - Price Data'!Q231)</f>
        <v>4.9901216206378177E-2</v>
      </c>
    </row>
    <row r="232" spans="2:17">
      <c r="B232" s="61">
        <v>43124</v>
      </c>
      <c r="C232" s="58">
        <f>LN('T3 - Price Data'!C233/'T3 - Price Data'!C232)</f>
        <v>-2.3948614616354499E-2</v>
      </c>
      <c r="D232" s="55">
        <f>LN('T3 - Price Data'!D233/'T3 - Price Data'!D232)</f>
        <v>-2.4396206293705821E-3</v>
      </c>
      <c r="E232" s="55">
        <f>LN('T3 - Price Data'!E233/'T3 - Price Data'!E232)</f>
        <v>-3.4662079764861725E-3</v>
      </c>
      <c r="F232" s="55">
        <f>LN('T3 - Price Data'!F233/'T3 - Price Data'!F232)</f>
        <v>-1.748779035157216E-2</v>
      </c>
      <c r="G232" s="55">
        <f>LN('T3 - Price Data'!G233/'T3 - Price Data'!G232)</f>
        <v>-3.3452838843669804E-3</v>
      </c>
      <c r="H232" s="55">
        <f>LN('T3 - Price Data'!H233/'T3 - Price Data'!H232)</f>
        <v>-1.2041318533794644E-2</v>
      </c>
      <c r="I232" s="55">
        <f>LN('T3 - Price Data'!I233/'T3 - Price Data'!I232)</f>
        <v>-8.2428342317116699E-3</v>
      </c>
      <c r="J232" s="55">
        <f>LN('T3 - Price Data'!J233/'T3 - Price Data'!J232)</f>
        <v>-1.6880438760226095E-2</v>
      </c>
      <c r="K232" s="55">
        <f>LN('T3 - Price Data'!K233/'T3 - Price Data'!K232)</f>
        <v>-1.6652793190613201E-3</v>
      </c>
      <c r="L232" s="55">
        <f>LN('T3 - Price Data'!L233/'T3 - Price Data'!L232)</f>
        <v>-1.3166990201777183E-2</v>
      </c>
      <c r="M232" s="55">
        <f>LN('T3 - Price Data'!M233/'T3 - Price Data'!M232)</f>
        <v>-2.1539294246991122E-2</v>
      </c>
      <c r="N232" s="55">
        <f>LN('T3 - Price Data'!N233/'T3 - Price Data'!N232)</f>
        <v>-9.2799701824311711E-3</v>
      </c>
      <c r="O232" s="55">
        <f>LN('T3 - Price Data'!O233/'T3 - Price Data'!O232)</f>
        <v>-9.1849095770726655E-3</v>
      </c>
      <c r="P232" s="55">
        <f>LN('T3 - Price Data'!P233/'T3 - Price Data'!P232)</f>
        <v>-5.7255707020843465E-3</v>
      </c>
      <c r="Q232" s="55">
        <f>LN('T3 - Price Data'!Q233/'T3 - Price Data'!Q232)</f>
        <v>2.1370263973266707E-2</v>
      </c>
    </row>
    <row r="233" spans="2:17">
      <c r="B233" s="61">
        <v>43125</v>
      </c>
      <c r="C233" s="58">
        <f>LN('T3 - Price Data'!C234/'T3 - Price Data'!C233)</f>
        <v>-7.0616221262057568E-3</v>
      </c>
      <c r="D233" s="55">
        <f>LN('T3 - Price Data'!D234/'T3 - Price Data'!D233)</f>
        <v>1.213901771808412E-2</v>
      </c>
      <c r="E233" s="55">
        <f>LN('T3 - Price Data'!E234/'T3 - Price Data'!E233)</f>
        <v>-8.4266080493375362E-3</v>
      </c>
      <c r="F233" s="55">
        <f>LN('T3 - Price Data'!F234/'T3 - Price Data'!F233)</f>
        <v>-2.0638631246221756E-2</v>
      </c>
      <c r="G233" s="55">
        <f>LN('T3 - Price Data'!G234/'T3 - Price Data'!G233)</f>
        <v>3.8222693453541894E-3</v>
      </c>
      <c r="H233" s="55">
        <f>LN('T3 - Price Data'!H234/'T3 - Price Data'!H233)</f>
        <v>-1.3375494450328566E-2</v>
      </c>
      <c r="I233" s="55">
        <f>LN('T3 - Price Data'!I234/'T3 - Price Data'!I233)</f>
        <v>8.2428342317118226E-3</v>
      </c>
      <c r="J233" s="55">
        <f>LN('T3 - Price Data'!J234/'T3 - Price Data'!J233)</f>
        <v>-3.2570198348977723E-3</v>
      </c>
      <c r="K233" s="55">
        <f>LN('T3 - Price Data'!K234/'T3 - Price Data'!K233)</f>
        <v>-1.0471299867295366E-2</v>
      </c>
      <c r="L233" s="55">
        <f>LN('T3 - Price Data'!L234/'T3 - Price Data'!L233)</f>
        <v>-1.0084119066626047E-2</v>
      </c>
      <c r="M233" s="55">
        <f>LN('T3 - Price Data'!M234/'T3 - Price Data'!M233)</f>
        <v>-1.0160306240158229E-2</v>
      </c>
      <c r="N233" s="55">
        <f>LN('T3 - Price Data'!N234/'T3 - Price Data'!N233)</f>
        <v>8.5599413501714159E-3</v>
      </c>
      <c r="O233" s="55">
        <f>LN('T3 - Price Data'!O234/'T3 - Price Data'!O233)</f>
        <v>5.2406331994757265E-3</v>
      </c>
      <c r="P233" s="55">
        <f>LN('T3 - Price Data'!P234/'T3 - Price Data'!P233)</f>
        <v>4.8370766409692447E-3</v>
      </c>
      <c r="Q233" s="55">
        <f>LN('T3 - Price Data'!Q234/'T3 - Price Data'!Q233)</f>
        <v>-1.6817213157412789E-2</v>
      </c>
    </row>
    <row r="234" spans="2:17">
      <c r="B234" s="61">
        <v>43126</v>
      </c>
      <c r="C234" s="58">
        <f>LN('T3 - Price Data'!C235/'T3 - Price Data'!C234)</f>
        <v>-4.735604745834239E-3</v>
      </c>
      <c r="D234" s="55">
        <f>LN('T3 - Price Data'!D235/'T3 - Price Data'!D234)</f>
        <v>1.1516442061559081E-2</v>
      </c>
      <c r="E234" s="55">
        <f>LN('T3 - Price Data'!E235/'T3 - Price Data'!E234)</f>
        <v>1.2469351066296118E-2</v>
      </c>
      <c r="F234" s="55">
        <f>LN('T3 - Price Data'!F235/'T3 - Price Data'!F234)</f>
        <v>1.3884209386759244E-2</v>
      </c>
      <c r="G234" s="55">
        <f>LN('T3 - Price Data'!G235/'T3 - Price Data'!G234)</f>
        <v>8.5470605784583476E-3</v>
      </c>
      <c r="H234" s="55">
        <f>LN('T3 - Price Data'!H235/'T3 - Price Data'!H234)</f>
        <v>1.4937384654610922E-2</v>
      </c>
      <c r="I234" s="55">
        <f>LN('T3 - Price Data'!I235/'T3 - Price Data'!I234)</f>
        <v>0</v>
      </c>
      <c r="J234" s="55">
        <f>LN('T3 - Price Data'!J235/'T3 - Price Data'!J234)</f>
        <v>8.9789503806118696E-3</v>
      </c>
      <c r="K234" s="55">
        <f>LN('T3 - Price Data'!K235/'T3 - Price Data'!K234)</f>
        <v>1.4034102893020691E-4</v>
      </c>
      <c r="L234" s="55">
        <f>LN('T3 - Price Data'!L235/'T3 - Price Data'!L234)</f>
        <v>-5.0062579268365644E-4</v>
      </c>
      <c r="M234" s="55">
        <f>LN('T3 - Price Data'!M235/'T3 - Price Data'!M234)</f>
        <v>-6.3041973957858929E-3</v>
      </c>
      <c r="N234" s="55">
        <f>LN('T3 - Price Data'!N235/'T3 - Price Data'!N234)</f>
        <v>1.9261087662258428E-2</v>
      </c>
      <c r="O234" s="55">
        <f>LN('T3 - Price Data'!O235/'T3 - Price Data'!O234)</f>
        <v>8.6316859863112029E-3</v>
      </c>
      <c r="P234" s="55">
        <f>LN('T3 - Price Data'!P235/'T3 - Price Data'!P234)</f>
        <v>1.2690357033049863E-3</v>
      </c>
      <c r="Q234" s="55">
        <f>LN('T3 - Price Data'!Q235/'T3 - Price Data'!Q234)</f>
        <v>2.2755472887672126E-2</v>
      </c>
    </row>
    <row r="235" spans="2:17">
      <c r="B235" s="61">
        <v>43129</v>
      </c>
      <c r="C235" s="58">
        <f>LN('T3 - Price Data'!C236/'T3 - Price Data'!C235)</f>
        <v>1.4919789908833666E-2</v>
      </c>
      <c r="D235" s="55">
        <f>LN('T3 - Price Data'!D236/'T3 - Price Data'!D235)</f>
        <v>1.906578270581669E-3</v>
      </c>
      <c r="E235" s="55">
        <f>LN('T3 - Price Data'!E236/'T3 - Price Data'!E235)</f>
        <v>-5.2008207375862916E-3</v>
      </c>
      <c r="F235" s="55">
        <f>LN('T3 - Price Data'!F236/'T3 - Price Data'!F235)</f>
        <v>7.2185666809766961E-3</v>
      </c>
      <c r="G235" s="55">
        <f>LN('T3 - Price Data'!G236/'T3 - Price Data'!G235)</f>
        <v>-3.3151818191252927E-3</v>
      </c>
      <c r="H235" s="55">
        <f>LN('T3 - Price Data'!H236/'T3 - Price Data'!H235)</f>
        <v>1.4332997645502313E-2</v>
      </c>
      <c r="I235" s="55">
        <f>LN('T3 - Price Data'!I236/'T3 - Price Data'!I235)</f>
        <v>-1.9847404418063028E-2</v>
      </c>
      <c r="J235" s="55">
        <f>LN('T3 - Price Data'!J236/'T3 - Price Data'!J235)</f>
        <v>-1.0131024240757154E-2</v>
      </c>
      <c r="K235" s="55">
        <f>LN('T3 - Price Data'!K236/'T3 - Price Data'!K235)</f>
        <v>4.0613458247697343E-3</v>
      </c>
      <c r="L235" s="55">
        <f>LN('T3 - Price Data'!L236/'T3 - Price Data'!L235)</f>
        <v>-7.2873799068121281E-3</v>
      </c>
      <c r="M235" s="55">
        <f>LN('T3 - Price Data'!M236/'T3 - Price Data'!M235)</f>
        <v>1.5797791595184333E-3</v>
      </c>
      <c r="N235" s="55">
        <f>LN('T3 - Price Data'!N236/'T3 - Price Data'!N235)</f>
        <v>-1.2441655838735254E-2</v>
      </c>
      <c r="O235" s="55">
        <f>LN('T3 - Price Data'!O236/'T3 - Price Data'!O235)</f>
        <v>1.1060947359424976E-2</v>
      </c>
      <c r="P235" s="55">
        <f>LN('T3 - Price Data'!P236/'T3 - Price Data'!P235)</f>
        <v>2.0585639696595118E-2</v>
      </c>
      <c r="Q235" s="55">
        <f>LN('T3 - Price Data'!Q236/'T3 - Price Data'!Q235)</f>
        <v>-6.534029780648605E-3</v>
      </c>
    </row>
    <row r="236" spans="2:17">
      <c r="B236" s="61">
        <v>43130</v>
      </c>
      <c r="C236" s="58">
        <f>LN('T3 - Price Data'!C237/'T3 - Price Data'!C236)</f>
        <v>-2.0473156025389034E-2</v>
      </c>
      <c r="D236" s="55">
        <f>LN('T3 - Price Data'!D237/'T3 - Price Data'!D236)</f>
        <v>9.519277253821558E-4</v>
      </c>
      <c r="E236" s="55">
        <f>LN('T3 - Price Data'!E237/'T3 - Price Data'!E236)</f>
        <v>-2.0298687555596242E-3</v>
      </c>
      <c r="F236" s="55">
        <f>LN('T3 - Price Data'!F237/'T3 - Price Data'!F236)</f>
        <v>-3.0207993227984206E-3</v>
      </c>
      <c r="G236" s="55">
        <f>LN('T3 - Price Data'!G237/'T3 - Price Data'!G236)</f>
        <v>-6.6635182307708471E-3</v>
      </c>
      <c r="H236" s="55">
        <f>LN('T3 - Price Data'!H237/'T3 - Price Data'!H236)</f>
        <v>-7.3345242909595891E-3</v>
      </c>
      <c r="I236" s="55">
        <f>LN('T3 - Price Data'!I237/'T3 - Price Data'!I236)</f>
        <v>-4.5778309854511276E-3</v>
      </c>
      <c r="J236" s="55">
        <f>LN('T3 - Price Data'!J237/'T3 - Price Data'!J236)</f>
        <v>-1.0622987391287466E-2</v>
      </c>
      <c r="K236" s="55">
        <f>LN('T3 - Price Data'!K237/'T3 - Price Data'!K236)</f>
        <v>-1.4500148472790497E-2</v>
      </c>
      <c r="L236" s="55">
        <f>LN('T3 - Price Data'!L237/'T3 - Price Data'!L236)</f>
        <v>4.1527776285512309E-3</v>
      </c>
      <c r="M236" s="55">
        <f>LN('T3 - Price Data'!M237/'T3 - Price Data'!M236)</f>
        <v>6.2942772713874846E-3</v>
      </c>
      <c r="N236" s="55">
        <f>LN('T3 - Price Data'!N237/'T3 - Price Data'!N236)</f>
        <v>-2.9769865410433805E-2</v>
      </c>
      <c r="O236" s="55">
        <f>LN('T3 - Price Data'!O237/'T3 - Price Data'!O236)</f>
        <v>-1.9055406535159261E-2</v>
      </c>
      <c r="P236" s="55">
        <f>LN('T3 - Price Data'!P237/'T3 - Price Data'!P236)</f>
        <v>-1.6914517148364182E-2</v>
      </c>
      <c r="Q236" s="55">
        <f>LN('T3 - Price Data'!Q237/'T3 - Price Data'!Q236)</f>
        <v>-1.1387596836707044E-2</v>
      </c>
    </row>
    <row r="237" spans="2:17">
      <c r="B237" s="61">
        <v>43131</v>
      </c>
      <c r="C237" s="58">
        <f>LN('T3 - Price Data'!C238/'T3 - Price Data'!C237)</f>
        <v>-1.6847570572611357E-2</v>
      </c>
      <c r="D237" s="55">
        <f>LN('T3 - Price Data'!D238/'T3 - Price Data'!D237)</f>
        <v>7.5829747244553205E-3</v>
      </c>
      <c r="E237" s="55">
        <f>LN('T3 - Price Data'!E238/'T3 - Price Data'!E237)</f>
        <v>6.9424635219906446E-3</v>
      </c>
      <c r="F237" s="55">
        <f>LN('T3 - Price Data'!F238/'T3 - Price Data'!F237)</f>
        <v>1.4554952568084917E-2</v>
      </c>
      <c r="G237" s="55">
        <f>LN('T3 - Price Data'!G238/'T3 - Price Data'!G237)</f>
        <v>-1.9120464716255463E-3</v>
      </c>
      <c r="H237" s="55">
        <f>LN('T3 - Price Data'!H238/'T3 - Price Data'!H237)</f>
        <v>1.07900854181146E-2</v>
      </c>
      <c r="I237" s="55">
        <f>LN('T3 - Price Data'!I238/'T3 - Price Data'!I237)</f>
        <v>-4.0868511544819861E-3</v>
      </c>
      <c r="J237" s="55">
        <f>LN('T3 - Price Data'!J238/'T3 - Price Data'!J237)</f>
        <v>-7.9930243269838858E-3</v>
      </c>
      <c r="K237" s="55">
        <f>LN('T3 - Price Data'!K238/'T3 - Price Data'!K237)</f>
        <v>-1.442573041727481E-2</v>
      </c>
      <c r="L237" s="55">
        <f>LN('T3 - Price Data'!L238/'T3 - Price Data'!L237)</f>
        <v>4.6357284045280694E-3</v>
      </c>
      <c r="M237" s="55">
        <f>LN('T3 - Price Data'!M238/'T3 - Price Data'!M237)</f>
        <v>1.567398440012676E-3</v>
      </c>
      <c r="N237" s="55">
        <f>LN('T3 - Price Data'!N238/'T3 - Price Data'!N237)</f>
        <v>6.7332077848125992E-3</v>
      </c>
      <c r="O237" s="55">
        <f>LN('T3 - Price Data'!O238/'T3 - Price Data'!O237)</f>
        <v>-3.7015805874568569E-3</v>
      </c>
      <c r="P237" s="55">
        <f>LN('T3 - Price Data'!P238/'T3 - Price Data'!P237)</f>
        <v>-8.8844346291327061E-3</v>
      </c>
      <c r="Q237" s="55">
        <f>LN('T3 - Price Data'!Q238/'T3 - Price Data'!Q237)</f>
        <v>6.0259116014451395E-4</v>
      </c>
    </row>
    <row r="238" spans="2:17">
      <c r="B238" s="61">
        <v>43132</v>
      </c>
      <c r="C238" s="58">
        <f>LN('T3 - Price Data'!C239/'T3 - Price Data'!C238)</f>
        <v>2.3981964686485405E-2</v>
      </c>
      <c r="D238" s="55">
        <f>LN('T3 - Price Data'!D239/'T3 - Price Data'!D238)</f>
        <v>2.828856200477623E-3</v>
      </c>
      <c r="E238" s="55">
        <f>LN('T3 - Price Data'!E239/'T3 - Price Data'!E238)</f>
        <v>4.3146910026436386E-3</v>
      </c>
      <c r="F238" s="55">
        <f>LN('T3 - Price Data'!F239/'T3 - Price Data'!F238)</f>
        <v>0</v>
      </c>
      <c r="G238" s="55">
        <f>LN('T3 - Price Data'!G239/'T3 - Price Data'!G238)</f>
        <v>-1.3002831887604855E-2</v>
      </c>
      <c r="H238" s="55">
        <f>LN('T3 - Price Data'!H239/'T3 - Price Data'!H238)</f>
        <v>-2.1697867895244614E-2</v>
      </c>
      <c r="I238" s="55">
        <f>LN('T3 - Price Data'!I239/'T3 - Price Data'!I238)</f>
        <v>-2.2257647608170682E-2</v>
      </c>
      <c r="J238" s="55">
        <f>LN('T3 - Price Data'!J239/'T3 - Price Data'!J238)</f>
        <v>2.1507487027554355E-3</v>
      </c>
      <c r="K238" s="55">
        <f>LN('T3 - Price Data'!K239/'T3 - Price Data'!K238)</f>
        <v>-2.737162264989356E-3</v>
      </c>
      <c r="L238" s="55">
        <f>LN('T3 - Price Data'!L239/'T3 - Price Data'!L238)</f>
        <v>7.9681696491768813E-3</v>
      </c>
      <c r="M238" s="55">
        <f>LN('T3 - Price Data'!M239/'T3 - Price Data'!M238)</f>
        <v>-9.4414548709186741E-3</v>
      </c>
      <c r="N238" s="55">
        <f>LN('T3 - Price Data'!N239/'T3 - Price Data'!N238)</f>
        <v>4.8685587888896388E-3</v>
      </c>
      <c r="O238" s="55">
        <f>LN('T3 - Price Data'!O239/'T3 - Price Data'!O238)</f>
        <v>-1.9200005898242758E-3</v>
      </c>
      <c r="P238" s="55">
        <f>LN('T3 - Price Data'!P239/'T3 - Price Data'!P238)</f>
        <v>1.7832128021682207E-3</v>
      </c>
      <c r="Q238" s="55">
        <f>LN('T3 - Price Data'!Q239/'T3 - Price Data'!Q238)</f>
        <v>4.5078964391899222E-3</v>
      </c>
    </row>
    <row r="239" spans="2:17">
      <c r="B239" s="61">
        <v>43133</v>
      </c>
      <c r="C239" s="58">
        <f>LN('T3 - Price Data'!C240/'T3 - Price Data'!C239)</f>
        <v>1.4896394625198739E-2</v>
      </c>
      <c r="D239" s="55">
        <f>LN('T3 - Price Data'!D240/'T3 - Price Data'!D239)</f>
        <v>0</v>
      </c>
      <c r="E239" s="55">
        <f>LN('T3 - Price Data'!E240/'T3 - Price Data'!E239)</f>
        <v>-6.9124699206234508E-3</v>
      </c>
      <c r="F239" s="55">
        <f>LN('T3 - Price Data'!F240/'T3 - Price Data'!F239)</f>
        <v>-8.0599169771002864E-3</v>
      </c>
      <c r="G239" s="55">
        <f>LN('T3 - Price Data'!G240/'T3 - Price Data'!G239)</f>
        <v>-2.0074113490835176E-2</v>
      </c>
      <c r="H239" s="55">
        <f>LN('T3 - Price Data'!H240/'T3 - Price Data'!H239)</f>
        <v>-1.1820468600426067E-2</v>
      </c>
      <c r="I239" s="55">
        <f>LN('T3 - Price Data'!I240/'T3 - Price Data'!I239)</f>
        <v>-2.6174584627907689E-4</v>
      </c>
      <c r="J239" s="55">
        <f>LN('T3 - Price Data'!J240/'T3 - Price Data'!J239)</f>
        <v>-2.2317505703608725E-2</v>
      </c>
      <c r="K239" s="55">
        <f>LN('T3 - Price Data'!K240/'T3 - Price Data'!K239)</f>
        <v>-8.2567283007245976E-3</v>
      </c>
      <c r="L239" s="55">
        <f>LN('T3 - Price Data'!L240/'T3 - Price Data'!L239)</f>
        <v>1.7346058122083715E-3</v>
      </c>
      <c r="M239" s="55">
        <f>LN('T3 - Price Data'!M240/'T3 - Price Data'!M239)</f>
        <v>-1.2728891036042972E-2</v>
      </c>
      <c r="N239" s="55">
        <f>LN('T3 - Price Data'!N240/'T3 - Price Data'!N239)</f>
        <v>-1.1847466820638647E-2</v>
      </c>
      <c r="O239" s="55">
        <f>LN('T3 - Price Data'!O240/'T3 - Price Data'!O239)</f>
        <v>-1.5364061824743192E-2</v>
      </c>
      <c r="P239" s="55">
        <f>LN('T3 - Price Data'!P240/'T3 - Price Data'!P239)</f>
        <v>-7.0238460016437869E-3</v>
      </c>
      <c r="Q239" s="55">
        <f>LN('T3 - Price Data'!Q240/'T3 - Price Data'!Q239)</f>
        <v>-8.7336799687545534E-3</v>
      </c>
    </row>
    <row r="240" spans="2:17">
      <c r="B240" s="61">
        <v>43136</v>
      </c>
      <c r="C240" s="58">
        <f>LN('T3 - Price Data'!C241/'T3 - Price Data'!C240)</f>
        <v>-2.282665030117622E-2</v>
      </c>
      <c r="D240" s="55">
        <f>LN('T3 - Price Data'!D241/'T3 - Price Data'!D240)</f>
        <v>-1.1363758650315095E-2</v>
      </c>
      <c r="E240" s="55">
        <f>LN('T3 - Price Data'!E241/'T3 - Price Data'!E240)</f>
        <v>-2.8943580263645261E-3</v>
      </c>
      <c r="F240" s="55">
        <f>LN('T3 - Price Data'!F241/'T3 - Price Data'!F240)</f>
        <v>-2.9327615094520063E-2</v>
      </c>
      <c r="G240" s="55">
        <f>LN('T3 - Price Data'!G241/'T3 - Price Data'!G240)</f>
        <v>-1.7209553051929654E-2</v>
      </c>
      <c r="H240" s="55">
        <f>LN('T3 - Price Data'!H241/'T3 - Price Data'!H240)</f>
        <v>-1.7593416605867208E-2</v>
      </c>
      <c r="I240" s="55">
        <f>LN('T3 - Price Data'!I241/'T3 - Price Data'!I240)</f>
        <v>-1.237998163631039E-2</v>
      </c>
      <c r="J240" s="55">
        <f>LN('T3 - Price Data'!J241/'T3 - Price Data'!J240)</f>
        <v>-1.3876542424819959E-2</v>
      </c>
      <c r="K240" s="55">
        <f>LN('T3 - Price Data'!K241/'T3 - Price Data'!K240)</f>
        <v>-9.3526912934537004E-3</v>
      </c>
      <c r="L240" s="55">
        <f>LN('T3 - Price Data'!L241/'T3 - Price Data'!L240)</f>
        <v>-2.304133990056572E-2</v>
      </c>
      <c r="M240" s="55">
        <f>LN('T3 - Price Data'!M241/'T3 - Price Data'!M240)</f>
        <v>-2.3492372398275396E-2</v>
      </c>
      <c r="N240" s="55">
        <f>LN('T3 - Price Data'!N241/'T3 - Price Data'!N240)</f>
        <v>-2.8299003813360272E-3</v>
      </c>
      <c r="O240" s="55">
        <f>LN('T3 - Price Data'!O241/'T3 - Price Data'!O240)</f>
        <v>3.3770651655922264E-3</v>
      </c>
      <c r="P240" s="55">
        <f>LN('T3 - Price Data'!P241/'T3 - Price Data'!P240)</f>
        <v>-8.974934893098103E-4</v>
      </c>
      <c r="Q240" s="55">
        <f>LN('T3 - Price Data'!Q241/'T3 - Price Data'!Q240)</f>
        <v>-6.9813608793768359E-3</v>
      </c>
    </row>
    <row r="241" spans="2:17">
      <c r="B241" s="61">
        <v>43137</v>
      </c>
      <c r="C241" s="58">
        <f>LN('T3 - Price Data'!C242/'T3 - Price Data'!C241)</f>
        <v>-2.4991224049316592E-2</v>
      </c>
      <c r="D241" s="55">
        <f>LN('T3 - Price Data'!D242/'T3 - Price Data'!D241)</f>
        <v>-4.7732787526576599E-3</v>
      </c>
      <c r="E241" s="55">
        <f>LN('T3 - Price Data'!E242/'T3 - Price Data'!E241)</f>
        <v>-1.695451311361177E-2</v>
      </c>
      <c r="F241" s="55">
        <f>LN('T3 - Price Data'!F242/'T3 - Price Data'!F241)</f>
        <v>-2.409755157906053E-2</v>
      </c>
      <c r="G241" s="55">
        <f>LN('T3 - Price Data'!G242/'T3 - Price Data'!G241)</f>
        <v>5.7694879719131856E-3</v>
      </c>
      <c r="H241" s="55">
        <f>LN('T3 - Price Data'!H242/'T3 - Price Data'!H241)</f>
        <v>-3.9495054936448337E-2</v>
      </c>
      <c r="I241" s="55">
        <f>LN('T3 - Price Data'!I242/'T3 - Price Data'!I241)</f>
        <v>-3.8086980243126518E-2</v>
      </c>
      <c r="J241" s="55">
        <f>LN('T3 - Price Data'!J242/'T3 - Price Data'!J241)</f>
        <v>-3.2519844419623127E-2</v>
      </c>
      <c r="K241" s="55">
        <f>LN('T3 - Price Data'!K242/'T3 - Price Data'!K241)</f>
        <v>-2.8896857229258801E-2</v>
      </c>
      <c r="L241" s="55">
        <f>LN('T3 - Price Data'!L242/'T3 - Price Data'!L241)</f>
        <v>-3.1528056900926388E-2</v>
      </c>
      <c r="M241" s="55">
        <f>LN('T3 - Price Data'!M242/'T3 - Price Data'!M241)</f>
        <v>-3.0797273748915419E-2</v>
      </c>
      <c r="N241" s="55">
        <f>LN('T3 - Price Data'!N242/'T3 - Price Data'!N241)</f>
        <v>-3.3323890169251247E-2</v>
      </c>
      <c r="O241" s="55">
        <f>LN('T3 - Price Data'!O242/'T3 - Price Data'!O241)</f>
        <v>-2.6408944604369784E-2</v>
      </c>
      <c r="P241" s="55">
        <f>LN('T3 - Price Data'!P242/'T3 - Price Data'!P241)</f>
        <v>-1.3689998127761735E-2</v>
      </c>
      <c r="Q241" s="55">
        <f>LN('T3 - Price Data'!Q242/'T3 - Price Data'!Q241)</f>
        <v>9.1338109562079015E-4</v>
      </c>
    </row>
    <row r="242" spans="2:17">
      <c r="B242" s="61">
        <v>43138</v>
      </c>
      <c r="C242" s="58">
        <f>LN('T3 - Price Data'!C243/'T3 - Price Data'!C242)</f>
        <v>-2.4519832472867566E-3</v>
      </c>
      <c r="D242" s="55">
        <f>LN('T3 - Price Data'!D243/'T3 - Price Data'!D242)</f>
        <v>3.820443997385728E-3</v>
      </c>
      <c r="E242" s="55">
        <f>LN('T3 - Price Data'!E243/'T3 - Price Data'!E242)</f>
        <v>1.1723463696059234E-2</v>
      </c>
      <c r="F242" s="55">
        <f>LN('T3 - Price Data'!F243/'T3 - Price Data'!F242)</f>
        <v>1.0191789263130307E-2</v>
      </c>
      <c r="G242" s="55">
        <f>LN('T3 - Price Data'!G243/'T3 - Price Data'!G242)</f>
        <v>1.2922645040239418E-2</v>
      </c>
      <c r="H242" s="55">
        <f>LN('T3 - Price Data'!H243/'T3 - Price Data'!H242)</f>
        <v>2.2817832942474747E-2</v>
      </c>
      <c r="I242" s="55">
        <f>LN('T3 - Price Data'!I243/'T3 - Price Data'!I242)</f>
        <v>2.9569494626962279E-2</v>
      </c>
      <c r="J242" s="55">
        <f>LN('T3 - Price Data'!J243/'T3 - Price Data'!J242)</f>
        <v>9.5774206994753679E-3</v>
      </c>
      <c r="K242" s="55">
        <f>LN('T3 - Price Data'!K243/'T3 - Price Data'!K242)</f>
        <v>1.7824181910103178E-2</v>
      </c>
      <c r="L242" s="55">
        <f>LN('T3 - Price Data'!L243/'T3 - Price Data'!L242)</f>
        <v>1.7495424543974854E-2</v>
      </c>
      <c r="M242" s="55">
        <f>LN('T3 - Price Data'!M243/'T3 - Price Data'!M242)</f>
        <v>1.8425981946368561E-2</v>
      </c>
      <c r="N242" s="55">
        <f>LN('T3 - Price Data'!N243/'T3 - Price Data'!N242)</f>
        <v>2.3417915158370869E-2</v>
      </c>
      <c r="O242" s="55">
        <f>LN('T3 - Price Data'!O243/'T3 - Price Data'!O242)</f>
        <v>6.6348438722582054E-3</v>
      </c>
      <c r="P242" s="55">
        <f>LN('T3 - Price Data'!P243/'T3 - Price Data'!P242)</f>
        <v>9.1904083544492171E-3</v>
      </c>
      <c r="Q242" s="55">
        <f>LN('T3 - Price Data'!Q243/'T3 - Price Data'!Q242)</f>
        <v>1.4201779710526276E-2</v>
      </c>
    </row>
    <row r="243" spans="2:17">
      <c r="B243" s="61">
        <v>43139</v>
      </c>
      <c r="C243" s="58">
        <f>LN('T3 - Price Data'!C244/'T3 - Price Data'!C243)</f>
        <v>-1.6380020042383583E-3</v>
      </c>
      <c r="D243" s="55">
        <f>LN('T3 - Price Data'!D244/'T3 - Price Data'!D243)</f>
        <v>-9.5374351530966837E-4</v>
      </c>
      <c r="E243" s="55">
        <f>LN('T3 - Price Data'!E244/'T3 - Price Data'!E243)</f>
        <v>-7.8982420242400993E-3</v>
      </c>
      <c r="F243" s="55">
        <f>LN('T3 - Price Data'!F244/'T3 - Price Data'!F243)</f>
        <v>-4.1127431867481155E-3</v>
      </c>
      <c r="G243" s="55">
        <f>LN('T3 - Price Data'!G244/'T3 - Price Data'!G243)</f>
        <v>-4.9394913328336724E-4</v>
      </c>
      <c r="H243" s="55">
        <f>LN('T3 - Price Data'!H244/'T3 - Price Data'!H243)</f>
        <v>-1.1136431860045841E-2</v>
      </c>
      <c r="I243" s="55">
        <f>LN('T3 - Price Data'!I244/'T3 - Price Data'!I243)</f>
        <v>-1.2101801586571377E-2</v>
      </c>
      <c r="J243" s="55">
        <f>LN('T3 - Price Data'!J244/'T3 - Price Data'!J243)</f>
        <v>-2.4330059174513672E-2</v>
      </c>
      <c r="K243" s="55">
        <f>LN('T3 - Price Data'!K244/'T3 - Price Data'!K243)</f>
        <v>3.5566131148470209E-3</v>
      </c>
      <c r="L243" s="55">
        <f>LN('T3 - Price Data'!L244/'T3 - Price Data'!L243)</f>
        <v>-1.8541860218274257E-2</v>
      </c>
      <c r="M243" s="55">
        <f>LN('T3 - Price Data'!M244/'T3 - Price Data'!M243)</f>
        <v>-2.5211419346496056E-2</v>
      </c>
      <c r="N243" s="55">
        <f>LN('T3 - Price Data'!N244/'T3 - Price Data'!N243)</f>
        <v>-7.6197982817796895E-3</v>
      </c>
      <c r="O243" s="55">
        <f>LN('T3 - Price Data'!O244/'T3 - Price Data'!O243)</f>
        <v>-2.4907554350249314E-2</v>
      </c>
      <c r="P243" s="55">
        <f>LN('T3 - Price Data'!P244/'T3 - Price Data'!P243)</f>
        <v>-3.2343244720224568E-2</v>
      </c>
      <c r="Q243" s="55">
        <f>LN('T3 - Price Data'!Q244/'T3 - Price Data'!Q243)</f>
        <v>-3.5734448008882688E-2</v>
      </c>
    </row>
    <row r="244" spans="2:17">
      <c r="B244" s="61">
        <v>43140</v>
      </c>
      <c r="C244" s="58">
        <f>LN('T3 - Price Data'!C245/'T3 - Price Data'!C244)</f>
        <v>-2.2379715629386076E-2</v>
      </c>
      <c r="D244" s="55">
        <f>LN('T3 - Price Data'!D245/'T3 - Price Data'!D244)</f>
        <v>-9.5465401045066105E-4</v>
      </c>
      <c r="E244" s="55">
        <f>LN('T3 - Price Data'!E245/'T3 - Price Data'!E244)</f>
        <v>-3.3142307846027209E-2</v>
      </c>
      <c r="F244" s="55">
        <f>LN('T3 - Price Data'!F245/'T3 - Price Data'!F244)</f>
        <v>-1.3423020332140661E-2</v>
      </c>
      <c r="G244" s="55">
        <f>LN('T3 - Price Data'!G245/'T3 - Price Data'!G244)</f>
        <v>-1.5434710194561411E-2</v>
      </c>
      <c r="H244" s="55">
        <f>LN('T3 - Price Data'!H245/'T3 - Price Data'!H244)</f>
        <v>-1.336136787821336E-2</v>
      </c>
      <c r="I244" s="55">
        <f>LN('T3 - Price Data'!I245/'T3 - Price Data'!I244)</f>
        <v>-1.499278458614128E-2</v>
      </c>
      <c r="J244" s="55">
        <f>LN('T3 - Price Data'!J245/'T3 - Price Data'!J244)</f>
        <v>-1.950967657985804E-2</v>
      </c>
      <c r="K244" s="55">
        <f>LN('T3 - Price Data'!K245/'T3 - Price Data'!K244)</f>
        <v>-1.5654438207797765E-2</v>
      </c>
      <c r="L244" s="55">
        <f>LN('T3 - Price Data'!L245/'T3 - Price Data'!L244)</f>
        <v>-9.8639584545921356E-3</v>
      </c>
      <c r="M244" s="55">
        <f>LN('T3 - Price Data'!M245/'T3 - Price Data'!M244)</f>
        <v>3.3984739591115514E-3</v>
      </c>
      <c r="N244" s="55">
        <f>LN('T3 - Price Data'!N245/'T3 - Price Data'!N244)</f>
        <v>-1.1856849299395763E-2</v>
      </c>
      <c r="O244" s="55">
        <f>LN('T3 - Price Data'!O245/'T3 - Price Data'!O244)</f>
        <v>2.7114967628163398E-4</v>
      </c>
      <c r="P244" s="55">
        <f>LN('T3 - Price Data'!P245/'T3 - Price Data'!P244)</f>
        <v>8.3493957974591602E-3</v>
      </c>
      <c r="Q244" s="55">
        <f>LN('T3 - Price Data'!Q245/'T3 - Price Data'!Q244)</f>
        <v>-1.3776047544118406E-2</v>
      </c>
    </row>
    <row r="245" spans="2:17">
      <c r="B245" s="61">
        <v>43143</v>
      </c>
      <c r="C245" s="58">
        <f>LN('T3 - Price Data'!C246/'T3 - Price Data'!C245)</f>
        <v>2.3199052012788549E-2</v>
      </c>
      <c r="D245" s="55">
        <f>LN('T3 - Price Data'!D246/'T3 - Price Data'!D245)</f>
        <v>8.085656417838467E-3</v>
      </c>
      <c r="E245" s="55">
        <f>LN('T3 - Price Data'!E246/'T3 - Price Data'!E245)</f>
        <v>9.6677490152874863E-3</v>
      </c>
      <c r="F245" s="55">
        <f>LN('T3 - Price Data'!F246/'T3 - Price Data'!F245)</f>
        <v>1.3907751315941023E-2</v>
      </c>
      <c r="G245" s="55">
        <f>LN('T3 - Price Data'!G246/'T3 - Price Data'!G245)</f>
        <v>1.147430897846447E-2</v>
      </c>
      <c r="H245" s="55">
        <f>LN('T3 - Price Data'!H246/'T3 - Price Data'!H245)</f>
        <v>-6.3251317769688143E-3</v>
      </c>
      <c r="I245" s="55">
        <f>LN('T3 - Price Data'!I246/'T3 - Price Data'!I245)</f>
        <v>-1.9132706179043762E-2</v>
      </c>
      <c r="J245" s="55">
        <f>LN('T3 - Price Data'!J246/'T3 - Price Data'!J245)</f>
        <v>-2.3843080548780903E-3</v>
      </c>
      <c r="K245" s="55">
        <f>LN('T3 - Price Data'!K246/'T3 - Price Data'!K245)</f>
        <v>-1.2028267876300989E-3</v>
      </c>
      <c r="L245" s="55">
        <f>LN('T3 - Price Data'!L246/'T3 - Price Data'!L245)</f>
        <v>1.2086326844265218E-2</v>
      </c>
      <c r="M245" s="55">
        <f>LN('T3 - Price Data'!M246/'T3 - Price Data'!M245)</f>
        <v>1.0965947087924074E-2</v>
      </c>
      <c r="N245" s="55">
        <f>LN('T3 - Price Data'!N246/'T3 - Price Data'!N245)</f>
        <v>1.7982251288121941E-2</v>
      </c>
      <c r="O245" s="55">
        <f>LN('T3 - Price Data'!O246/'T3 - Price Data'!O245)</f>
        <v>1.9863758732774236E-2</v>
      </c>
      <c r="P245" s="55">
        <f>LN('T3 - Price Data'!P246/'T3 - Price Data'!P245)</f>
        <v>2.7851878399484845E-2</v>
      </c>
      <c r="Q245" s="55">
        <f>LN('T3 - Price Data'!Q246/'T3 - Price Data'!Q245)</f>
        <v>1.6880675930415492E-2</v>
      </c>
    </row>
    <row r="246" spans="2:17">
      <c r="B246" s="61">
        <v>43144</v>
      </c>
      <c r="C246" s="58">
        <f>LN('T3 - Price Data'!C247/'T3 - Price Data'!C246)</f>
        <v>1.4634407518437777E-2</v>
      </c>
      <c r="D246" s="55">
        <f>LN('T3 - Price Data'!D247/'T3 - Price Data'!D246)</f>
        <v>5.1972713256078868E-3</v>
      </c>
      <c r="E246" s="55">
        <f>LN('T3 - Price Data'!E247/'T3 - Price Data'!E246)</f>
        <v>-1.8510618042341588E-2</v>
      </c>
      <c r="F246" s="55">
        <f>LN('T3 - Price Data'!F247/'T3 - Price Data'!F246)</f>
        <v>2.1783864356833189E-3</v>
      </c>
      <c r="G246" s="55">
        <f>LN('T3 - Price Data'!G247/'T3 - Price Data'!G246)</f>
        <v>7.4129323891255336E-3</v>
      </c>
      <c r="H246" s="55">
        <f>LN('T3 - Price Data'!H247/'T3 - Price Data'!H246)</f>
        <v>2.5348556031881157E-3</v>
      </c>
      <c r="I246" s="55">
        <f>LN('T3 - Price Data'!I247/'T3 - Price Data'!I246)</f>
        <v>-3.4461618898386247E-2</v>
      </c>
      <c r="J246" s="55">
        <f>LN('T3 - Price Data'!J247/'T3 - Price Data'!J246)</f>
        <v>-1.9945866721123071E-2</v>
      </c>
      <c r="K246" s="55">
        <f>LN('T3 - Price Data'!K247/'T3 - Price Data'!K246)</f>
        <v>1.5043249370225121E-4</v>
      </c>
      <c r="L246" s="55">
        <f>LN('T3 - Price Data'!L247/'T3 - Price Data'!L246)</f>
        <v>-9.9738359609596993E-3</v>
      </c>
      <c r="M246" s="55">
        <f>LN('T3 - Price Data'!M247/'T3 - Price Data'!M246)</f>
        <v>-1.6792615197200253E-3</v>
      </c>
      <c r="N246" s="55">
        <f>LN('T3 - Price Data'!N247/'T3 - Price Data'!N246)</f>
        <v>1.7432453673749157E-3</v>
      </c>
      <c r="O246" s="55">
        <f>LN('T3 - Price Data'!O247/'T3 - Price Data'!O246)</f>
        <v>1.7520042420163313E-2</v>
      </c>
      <c r="P246" s="55">
        <f>LN('T3 - Price Data'!P247/'T3 - Price Data'!P246)</f>
        <v>1.5158560430841355E-2</v>
      </c>
      <c r="Q246" s="55">
        <f>LN('T3 - Price Data'!Q247/'T3 - Price Data'!Q246)</f>
        <v>1.2016783025377372E-2</v>
      </c>
    </row>
    <row r="247" spans="2:17">
      <c r="B247" s="61">
        <v>43145</v>
      </c>
      <c r="C247" s="58">
        <f>LN('T3 - Price Data'!C248/'T3 - Price Data'!C247)</f>
        <v>1.2033839563723463E-2</v>
      </c>
      <c r="D247" s="55">
        <f>LN('T3 - Price Data'!D248/'T3 - Price Data'!D247)</f>
        <v>1.9599320792443749E-2</v>
      </c>
      <c r="E247" s="55">
        <f>LN('T3 - Price Data'!E248/'T3 - Price Data'!E247)</f>
        <v>2.2112062511248906E-2</v>
      </c>
      <c r="F247" s="55">
        <f>LN('T3 - Price Data'!F248/'T3 - Price Data'!F247)</f>
        <v>-8.010723746078972E-3</v>
      </c>
      <c r="G247" s="55">
        <f>LN('T3 - Price Data'!G248/'T3 - Price Data'!G247)</f>
        <v>-4.4411619999679365E-3</v>
      </c>
      <c r="H247" s="55">
        <f>LN('T3 - Price Data'!H248/'T3 - Price Data'!H247)</f>
        <v>5.0505157860685716E-3</v>
      </c>
      <c r="I247" s="55">
        <f>LN('T3 - Price Data'!I248/'T3 - Price Data'!I247)</f>
        <v>2.6045449537664268E-3</v>
      </c>
      <c r="J247" s="55">
        <f>LN('T3 - Price Data'!J248/'T3 - Price Data'!J247)</f>
        <v>-1.329198246208161E-3</v>
      </c>
      <c r="K247" s="55">
        <f>LN('T3 - Price Data'!K248/'T3 - Price Data'!K247)</f>
        <v>2.5538960775250345E-3</v>
      </c>
      <c r="L247" s="55">
        <f>LN('T3 - Price Data'!L248/'T3 - Price Data'!L247)</f>
        <v>2.6374785857750677E-4</v>
      </c>
      <c r="M247" s="55">
        <f>LN('T3 - Price Data'!M248/'T3 - Price Data'!M247)</f>
        <v>5.0293484050019585E-3</v>
      </c>
      <c r="N247" s="55">
        <f>LN('T3 - Price Data'!N248/'T3 - Price Data'!N247)</f>
        <v>6.4484350433910084E-3</v>
      </c>
      <c r="O247" s="55">
        <f>LN('T3 - Price Data'!O248/'T3 - Price Data'!O247)</f>
        <v>2.7688331147227331E-2</v>
      </c>
      <c r="P247" s="55">
        <f>LN('T3 - Price Data'!P248/'T3 - Price Data'!P247)</f>
        <v>1.7792725997982473E-2</v>
      </c>
      <c r="Q247" s="55">
        <f>LN('T3 - Price Data'!Q248/'T3 - Price Data'!Q247)</f>
        <v>1.1571383680258233E-2</v>
      </c>
    </row>
    <row r="248" spans="2:17">
      <c r="B248" s="61">
        <v>43146</v>
      </c>
      <c r="C248" s="58">
        <f>LN('T3 - Price Data'!C249/'T3 - Price Data'!C248)</f>
        <v>1.8175134839673361E-2</v>
      </c>
      <c r="D248" s="55">
        <f>LN('T3 - Price Data'!D249/'T3 - Price Data'!D248)</f>
        <v>6.4486635265336113E-3</v>
      </c>
      <c r="E248" s="55">
        <f>LN('T3 - Price Data'!E249/'T3 - Price Data'!E248)</f>
        <v>2.1047167916122531E-2</v>
      </c>
      <c r="F248" s="55">
        <f>LN('T3 - Price Data'!F249/'T3 - Price Data'!F248)</f>
        <v>2.3604178727196071E-2</v>
      </c>
      <c r="G248" s="55">
        <f>LN('T3 - Price Data'!G249/'T3 - Price Data'!G248)</f>
        <v>7.391016646389182E-3</v>
      </c>
      <c r="H248" s="55">
        <f>LN('T3 - Price Data'!H249/'T3 - Price Data'!H248)</f>
        <v>-2.1012825550514821E-3</v>
      </c>
      <c r="I248" s="55">
        <f>LN('T3 - Price Data'!I249/'T3 - Price Data'!I248)</f>
        <v>-1.5730006829136313E-2</v>
      </c>
      <c r="J248" s="55">
        <f>LN('T3 - Price Data'!J249/'T3 - Price Data'!J248)</f>
        <v>4.4326241860530091E-4</v>
      </c>
      <c r="K248" s="55">
        <f>LN('T3 - Price Data'!K249/'T3 - Price Data'!K248)</f>
        <v>6.4308903302903314E-3</v>
      </c>
      <c r="L248" s="55">
        <f>LN('T3 - Price Data'!L249/'T3 - Price Data'!L248)</f>
        <v>-3.1695747612790672E-3</v>
      </c>
      <c r="M248" s="55">
        <f>LN('T3 - Price Data'!M249/'T3 - Price Data'!M248)</f>
        <v>1.3289232118682706E-2</v>
      </c>
      <c r="N248" s="55">
        <f>LN('T3 - Price Data'!N249/'T3 - Price Data'!N248)</f>
        <v>1.0451985712916842E-2</v>
      </c>
      <c r="O248" s="55">
        <f>LN('T3 - Price Data'!O249/'T3 - Price Data'!O248)</f>
        <v>1.4751575575853137E-2</v>
      </c>
      <c r="P248" s="55">
        <f>LN('T3 - Price Data'!P249/'T3 - Price Data'!P248)</f>
        <v>2.4413897344661043E-2</v>
      </c>
      <c r="Q248" s="55">
        <f>LN('T3 - Price Data'!Q249/'T3 - Price Data'!Q248)</f>
        <v>-3.3358635938291986E-3</v>
      </c>
    </row>
    <row r="249" spans="2:17">
      <c r="B249" s="61">
        <v>43147</v>
      </c>
      <c r="C249" s="58">
        <f>LN('T3 - Price Data'!C250/'T3 - Price Data'!C249)</f>
        <v>2.1689463724254475E-2</v>
      </c>
      <c r="D249" s="55">
        <f>LN('T3 - Price Data'!D250/'T3 - Price Data'!D249)</f>
        <v>1.0959013789719382E-2</v>
      </c>
      <c r="E249" s="55">
        <f>LN('T3 - Price Data'!E250/'T3 - Price Data'!E249)</f>
        <v>2.7200751059583916E-2</v>
      </c>
      <c r="F249" s="55">
        <f>LN('T3 - Price Data'!F250/'T3 - Price Data'!F249)</f>
        <v>-9.5671621864407697E-3</v>
      </c>
      <c r="G249" s="55">
        <f>LN('T3 - Price Data'!G250/'T3 - Price Data'!G249)</f>
        <v>4.4085302847659564E-3</v>
      </c>
      <c r="H249" s="55">
        <f>LN('T3 - Price Data'!H250/'T3 - Price Data'!H249)</f>
        <v>9.6295489758430469E-3</v>
      </c>
      <c r="I249" s="55">
        <f>LN('T3 - Price Data'!I250/'T3 - Price Data'!I249)</f>
        <v>2.0343625162649044E-2</v>
      </c>
      <c r="J249" s="55">
        <f>LN('T3 - Price Data'!J250/'T3 - Price Data'!J249)</f>
        <v>1.2113351508844872E-2</v>
      </c>
      <c r="K249" s="55">
        <f>LN('T3 - Price Data'!K250/'T3 - Price Data'!K249)</f>
        <v>9.6432762718042016E-3</v>
      </c>
      <c r="L249" s="55">
        <f>LN('T3 - Price Data'!L250/'T3 - Price Data'!L249)</f>
        <v>5.671716054858016E-3</v>
      </c>
      <c r="M249" s="55">
        <f>LN('T3 - Price Data'!M250/'T3 - Price Data'!M249)</f>
        <v>9.034969057912675E-3</v>
      </c>
      <c r="N249" s="55">
        <f>LN('T3 - Price Data'!N250/'T3 - Price Data'!N249)</f>
        <v>4.8810347059143879E-3</v>
      </c>
      <c r="O249" s="55">
        <f>LN('T3 - Price Data'!O250/'T3 - Price Data'!O249)</f>
        <v>-1.2974925362329404E-2</v>
      </c>
      <c r="P249" s="55">
        <f>LN('T3 - Price Data'!P250/'T3 - Price Data'!P249)</f>
        <v>-5.712564912072002E-3</v>
      </c>
      <c r="Q249" s="55">
        <f>LN('T3 - Price Data'!Q250/'T3 - Price Data'!Q249)</f>
        <v>6.0734894062524822E-4</v>
      </c>
    </row>
    <row r="250" spans="2:17">
      <c r="B250" s="61">
        <v>43150</v>
      </c>
      <c r="C250" s="58">
        <f>LN('T3 - Price Data'!C251/'T3 - Price Data'!C250)</f>
        <v>-2.3014969882792745E-3</v>
      </c>
      <c r="D250" s="55">
        <f>LN('T3 - Price Data'!D251/'T3 - Price Data'!D250)</f>
        <v>1.8148825308225342E-3</v>
      </c>
      <c r="E250" s="55">
        <f>LN('T3 - Price Data'!E251/'T3 - Price Data'!E250)</f>
        <v>-5.4386852250935449E-3</v>
      </c>
      <c r="F250" s="55">
        <f>LN('T3 - Price Data'!F251/'T3 - Price Data'!F250)</f>
        <v>-3.3702487365600844E-3</v>
      </c>
      <c r="G250" s="55">
        <f>LN('T3 - Price Data'!G251/'T3 - Price Data'!G250)</f>
        <v>6.8193152720549674E-3</v>
      </c>
      <c r="H250" s="55">
        <f>LN('T3 - Price Data'!H251/'T3 - Price Data'!H250)</f>
        <v>1.2492194004318981E-3</v>
      </c>
      <c r="I250" s="55">
        <f>LN('T3 - Price Data'!I251/'T3 - Price Data'!I250)</f>
        <v>-1.3613533922362281E-2</v>
      </c>
      <c r="J250" s="55">
        <f>LN('T3 - Price Data'!J251/'T3 - Price Data'!J250)</f>
        <v>-1.7528488274143605E-3</v>
      </c>
      <c r="K250" s="55">
        <f>LN('T3 - Price Data'!K251/'T3 - Price Data'!K250)</f>
        <v>3.2429273703403856E-3</v>
      </c>
      <c r="L250" s="55">
        <f>LN('T3 - Price Data'!L251/'T3 - Price Data'!L250)</f>
        <v>-1.8451442701256857E-2</v>
      </c>
      <c r="M250" s="55">
        <f>LN('T3 - Price Data'!M251/'T3 - Price Data'!M250)</f>
        <v>-1.8152313607188827E-2</v>
      </c>
      <c r="N250" s="55">
        <f>LN('T3 - Price Data'!N251/'T3 - Price Data'!N250)</f>
        <v>-3.2920836901883634E-3</v>
      </c>
      <c r="O250" s="55">
        <f>LN('T3 - Price Data'!O251/'T3 - Price Data'!O250)</f>
        <v>-9.8108705642593348E-3</v>
      </c>
      <c r="P250" s="55">
        <f>LN('T3 - Price Data'!P251/'T3 - Price Data'!P250)</f>
        <v>-1.1523972082812604E-2</v>
      </c>
      <c r="Q250" s="55">
        <f>LN('T3 - Price Data'!Q251/'T3 - Price Data'!Q250)</f>
        <v>1.2135923819586794E-3</v>
      </c>
    </row>
    <row r="251" spans="2:17">
      <c r="B251" s="61">
        <v>43151</v>
      </c>
      <c r="C251" s="58">
        <f>LN('T3 - Price Data'!C252/'T3 - Price Data'!C251)</f>
        <v>1.3730192811902037E-2</v>
      </c>
      <c r="D251" s="55">
        <f>LN('T3 - Price Data'!D252/'T3 - Price Data'!D251)</f>
        <v>2.716162828777683E-3</v>
      </c>
      <c r="E251" s="55">
        <f>LN('T3 - Price Data'!E252/'T3 - Price Data'!E251)</f>
        <v>-2.8706760639213665E-4</v>
      </c>
      <c r="F251" s="55">
        <f>LN('T3 - Price Data'!F252/'T3 - Price Data'!F251)</f>
        <v>1.3413374758735389E-2</v>
      </c>
      <c r="G251" s="55">
        <f>LN('T3 - Price Data'!G252/'T3 - Price Data'!G251)</f>
        <v>2.4242436115064756E-3</v>
      </c>
      <c r="H251" s="55">
        <f>LN('T3 - Price Data'!H252/'T3 - Price Data'!H251)</f>
        <v>9.5258537675266246E-3</v>
      </c>
      <c r="I251" s="55">
        <f>LN('T3 - Price Data'!I252/'T3 - Price Data'!I251)</f>
        <v>-1.751313932735063E-3</v>
      </c>
      <c r="J251" s="55">
        <f>LN('T3 - Price Data'!J252/'T3 - Price Data'!J251)</f>
        <v>1.2205905679503764E-2</v>
      </c>
      <c r="K251" s="55">
        <f>LN('T3 - Price Data'!K252/'T3 - Price Data'!K251)</f>
        <v>-1.4727543162746518E-3</v>
      </c>
      <c r="L251" s="55">
        <f>LN('T3 - Price Data'!L252/'T3 - Price Data'!L251)</f>
        <v>3.2102756302481894E-3</v>
      </c>
      <c r="M251" s="55">
        <f>LN('T3 - Price Data'!M252/'T3 - Price Data'!M251)</f>
        <v>1.4055626189858721E-2</v>
      </c>
      <c r="N251" s="55">
        <f>LN('T3 - Price Data'!N252/'T3 - Price Data'!N251)</f>
        <v>1.7083591708245379E-3</v>
      </c>
      <c r="O251" s="55">
        <f>LN('T3 - Price Data'!O252/'T3 - Price Data'!O251)</f>
        <v>-4.6922511112252555E-2</v>
      </c>
      <c r="P251" s="55">
        <f>LN('T3 - Price Data'!P252/'T3 - Price Data'!P251)</f>
        <v>-1.6034151233449742E-2</v>
      </c>
      <c r="Q251" s="55">
        <f>LN('T3 - Price Data'!Q252/'T3 - Price Data'!Q251)</f>
        <v>1.5942584617766133E-2</v>
      </c>
    </row>
    <row r="252" spans="2:17">
      <c r="B252" s="61">
        <v>43152</v>
      </c>
      <c r="C252" s="58">
        <f>LN('T3 - Price Data'!C253/'T3 - Price Data'!C252)</f>
        <v>-9.1324835632724741E-3</v>
      </c>
      <c r="D252" s="55">
        <f>LN('T3 - Price Data'!D253/'T3 - Price Data'!D252)</f>
        <v>-5.4397232958182098E-3</v>
      </c>
      <c r="E252" s="55">
        <f>LN('T3 - Price Data'!E253/'T3 - Price Data'!E252)</f>
        <v>6.8669797741767553E-3</v>
      </c>
      <c r="F252" s="55">
        <f>LN('T3 - Price Data'!F253/'T3 - Price Data'!F252)</f>
        <v>3.7995771192219818E-3</v>
      </c>
      <c r="G252" s="55">
        <f>LN('T3 - Price Data'!G253/'T3 - Price Data'!G252)</f>
        <v>3.8666070406465866E-3</v>
      </c>
      <c r="H252" s="55">
        <f>LN('T3 - Price Data'!H253/'T3 - Price Data'!H252)</f>
        <v>5.3443087119248783E-3</v>
      </c>
      <c r="I252" s="55">
        <f>LN('T3 - Price Data'!I253/'T3 - Price Data'!I252)</f>
        <v>1.7513139327351016E-3</v>
      </c>
      <c r="J252" s="55">
        <f>LN('T3 - Price Data'!J253/'T3 - Price Data'!J252)</f>
        <v>7.3386903934665546E-3</v>
      </c>
      <c r="K252" s="55">
        <f>LN('T3 - Price Data'!K253/'T3 - Price Data'!K252)</f>
        <v>2.7187834370941986E-2</v>
      </c>
      <c r="L252" s="55">
        <f>LN('T3 - Price Data'!L253/'T3 - Price Data'!L252)</f>
        <v>-3.6122856859136607E-3</v>
      </c>
      <c r="M252" s="55">
        <f>LN('T3 - Price Data'!M253/'T3 - Price Data'!M252)</f>
        <v>4.9140148024291626E-3</v>
      </c>
      <c r="N252" s="55">
        <f>LN('T3 - Price Data'!N253/'T3 - Price Data'!N252)</f>
        <v>1.3562813860578069E-2</v>
      </c>
      <c r="O252" s="55">
        <f>LN('T3 - Price Data'!O253/'T3 - Price Data'!O252)</f>
        <v>2.4125464053839259E-3</v>
      </c>
      <c r="P252" s="55">
        <f>LN('T3 - Price Data'!P253/'T3 - Price Data'!P252)</f>
        <v>6.3698460555014604E-3</v>
      </c>
      <c r="Q252" s="55">
        <f>LN('T3 - Price Data'!Q253/'T3 - Price Data'!Q252)</f>
        <v>1.2160909174483281E-2</v>
      </c>
    </row>
    <row r="253" spans="2:17">
      <c r="B253" s="61">
        <v>43153</v>
      </c>
      <c r="C253" s="58">
        <f>LN('T3 - Price Data'!C254/'T3 - Price Data'!C253)</f>
        <v>-7.6746347531086974E-3</v>
      </c>
      <c r="D253" s="55">
        <f>LN('T3 - Price Data'!D254/'T3 - Price Data'!D253)</f>
        <v>-1.8198367169859828E-3</v>
      </c>
      <c r="E253" s="55">
        <f>LN('T3 - Price Data'!E254/'T3 - Price Data'!E253)</f>
        <v>4.8357369158919927E-3</v>
      </c>
      <c r="F253" s="55">
        <f>LN('T3 - Price Data'!F254/'T3 - Price Data'!F253)</f>
        <v>-4.9899117437603394E-3</v>
      </c>
      <c r="G253" s="55">
        <f>LN('T3 - Price Data'!G254/'T3 - Price Data'!G253)</f>
        <v>-4.8355993645277278E-3</v>
      </c>
      <c r="H253" s="55">
        <f>LN('T3 - Price Data'!H254/'T3 - Price Data'!H253)</f>
        <v>1.3439420361661146E-2</v>
      </c>
      <c r="I253" s="55">
        <f>LN('T3 - Price Data'!I254/'T3 - Price Data'!I253)</f>
        <v>-2.6281224062694691E-3</v>
      </c>
      <c r="J253" s="55">
        <f>LN('T3 - Price Data'!J254/'T3 - Price Data'!J253)</f>
        <v>-6.4536949642375282E-4</v>
      </c>
      <c r="K253" s="55">
        <f>LN('T3 - Price Data'!K254/'T3 - Price Data'!K253)</f>
        <v>-7.775417142797449E-3</v>
      </c>
      <c r="L253" s="55">
        <f>LN('T3 - Price Data'!L254/'T3 - Price Data'!L253)</f>
        <v>2.1421885284011624E-3</v>
      </c>
      <c r="M253" s="55">
        <f>LN('T3 - Price Data'!M254/'T3 - Price Data'!M253)</f>
        <v>-3.2733253449691376E-3</v>
      </c>
      <c r="N253" s="55">
        <f>LN('T3 - Price Data'!N254/'T3 - Price Data'!N253)</f>
        <v>-1.6853260278934233E-3</v>
      </c>
      <c r="O253" s="55">
        <f>LN('T3 - Price Data'!O254/'T3 - Price Data'!O253)</f>
        <v>1.8042410361342069E-2</v>
      </c>
      <c r="P253" s="55">
        <f>LN('T3 - Price Data'!P254/'T3 - Price Data'!P253)</f>
        <v>1.7415105782231451E-3</v>
      </c>
      <c r="Q253" s="55">
        <f>LN('T3 - Price Data'!Q254/'T3 - Price Data'!Q253)</f>
        <v>-6.8037535052407998E-3</v>
      </c>
    </row>
    <row r="254" spans="2:17">
      <c r="B254" s="61">
        <v>43154</v>
      </c>
      <c r="C254" s="58">
        <f>LN('T3 - Price Data'!C255/'T3 - Price Data'!C254)</f>
        <v>-3.9282348334662348E-2</v>
      </c>
      <c r="D254" s="55">
        <f>LN('T3 - Price Data'!D255/'T3 - Price Data'!D254)</f>
        <v>5.902400790696022E-3</v>
      </c>
      <c r="E254" s="55">
        <f>LN('T3 - Price Data'!E255/'T3 - Price Data'!E254)</f>
        <v>-6.8337395785650233E-3</v>
      </c>
      <c r="F254" s="55">
        <f>LN('T3 - Price Data'!F255/'T3 - Price Data'!F254)</f>
        <v>-3.3404946358194989E-3</v>
      </c>
      <c r="G254" s="55">
        <f>LN('T3 - Price Data'!G255/'T3 - Price Data'!G254)</f>
        <v>-4.3721225827482784E-3</v>
      </c>
      <c r="H254" s="55">
        <f>LN('T3 - Price Data'!H255/'T3 - Price Data'!H254)</f>
        <v>1.246247285419291E-2</v>
      </c>
      <c r="I254" s="55">
        <f>LN('T3 - Price Data'!I255/'T3 - Price Data'!I254)</f>
        <v>3.2223731667199752E-2</v>
      </c>
      <c r="J254" s="55">
        <f>LN('T3 - Price Data'!J255/'T3 - Price Data'!J254)</f>
        <v>4.9128266802169328E-2</v>
      </c>
      <c r="K254" s="55">
        <f>LN('T3 - Price Data'!K255/'T3 - Price Data'!K254)</f>
        <v>-7.6906712950425733E-3</v>
      </c>
      <c r="L254" s="55">
        <f>LN('T3 - Price Data'!L255/'T3 - Price Data'!L254)</f>
        <v>5.8674658264874597E-3</v>
      </c>
      <c r="M254" s="55">
        <f>LN('T3 - Price Data'!M255/'T3 - Price Data'!M254)</f>
        <v>-1.0712916629770719E-2</v>
      </c>
      <c r="N254" s="55">
        <f>LN('T3 - Price Data'!N255/'T3 - Price Data'!N254)</f>
        <v>-4.8204387532598252E-4</v>
      </c>
      <c r="O254" s="55">
        <f>LN('T3 - Price Data'!O255/'T3 - Price Data'!O254)</f>
        <v>-3.4242098517876145E-3</v>
      </c>
      <c r="P254" s="55">
        <f>LN('T3 - Price Data'!P255/'T3 - Price Data'!P254)</f>
        <v>-5.3586021426873433E-3</v>
      </c>
      <c r="Q254" s="55">
        <f>LN('T3 - Price Data'!Q255/'T3 - Price Data'!Q254)</f>
        <v>-3.1968946813232216E-2</v>
      </c>
    </row>
    <row r="255" spans="2:17">
      <c r="B255" s="61">
        <v>43157</v>
      </c>
      <c r="C255" s="58">
        <f>LN('T3 - Price Data'!C256/'T3 - Price Data'!C255)</f>
        <v>3.9984059666954234E-3</v>
      </c>
      <c r="D255" s="55">
        <f>LN('T3 - Price Data'!D256/'T3 - Price Data'!D255)</f>
        <v>4.5259109168133913E-4</v>
      </c>
      <c r="E255" s="55">
        <f>LN('T3 - Price Data'!E256/'T3 - Price Data'!E255)</f>
        <v>1.980262729617973E-2</v>
      </c>
      <c r="F255" s="55">
        <f>LN('T3 - Price Data'!F256/'T3 - Price Data'!F255)</f>
        <v>1.5415934370052821E-2</v>
      </c>
      <c r="G255" s="55">
        <f>LN('T3 - Price Data'!G256/'T3 - Price Data'!G255)</f>
        <v>2.916871295123189E-3</v>
      </c>
      <c r="H255" s="55">
        <f>LN('T3 - Price Data'!H256/'T3 - Price Data'!H255)</f>
        <v>1.5968067265191422E-3</v>
      </c>
      <c r="I255" s="55">
        <f>LN('T3 - Price Data'!I256/'T3 - Price Data'!I255)</f>
        <v>7.8962621222255398E-3</v>
      </c>
      <c r="J255" s="55">
        <f>LN('T3 - Price Data'!J256/'T3 - Price Data'!J255)</f>
        <v>-5.1350631478132708E-3</v>
      </c>
      <c r="K255" s="55">
        <f>LN('T3 - Price Data'!K256/'T3 - Price Data'!K255)</f>
        <v>-1.4577262056567365E-3</v>
      </c>
      <c r="L255" s="55">
        <f>LN('T3 - Price Data'!L256/'T3 - Price Data'!L255)</f>
        <v>1.8704444144001291E-2</v>
      </c>
      <c r="M255" s="55">
        <f>LN('T3 - Price Data'!M256/'T3 - Price Data'!M255)</f>
        <v>1.7248887609556222E-2</v>
      </c>
      <c r="N255" s="55">
        <f>LN('T3 - Price Data'!N256/'T3 - Price Data'!N255)</f>
        <v>-7.2350178002262883E-4</v>
      </c>
      <c r="O255" s="55">
        <f>LN('T3 - Price Data'!O256/'T3 - Price Data'!O255)</f>
        <v>1.7264357653964158E-2</v>
      </c>
      <c r="P255" s="55">
        <f>LN('T3 - Price Data'!P256/'T3 - Price Data'!P255)</f>
        <v>1.5498419451217061E-2</v>
      </c>
      <c r="Q255" s="55">
        <f>LN('T3 - Price Data'!Q256/'T3 - Price Data'!Q255)</f>
        <v>2.0024940981704254E-2</v>
      </c>
    </row>
    <row r="256" spans="2:17">
      <c r="B256" s="61">
        <v>43158</v>
      </c>
      <c r="C256" s="58">
        <f>LN('T3 - Price Data'!C257/'T3 - Price Data'!C256)</f>
        <v>8.7406198107345071E-3</v>
      </c>
      <c r="D256" s="55">
        <f>LN('T3 - Price Data'!D257/'T3 - Price Data'!D256)</f>
        <v>0.18646079130213367</v>
      </c>
      <c r="E256" s="55">
        <f>LN('T3 - Price Data'!E257/'T3 - Price Data'!E256)</f>
        <v>1.8043515193934916E-2</v>
      </c>
      <c r="F256" s="55">
        <f>LN('T3 - Price Data'!F257/'T3 - Price Data'!F256)</f>
        <v>3.0548725437507971E-3</v>
      </c>
      <c r="G256" s="55">
        <f>LN('T3 - Price Data'!G257/'T3 - Price Data'!G256)</f>
        <v>5.3255996119574156E-3</v>
      </c>
      <c r="H256" s="55">
        <f>LN('T3 - Price Data'!H257/'T3 - Price Data'!H256)</f>
        <v>-1.0022132393740847E-2</v>
      </c>
      <c r="I256" s="55">
        <f>LN('T3 - Price Data'!I257/'T3 - Price Data'!I256)</f>
        <v>-1.2721019601310809E-2</v>
      </c>
      <c r="J256" s="55">
        <f>LN('T3 - Price Data'!J257/'T3 - Price Data'!J256)</f>
        <v>1.851661880771298E-3</v>
      </c>
      <c r="K256" s="55">
        <f>LN('T3 - Price Data'!K257/'T3 - Price Data'!K256)</f>
        <v>6.9777867070609642E-3</v>
      </c>
      <c r="L256" s="55">
        <f>LN('T3 - Price Data'!L257/'T3 - Price Data'!L256)</f>
        <v>-2.0967340284343671E-2</v>
      </c>
      <c r="M256" s="55">
        <f>LN('T3 - Price Data'!M257/'T3 - Price Data'!M256)</f>
        <v>-1.2290199763037647E-2</v>
      </c>
      <c r="N256" s="55">
        <f>LN('T3 - Price Data'!N257/'T3 - Price Data'!N256)</f>
        <v>1.1990551331911103E-2</v>
      </c>
      <c r="O256" s="55">
        <f>LN('T3 - Price Data'!O257/'T3 - Price Data'!O256)</f>
        <v>-1.1345234814769243E-2</v>
      </c>
      <c r="P256" s="55">
        <f>LN('T3 - Price Data'!P257/'T3 - Price Data'!P256)</f>
        <v>-4.0683037065275896E-3</v>
      </c>
      <c r="Q256" s="55">
        <f>LN('T3 - Price Data'!Q257/'T3 - Price Data'!Q256)</f>
        <v>8.6736000624612741E-3</v>
      </c>
    </row>
    <row r="257" spans="2:17" ht="16" thickBot="1">
      <c r="B257" s="62">
        <v>43159</v>
      </c>
      <c r="C257" s="59">
        <f>LN('T3 - Price Data'!C258/'T3 - Price Data'!C257)</f>
        <v>5.5226964826512372E-3</v>
      </c>
      <c r="D257" s="56">
        <f>LN('T3 - Price Data'!D258/'T3 - Price Data'!D257)</f>
        <v>1.2315886218265485E-2</v>
      </c>
      <c r="E257" s="56">
        <f>LN('T3 - Price Data'!E258/'T3 - Price Data'!E257)</f>
        <v>7.4003352668363283E-3</v>
      </c>
      <c r="F257" s="56">
        <f>LN('T3 - Price Data'!F258/'T3 - Price Data'!F257)</f>
        <v>-1.5130312277984075E-2</v>
      </c>
      <c r="G257" s="56">
        <f>LN('T3 - Price Data'!G258/'T3 - Price Data'!G257)</f>
        <v>1.7708048265668817E-2</v>
      </c>
      <c r="H257" s="56">
        <f>LN('T3 - Price Data'!H258/'T3 - Price Data'!H257)</f>
        <v>-1.2976662225779902E-2</v>
      </c>
      <c r="I257" s="56">
        <f>LN('T3 - Price Data'!I258/'T3 - Price Data'!I257)</f>
        <v>-2.8862032239874848E-2</v>
      </c>
      <c r="J257" s="56">
        <f>LN('T3 - Price Data'!J258/'T3 - Price Data'!J257)</f>
        <v>-1.4284478472700561E-2</v>
      </c>
      <c r="K257" s="56">
        <f>LN('T3 - Price Data'!K258/'T3 - Price Data'!K257)</f>
        <v>-3.3374477760863106E-3</v>
      </c>
      <c r="L257" s="56">
        <f>LN('T3 - Price Data'!L258/'T3 - Price Data'!L257)</f>
        <v>-4.9428996503588993E-3</v>
      </c>
      <c r="M257" s="56">
        <f>LN('T3 - Price Data'!M258/'T3 - Price Data'!M257)</f>
        <v>-6.6170630192947614E-3</v>
      </c>
      <c r="N257" s="56">
        <f>LN('T3 - Price Data'!N258/'T3 - Price Data'!N257)</f>
        <v>-3.4189291889361297E-2</v>
      </c>
      <c r="O257" s="56">
        <f>LN('T3 - Price Data'!O258/'T3 - Price Data'!O257)</f>
        <v>-2.7118503505478758E-2</v>
      </c>
      <c r="P257" s="56">
        <f>LN('T3 - Price Data'!P258/'T3 - Price Data'!P257)</f>
        <v>-3.0478310715383851E-2</v>
      </c>
      <c r="Q257" s="56">
        <f>LN('T3 - Price Data'!Q258/'T3 - Price Data'!Q257)</f>
        <v>0</v>
      </c>
    </row>
  </sheetData>
  <hyperlinks>
    <hyperlink ref="A1" location="Main!A1" display="Main" xr:uid="{00000000-0004-0000-0E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-0.499984740745262"/>
  </sheetPr>
  <dimension ref="A1:AI94"/>
  <sheetViews>
    <sheetView zoomScaleNormal="100" workbookViewId="0">
      <selection activeCell="J23" sqref="J23"/>
    </sheetView>
  </sheetViews>
  <sheetFormatPr baseColWidth="10" defaultColWidth="9.1640625" defaultRowHeight="15" customHeight="1"/>
  <cols>
    <col min="1" max="1" width="8.1640625" style="84" bestFit="1" customWidth="1"/>
    <col min="2" max="2" width="22.6640625" style="84" customWidth="1"/>
    <col min="3" max="18" width="14.6640625" style="84" customWidth="1"/>
    <col min="19" max="19" width="8.83203125" style="84" bestFit="1" customWidth="1"/>
    <col min="20" max="20" width="8.1640625" style="84" bestFit="1" customWidth="1"/>
    <col min="21" max="21" width="12.33203125" style="84" customWidth="1"/>
    <col min="22" max="22" width="15.6640625" style="84" bestFit="1" customWidth="1"/>
    <col min="23" max="27" width="9.1640625" style="84" bestFit="1" customWidth="1"/>
    <col min="28" max="34" width="12.33203125" style="84" customWidth="1"/>
    <col min="35" max="35" width="5.1640625" style="84" bestFit="1" customWidth="1"/>
    <col min="36" max="16384" width="9.1640625" style="84"/>
  </cols>
  <sheetData>
    <row r="1" spans="1:35" ht="15" customHeight="1" thickBot="1">
      <c r="A1" s="45" t="s">
        <v>26</v>
      </c>
    </row>
    <row r="2" spans="1:35" ht="15" customHeight="1" thickBot="1"/>
    <row r="3" spans="1:35" ht="15" customHeight="1" thickBot="1">
      <c r="B3" s="166" t="s">
        <v>80</v>
      </c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8"/>
    </row>
    <row r="4" spans="1:35" ht="15" customHeight="1" thickBot="1"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</row>
    <row r="5" spans="1:35" ht="15" customHeight="1" thickBot="1">
      <c r="B5" s="86" t="s">
        <v>27</v>
      </c>
      <c r="C5" s="43">
        <v>1</v>
      </c>
      <c r="D5" s="43">
        <v>2</v>
      </c>
      <c r="E5" s="43">
        <v>3</v>
      </c>
      <c r="F5" s="43">
        <v>4</v>
      </c>
      <c r="G5" s="43">
        <v>5</v>
      </c>
      <c r="H5" s="43">
        <v>6</v>
      </c>
      <c r="I5" s="43">
        <v>7</v>
      </c>
      <c r="J5" s="43">
        <v>8</v>
      </c>
      <c r="K5" s="43">
        <v>9</v>
      </c>
      <c r="L5" s="43">
        <v>10</v>
      </c>
      <c r="M5" s="43">
        <v>11</v>
      </c>
      <c r="N5" s="43">
        <v>12</v>
      </c>
      <c r="O5" s="43">
        <v>13</v>
      </c>
      <c r="P5" s="43">
        <v>14</v>
      </c>
      <c r="Q5" s="43">
        <v>15</v>
      </c>
      <c r="R5" s="43" t="s">
        <v>36</v>
      </c>
    </row>
    <row r="6" spans="1:35" ht="15" customHeight="1">
      <c r="B6" s="87" t="s">
        <v>71</v>
      </c>
      <c r="C6" s="37">
        <f>1/15</f>
        <v>6.6666666666666666E-2</v>
      </c>
      <c r="D6" s="37">
        <f t="shared" ref="D6:Q6" si="0">1/15</f>
        <v>6.6666666666666666E-2</v>
      </c>
      <c r="E6" s="37">
        <f t="shared" si="0"/>
        <v>6.6666666666666666E-2</v>
      </c>
      <c r="F6" s="37">
        <f t="shared" si="0"/>
        <v>6.6666666666666666E-2</v>
      </c>
      <c r="G6" s="37">
        <f t="shared" si="0"/>
        <v>6.6666666666666666E-2</v>
      </c>
      <c r="H6" s="37">
        <f t="shared" si="0"/>
        <v>6.6666666666666666E-2</v>
      </c>
      <c r="I6" s="37">
        <f t="shared" si="0"/>
        <v>6.6666666666666666E-2</v>
      </c>
      <c r="J6" s="37">
        <f t="shared" si="0"/>
        <v>6.6666666666666666E-2</v>
      </c>
      <c r="K6" s="37">
        <f t="shared" si="0"/>
        <v>6.6666666666666666E-2</v>
      </c>
      <c r="L6" s="40">
        <f t="shared" si="0"/>
        <v>6.6666666666666666E-2</v>
      </c>
      <c r="M6" s="37">
        <f t="shared" si="0"/>
        <v>6.6666666666666666E-2</v>
      </c>
      <c r="N6" s="37">
        <f t="shared" si="0"/>
        <v>6.6666666666666666E-2</v>
      </c>
      <c r="O6" s="37">
        <f t="shared" si="0"/>
        <v>6.6666666666666666E-2</v>
      </c>
      <c r="P6" s="37">
        <f t="shared" si="0"/>
        <v>6.6666666666666666E-2</v>
      </c>
      <c r="Q6" s="37">
        <f t="shared" si="0"/>
        <v>6.6666666666666666E-2</v>
      </c>
      <c r="R6" s="50">
        <f>SUM(C6:Q6)</f>
        <v>0.99999999999999989</v>
      </c>
    </row>
    <row r="7" spans="1:35" ht="15" customHeight="1">
      <c r="B7" s="88" t="s">
        <v>72</v>
      </c>
      <c r="C7" s="38">
        <v>2.1684558812390176E-2</v>
      </c>
      <c r="D7" s="38">
        <v>0.30711891342807152</v>
      </c>
      <c r="E7" s="38">
        <v>0</v>
      </c>
      <c r="F7" s="38">
        <v>0</v>
      </c>
      <c r="G7" s="38">
        <v>3.8147118252418608E-2</v>
      </c>
      <c r="H7" s="38">
        <v>0</v>
      </c>
      <c r="I7" s="38">
        <v>0</v>
      </c>
      <c r="J7" s="38">
        <v>0</v>
      </c>
      <c r="K7" s="38">
        <v>0</v>
      </c>
      <c r="L7" s="41">
        <v>0</v>
      </c>
      <c r="M7" s="38">
        <v>0.22677498583445346</v>
      </c>
      <c r="N7" s="38">
        <v>3.8425503650973025E-2</v>
      </c>
      <c r="O7" s="38">
        <v>0</v>
      </c>
      <c r="P7" s="38">
        <v>5.610340202074781E-2</v>
      </c>
      <c r="Q7" s="38">
        <v>0.31174550823840713</v>
      </c>
      <c r="R7" s="51">
        <f t="shared" ref="R7:R11" si="1">SUM(C7:Q7)</f>
        <v>0.99999999023746167</v>
      </c>
    </row>
    <row r="8" spans="1:35" ht="15" customHeight="1" thickBot="1">
      <c r="B8" s="89" t="s">
        <v>73</v>
      </c>
      <c r="C8" s="39">
        <v>3.0754480989268519E-2</v>
      </c>
      <c r="D8" s="39">
        <v>0.13762787035379426</v>
      </c>
      <c r="E8" s="39">
        <v>3.5527686652348581E-2</v>
      </c>
      <c r="F8" s="39">
        <v>2.6302978047317363E-2</v>
      </c>
      <c r="G8" s="39">
        <v>8.3306707009993611E-2</v>
      </c>
      <c r="H8" s="39">
        <v>0.1212680228408447</v>
      </c>
      <c r="I8" s="39">
        <v>6.8056022768375385E-2</v>
      </c>
      <c r="J8" s="39">
        <v>6.4908587937750284E-2</v>
      </c>
      <c r="K8" s="39">
        <v>0.14497745598941275</v>
      </c>
      <c r="L8" s="41">
        <v>0.14228667707244899</v>
      </c>
      <c r="M8" s="39">
        <v>8.5639573151850168E-2</v>
      </c>
      <c r="N8" s="39">
        <v>1.7498758792676112E-2</v>
      </c>
      <c r="O8" s="39">
        <v>4.948032141981488E-3</v>
      </c>
      <c r="P8" s="39">
        <v>1.9456033070864787E-2</v>
      </c>
      <c r="Q8" s="39">
        <v>1.7441094264392751E-2</v>
      </c>
      <c r="R8" s="52">
        <f t="shared" si="1"/>
        <v>0.99999998108331978</v>
      </c>
    </row>
    <row r="9" spans="1:35" ht="15" customHeight="1">
      <c r="B9" s="87" t="s">
        <v>74</v>
      </c>
      <c r="C9" s="37">
        <v>2.9630975631091929E-2</v>
      </c>
      <c r="D9" s="37">
        <v>0.17017098287232452</v>
      </c>
      <c r="E9" s="37">
        <v>3.5023109240294267E-2</v>
      </c>
      <c r="F9" s="37">
        <v>2.1168899553079407E-2</v>
      </c>
      <c r="G9" s="37">
        <v>9.4970760586285174E-2</v>
      </c>
      <c r="H9" s="37">
        <v>8.8206769498304347E-2</v>
      </c>
      <c r="I9" s="37">
        <v>1.6646947766385728E-2</v>
      </c>
      <c r="J9" s="37">
        <v>2.332176081361572E-2</v>
      </c>
      <c r="K9" s="40">
        <v>0.13334973405329545</v>
      </c>
      <c r="L9" s="40">
        <v>0.13141849644137729</v>
      </c>
      <c r="M9" s="37">
        <v>0.13260877394128592</v>
      </c>
      <c r="N9" s="37">
        <v>3.3711501207641173E-2</v>
      </c>
      <c r="O9" s="37">
        <v>9.5315386308548727E-3</v>
      </c>
      <c r="P9" s="37">
        <v>2.1760489593792506E-2</v>
      </c>
      <c r="Q9" s="37">
        <v>5.8479260414195641E-2</v>
      </c>
      <c r="R9" s="50">
        <f t="shared" si="1"/>
        <v>1.0000000002438238</v>
      </c>
      <c r="AI9" s="12"/>
    </row>
    <row r="10" spans="1:35" ht="15" customHeight="1">
      <c r="B10" s="88" t="s">
        <v>75</v>
      </c>
      <c r="C10" s="38">
        <v>2.9252960774395466E-2</v>
      </c>
      <c r="D10" s="38">
        <v>0.1846803340650682</v>
      </c>
      <c r="E10" s="38">
        <v>3.4934608052057038E-2</v>
      </c>
      <c r="F10" s="38">
        <v>1.9381308811268746E-2</v>
      </c>
      <c r="G10" s="38">
        <v>9.9865665841697468E-2</v>
      </c>
      <c r="H10" s="38">
        <v>7.0702120460394591E-2</v>
      </c>
      <c r="I10" s="38">
        <v>0</v>
      </c>
      <c r="J10" s="38">
        <v>3.2499285160993733E-3</v>
      </c>
      <c r="K10" s="41">
        <v>0.12832849554156686</v>
      </c>
      <c r="L10" s="41">
        <v>0.124925213835618</v>
      </c>
      <c r="M10" s="38">
        <v>0.15310812477663149</v>
      </c>
      <c r="N10" s="38">
        <v>3.9995850754077467E-2</v>
      </c>
      <c r="O10" s="38">
        <v>1.2180569908378692E-2</v>
      </c>
      <c r="P10" s="38">
        <v>2.2592965408593475E-2</v>
      </c>
      <c r="Q10" s="38">
        <v>7.6801926382279562E-2</v>
      </c>
      <c r="R10" s="51">
        <f t="shared" si="1"/>
        <v>1.0000000731281264</v>
      </c>
      <c r="AI10" s="12"/>
    </row>
    <row r="11" spans="1:35" ht="15" customHeight="1" thickBot="1">
      <c r="B11" s="89" t="s">
        <v>76</v>
      </c>
      <c r="C11" s="39">
        <v>-9.9999999999926537E-7</v>
      </c>
      <c r="D11" s="39">
        <v>0.20647524394499306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42">
        <v>0</v>
      </c>
      <c r="L11" s="42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0.79352575605500686</v>
      </c>
      <c r="R11" s="52">
        <f t="shared" si="1"/>
        <v>0.99999999999999989</v>
      </c>
      <c r="AI11" s="12"/>
    </row>
    <row r="12" spans="1:35" ht="15" customHeight="1" thickBot="1"/>
    <row r="13" spans="1:35" ht="15" customHeight="1" thickBot="1">
      <c r="B13" s="166" t="s">
        <v>28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8"/>
    </row>
    <row r="14" spans="1:35" ht="15" customHeight="1" thickBot="1"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</row>
    <row r="15" spans="1:35" ht="15" customHeight="1" thickBot="1">
      <c r="B15" s="90" t="s">
        <v>66</v>
      </c>
      <c r="C15" s="91">
        <v>1</v>
      </c>
      <c r="D15" s="43">
        <v>2</v>
      </c>
      <c r="E15" s="43">
        <v>3</v>
      </c>
      <c r="F15" s="43">
        <v>4</v>
      </c>
      <c r="G15" s="43">
        <v>5</v>
      </c>
      <c r="H15" s="43">
        <v>6</v>
      </c>
      <c r="I15" s="43">
        <v>7</v>
      </c>
      <c r="J15" s="43">
        <v>8</v>
      </c>
      <c r="K15" s="43">
        <v>9</v>
      </c>
      <c r="L15" s="43">
        <v>10</v>
      </c>
      <c r="M15" s="43">
        <v>11</v>
      </c>
      <c r="N15" s="43">
        <v>12</v>
      </c>
      <c r="O15" s="43">
        <v>13</v>
      </c>
      <c r="P15" s="43">
        <v>14</v>
      </c>
      <c r="Q15" s="43">
        <v>15</v>
      </c>
      <c r="R15" s="43" t="s">
        <v>82</v>
      </c>
    </row>
    <row r="16" spans="1:35" ht="15" customHeight="1">
      <c r="B16" s="87" t="s">
        <v>19</v>
      </c>
      <c r="C16" s="16">
        <f>AVERAGE('T3 - Returns'!C5:C257)</f>
        <v>6.6934991525200371E-4</v>
      </c>
      <c r="D16" s="16">
        <f>AVERAGE('T3 - Returns'!D5:D257)</f>
        <v>1.229216035866017E-3</v>
      </c>
      <c r="E16" s="16">
        <f>AVERAGE('T3 - Returns'!E5:E257)</f>
        <v>3.2844546200809776E-4</v>
      </c>
      <c r="F16" s="16">
        <f>AVERAGE('T3 - Returns'!F5:F257)</f>
        <v>3.0925508961212586E-4</v>
      </c>
      <c r="G16" s="16">
        <f>AVERAGE('T3 - Returns'!G5:G257)</f>
        <v>4.4404132223298303E-4</v>
      </c>
      <c r="H16" s="16">
        <f>AVERAGE('T3 - Returns'!H5:H257)</f>
        <v>-9.0707791439244279E-4</v>
      </c>
      <c r="I16" s="16">
        <f>AVERAGE('T3 - Returns'!I5:I257)</f>
        <v>-1.2421563264310986E-3</v>
      </c>
      <c r="J16" s="16">
        <f>AVERAGE('T3 - Returns'!J5:J257)</f>
        <v>-1.2271173594898125E-3</v>
      </c>
      <c r="K16" s="16">
        <f>AVERAGE('T3 - Returns'!K5:K257)</f>
        <v>3.7769241621412443E-5</v>
      </c>
      <c r="L16" s="16">
        <f>AVERAGE('T3 - Returns'!L5:L257)</f>
        <v>-8.9495955532649705E-5</v>
      </c>
      <c r="M16" s="16">
        <f>AVERAGE('T3 - Returns'!M5:M257)</f>
        <v>8.4729158273578868E-4</v>
      </c>
      <c r="N16" s="16">
        <f>AVERAGE('T3 - Returns'!N5:N257)</f>
        <v>4.5629412045481842E-4</v>
      </c>
      <c r="O16" s="16">
        <f>AVERAGE('T3 - Returns'!O5:O257)</f>
        <v>5.3136984385767489E-4</v>
      </c>
      <c r="P16" s="16">
        <f>AVERAGE('T3 - Returns'!P5:P257)</f>
        <v>6.9015071843745411E-4</v>
      </c>
      <c r="Q16" s="16">
        <f>AVERAGE('T3 - Returns'!Q5:Q257)</f>
        <v>2.2467968163326132E-3</v>
      </c>
      <c r="R16" s="16">
        <f>AVERAGE(C16:Q16)</f>
        <v>2.8827550617099905E-4</v>
      </c>
    </row>
    <row r="17" spans="2:18" ht="15" customHeight="1">
      <c r="B17" s="88" t="s">
        <v>20</v>
      </c>
      <c r="C17" s="17">
        <f>_xlfn.VAR.S('T3 - Returns'!C5:C257)</f>
        <v>2.0816555534453155E-4</v>
      </c>
      <c r="D17" s="17">
        <f>_xlfn.VAR.S('T3 - Returns'!D5:D257)</f>
        <v>1.8616779191756548E-4</v>
      </c>
      <c r="E17" s="17">
        <f>_xlfn.VAR.S('T3 - Returns'!E5:E257)</f>
        <v>2.504565976598652E-4</v>
      </c>
      <c r="F17" s="17">
        <f>_xlfn.VAR.S('T3 - Returns'!F5:F257)</f>
        <v>2.0488750387188674E-4</v>
      </c>
      <c r="G17" s="17">
        <f>_xlfn.VAR.S('T3 - Returns'!G5:G257)</f>
        <v>1.7260742479771127E-4</v>
      </c>
      <c r="H17" s="17">
        <f>_xlfn.VAR.S('T3 - Returns'!H5:H257)</f>
        <v>1.1227779616717529E-4</v>
      </c>
      <c r="I17" s="17">
        <f>_xlfn.VAR.S('T3 - Returns'!I5:I257)</f>
        <v>1.2306455072436364E-4</v>
      </c>
      <c r="J17" s="17">
        <f>_xlfn.VAR.S('T3 - Returns'!J5:J257)</f>
        <v>1.5020319462420771E-4</v>
      </c>
      <c r="K17" s="17">
        <f>_xlfn.VAR.S('T3 - Returns'!K5:K257)</f>
        <v>1.075718489167333E-4</v>
      </c>
      <c r="L17" s="17">
        <f>_xlfn.VAR.S('T3 - Returns'!L5:L257)</f>
        <v>1.0407441515818278E-4</v>
      </c>
      <c r="M17" s="17">
        <f>_xlfn.VAR.S('T3 - Returns'!M5:M257)</f>
        <v>1.1895471266295779E-4</v>
      </c>
      <c r="N17" s="17">
        <f>_xlfn.VAR.S('T3 - Returns'!N5:N257)</f>
        <v>2.0282004623194163E-4</v>
      </c>
      <c r="O17" s="17">
        <f>_xlfn.VAR.S('T3 - Returns'!O5:O257)</f>
        <v>2.6568440563844777E-4</v>
      </c>
      <c r="P17" s="17">
        <f>_xlfn.VAR.S('T3 - Returns'!P5:P257)</f>
        <v>2.4562995243050933E-4</v>
      </c>
      <c r="Q17" s="17">
        <f>_xlfn.VAR.S('T3 - Returns'!Q5:Q257)</f>
        <v>3.1282015877492447E-4</v>
      </c>
      <c r="R17" s="17">
        <f t="shared" ref="R17:R18" si="2">AVERAGE(C17:Q17)</f>
        <v>1.8435906366140025E-4</v>
      </c>
    </row>
    <row r="18" spans="2:18" ht="15" customHeight="1" thickBot="1">
      <c r="B18" s="89" t="s">
        <v>21</v>
      </c>
      <c r="C18" s="18">
        <f>_xlfn.STDEV.S('T3 - Returns'!C5:C257)</f>
        <v>1.4427943559098488E-2</v>
      </c>
      <c r="D18" s="18">
        <f>_xlfn.STDEV.S('T3 - Returns'!D5:D257)</f>
        <v>1.3644331860430743E-2</v>
      </c>
      <c r="E18" s="18">
        <f>_xlfn.STDEV.S('T3 - Returns'!E5:E257)</f>
        <v>1.5825820599888817E-2</v>
      </c>
      <c r="F18" s="18">
        <f>_xlfn.STDEV.S('T3 - Returns'!F5:F257)</f>
        <v>1.4313891988969553E-2</v>
      </c>
      <c r="G18" s="18">
        <f>_xlfn.STDEV.S('T3 - Returns'!G5:G257)</f>
        <v>1.3138014492217281E-2</v>
      </c>
      <c r="H18" s="18">
        <f>_xlfn.STDEV.S('T3 - Returns'!H5:H257)</f>
        <v>1.0596121751243484E-2</v>
      </c>
      <c r="I18" s="18">
        <f>_xlfn.STDEV.S('T3 - Returns'!I5:I257)</f>
        <v>1.1093446296095891E-2</v>
      </c>
      <c r="J18" s="18">
        <f>_xlfn.STDEV.S('T3 - Returns'!J5:J257)</f>
        <v>1.2255741292317152E-2</v>
      </c>
      <c r="K18" s="18">
        <f>_xlfn.STDEV.S('T3 - Returns'!K5:K257)</f>
        <v>1.0371684960349176E-2</v>
      </c>
      <c r="L18" s="18">
        <f>_xlfn.STDEV.S('T3 - Returns'!L5:L257)</f>
        <v>1.0201686878069861E-2</v>
      </c>
      <c r="M18" s="18">
        <f>_xlfn.STDEV.S('T3 - Returns'!M5:M257)</f>
        <v>1.0906636175418972E-2</v>
      </c>
      <c r="N18" s="18">
        <f>_xlfn.STDEV.S('T3 - Returns'!N5:N257)</f>
        <v>1.4241490309372178E-2</v>
      </c>
      <c r="O18" s="18">
        <f>_xlfn.STDEV.S('T3 - Returns'!O5:O257)</f>
        <v>1.6299828392914072E-2</v>
      </c>
      <c r="P18" s="18">
        <f>_xlfn.STDEV.S('T3 - Returns'!P5:P257)</f>
        <v>1.5672586016050743E-2</v>
      </c>
      <c r="Q18" s="18">
        <f>_xlfn.STDEV.S('T3 - Returns'!Q5:Q257)</f>
        <v>1.7686722669135863E-2</v>
      </c>
      <c r="R18" s="18">
        <f t="shared" si="2"/>
        <v>1.3378396482771487E-2</v>
      </c>
    </row>
    <row r="19" spans="2:18" ht="15" customHeight="1" thickBot="1"/>
    <row r="20" spans="2:18" ht="15" customHeight="1" thickBot="1">
      <c r="B20" s="86" t="s">
        <v>90</v>
      </c>
      <c r="C20" s="26" t="s">
        <v>77</v>
      </c>
      <c r="D20" s="26" t="s">
        <v>78</v>
      </c>
      <c r="E20" s="26" t="s">
        <v>79</v>
      </c>
      <c r="F20" s="26" t="s">
        <v>46</v>
      </c>
      <c r="G20" s="26" t="s">
        <v>47</v>
      </c>
      <c r="H20" s="26" t="s">
        <v>48</v>
      </c>
      <c r="I20" s="92"/>
      <c r="J20" s="92"/>
      <c r="K20" s="92"/>
      <c r="L20" s="92"/>
      <c r="P20" s="43" t="s">
        <v>46</v>
      </c>
      <c r="Q20" s="43" t="s">
        <v>47</v>
      </c>
      <c r="R20" s="43" t="s">
        <v>48</v>
      </c>
    </row>
    <row r="21" spans="2:18" ht="15" customHeight="1" thickBot="1">
      <c r="B21" s="87" t="s">
        <v>29</v>
      </c>
      <c r="C21" s="34">
        <f t="array" ref="C21">MMULT($C$6:$Q$6,TRANSPOSE('T3 - Analysis'!$C$16:$Q$16))</f>
        <v>2.88275506170999E-4</v>
      </c>
      <c r="D21" s="34">
        <f t="array" ref="D21">MMULT($C$7:$Q$7,TRANSPOSE('T3 - Analysis'!$C$16:$Q$16))</f>
        <v>1.3577954344265292E-3</v>
      </c>
      <c r="E21" s="34">
        <f t="array" ref="E21">MMULT($C$8:$Q$8,TRANSPOSE('T3 - Analysis'!$C$16:$Q$16))</f>
        <v>1.008998345820651E-4</v>
      </c>
      <c r="F21" s="34">
        <f t="array" ref="F21">MMULT($C$9:$Q$9,TRANSPOSE('T3 - Analysis'!$C$16:$Q$16))</f>
        <v>4.32413601800112E-4</v>
      </c>
      <c r="G21" s="34">
        <f t="array" ref="G21">MMULT($C$10:$Q$10,TRANSPOSE('T3 - Analysis'!$C$16:$Q$16))</f>
        <v>5.7655141147718632E-4</v>
      </c>
      <c r="H21" s="34">
        <f t="array" ref="H21">MMULT($C$11:$Q$11,TRANSPOSE('T3 - Analysis'!$C$16:$Q$16))</f>
        <v>2.036693153898937E-3</v>
      </c>
      <c r="I21" s="92"/>
      <c r="P21" s="44">
        <f>Average*(1.5)</f>
        <v>4.3241325925649857E-4</v>
      </c>
      <c r="Q21" s="44">
        <f>Average*(2)</f>
        <v>5.765510123419981E-4</v>
      </c>
      <c r="R21" s="44">
        <f>Sharpe*1.5</f>
        <v>2.0366931516397936E-3</v>
      </c>
    </row>
    <row r="22" spans="2:18" ht="15" customHeight="1">
      <c r="B22" s="88" t="s">
        <v>33</v>
      </c>
      <c r="C22" s="35">
        <f t="array" ref="C22">MMULT($C$6:$Q$6,MMULT('T3 - Stats'!$C$4:$Q$18,TRANSPOSE($C$6:$Q$6)))</f>
        <v>3.5548386837235082E-5</v>
      </c>
      <c r="D22" s="35">
        <f t="array" ref="D22">MMULT($C$7:$Q$7,MMULT('T3 - Stats'!$C$4:$Q$18,TRANSPOSE($C$7:$Q$7)))</f>
        <v>6.7992074316906032E-5</v>
      </c>
      <c r="E22" s="35">
        <f t="array" ref="E22">MMULT($C$8:$Q$8,MMULT('T3 - Stats'!$C$4:$Q$18,TRANSPOSE($C$8:$Q$8)))</f>
        <v>2.8480074032240562E-5</v>
      </c>
      <c r="F22" s="35">
        <f t="array" ref="F22">MMULT($C$9:$Q$9,MMULT('T3 - Stats'!$C$4:$Q$18,TRANSPOSE($C$9:$Q$9)))</f>
        <v>3.0418436868794757E-5</v>
      </c>
      <c r="G22" s="35">
        <f t="array" ref="G22">MMULT($C$10:$Q$10,MMULT('T3 - Stats'!$C$4:$Q$18,TRANSPOSE($C$10:$Q$10)))</f>
        <v>3.2473371779454511E-5</v>
      </c>
      <c r="H22" s="35">
        <f t="array" ref="H22">MMULT($C$11:$Q$11,MMULT('T3 - Stats'!$C$4:$Q$18,TRANSPOSE($C$11:$Q$11)))</f>
        <v>2.0761383831684486E-4</v>
      </c>
      <c r="I22" s="92"/>
    </row>
    <row r="23" spans="2:18" ht="15" customHeight="1" thickBot="1">
      <c r="B23" s="88" t="s">
        <v>21</v>
      </c>
      <c r="C23" s="35">
        <f>SQRT(C22)</f>
        <v>5.9622467943917824E-3</v>
      </c>
      <c r="D23" s="35">
        <f t="shared" ref="D23:E23" si="3">SQRT(D22)</f>
        <v>8.2457306721057787E-3</v>
      </c>
      <c r="E23" s="35">
        <f t="shared" si="3"/>
        <v>5.3366725618348146E-3</v>
      </c>
      <c r="F23" s="35">
        <f t="shared" ref="F23:H23" si="4">SQRT(F22)</f>
        <v>5.5152911862198862E-3</v>
      </c>
      <c r="G23" s="35">
        <f t="shared" si="4"/>
        <v>5.6985411974868191E-3</v>
      </c>
      <c r="H23" s="35">
        <f t="shared" si="4"/>
        <v>1.4408811134748239E-2</v>
      </c>
      <c r="I23" s="92"/>
    </row>
    <row r="24" spans="2:18" ht="15" customHeight="1" thickBot="1">
      <c r="B24" s="89" t="s">
        <v>34</v>
      </c>
      <c r="C24" s="36">
        <f>C21/C23</f>
        <v>4.8350146532370505E-2</v>
      </c>
      <c r="D24" s="36">
        <f>D21/D23</f>
        <v>0.16466647874151072</v>
      </c>
      <c r="E24" s="36">
        <f>E21/E23</f>
        <v>1.8906881284725941E-2</v>
      </c>
      <c r="F24" s="36">
        <f t="shared" ref="F24:H24" si="5">F21/F23</f>
        <v>7.840267851686776E-2</v>
      </c>
      <c r="G24" s="36">
        <f t="shared" si="5"/>
        <v>0.10117526424683182</v>
      </c>
      <c r="H24" s="36">
        <f t="shared" si="5"/>
        <v>0.14135053439539191</v>
      </c>
      <c r="P24" s="93" t="s">
        <v>70</v>
      </c>
      <c r="Q24" s="94"/>
      <c r="R24" s="43" t="s">
        <v>37</v>
      </c>
    </row>
    <row r="25" spans="2:18" ht="15" customHeight="1" thickBot="1">
      <c r="B25" s="86" t="s">
        <v>59</v>
      </c>
      <c r="C25" s="95"/>
      <c r="D25" s="95"/>
      <c r="E25" s="95"/>
      <c r="F25" s="95"/>
      <c r="G25" s="95"/>
      <c r="H25" s="95"/>
      <c r="P25" s="96" t="s">
        <v>49</v>
      </c>
      <c r="Q25" s="97"/>
      <c r="R25" s="47">
        <f>P21</f>
        <v>4.3241325925649857E-4</v>
      </c>
    </row>
    <row r="26" spans="2:18" ht="15" customHeight="1">
      <c r="B26" s="87" t="s">
        <v>29</v>
      </c>
      <c r="C26" s="34">
        <f t="shared" ref="C26:H26" si="6">C21*$R$28</f>
        <v>7.3221978567433746E-2</v>
      </c>
      <c r="D26" s="34">
        <f t="shared" si="6"/>
        <v>0.34488004034433845</v>
      </c>
      <c r="E26" s="34">
        <f t="shared" si="6"/>
        <v>2.5628557983844537E-2</v>
      </c>
      <c r="F26" s="34">
        <f t="shared" si="6"/>
        <v>0.10983305485722845</v>
      </c>
      <c r="G26" s="34">
        <f t="shared" si="6"/>
        <v>0.14644405851520534</v>
      </c>
      <c r="H26" s="34">
        <f t="shared" si="6"/>
        <v>0.51732006109033002</v>
      </c>
      <c r="I26" s="95"/>
      <c r="P26" s="98" t="s">
        <v>50</v>
      </c>
      <c r="Q26" s="99"/>
      <c r="R26" s="48">
        <f>Q21</f>
        <v>5.765510123419981E-4</v>
      </c>
    </row>
    <row r="27" spans="2:18" ht="15" customHeight="1">
      <c r="B27" s="88" t="s">
        <v>33</v>
      </c>
      <c r="C27" s="35">
        <f t="shared" ref="C27:H27" si="7">C22*SQRT($R$28)</f>
        <v>5.6654805878172943E-4</v>
      </c>
      <c r="D27" s="35">
        <f t="shared" si="7"/>
        <v>1.0836153520316057E-3</v>
      </c>
      <c r="E27" s="35">
        <f t="shared" si="7"/>
        <v>4.5389768967026413E-4</v>
      </c>
      <c r="F27" s="35">
        <f t="shared" si="7"/>
        <v>4.8479010983246807E-4</v>
      </c>
      <c r="G27" s="35">
        <f t="shared" si="7"/>
        <v>5.1754038313988108E-4</v>
      </c>
      <c r="H27" s="35">
        <f t="shared" si="7"/>
        <v>3.3088201052045522E-3</v>
      </c>
      <c r="I27" s="95"/>
      <c r="P27" s="98" t="s">
        <v>51</v>
      </c>
      <c r="Q27" s="99"/>
      <c r="R27" s="48">
        <f>R21</f>
        <v>2.0366931516397936E-3</v>
      </c>
    </row>
    <row r="28" spans="2:18" ht="15" customHeight="1" thickBot="1">
      <c r="B28" s="89" t="s">
        <v>21</v>
      </c>
      <c r="C28" s="36">
        <f>SQRT(C27)</f>
        <v>2.3802270034215842E-2</v>
      </c>
      <c r="D28" s="36">
        <f t="shared" ref="D28:H28" si="8">SQRT(D27)</f>
        <v>3.2918313323006175E-2</v>
      </c>
      <c r="E28" s="36">
        <f t="shared" si="8"/>
        <v>2.1304874786542728E-2</v>
      </c>
      <c r="F28" s="36">
        <f t="shared" si="8"/>
        <v>2.2017949719092104E-2</v>
      </c>
      <c r="G28" s="36">
        <f t="shared" si="8"/>
        <v>2.2749513909969175E-2</v>
      </c>
      <c r="H28" s="36">
        <f t="shared" si="8"/>
        <v>5.7522344399411889E-2</v>
      </c>
      <c r="I28" s="95"/>
      <c r="P28" s="100" t="s">
        <v>60</v>
      </c>
      <c r="Q28" s="101"/>
      <c r="R28" s="49">
        <v>254</v>
      </c>
    </row>
    <row r="29" spans="2:18" ht="15" customHeight="1" thickBot="1">
      <c r="J29" s="95"/>
      <c r="K29" s="95"/>
      <c r="L29" s="95"/>
      <c r="M29" s="95"/>
      <c r="N29" s="95"/>
      <c r="O29" s="95"/>
      <c r="P29" s="95"/>
    </row>
    <row r="30" spans="2:18" ht="15" customHeight="1" thickBot="1">
      <c r="B30" s="166" t="s">
        <v>43</v>
      </c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8"/>
    </row>
    <row r="31" spans="2:18" ht="15" customHeight="1" thickBot="1"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</row>
    <row r="32" spans="2:18" ht="15" customHeight="1" thickBot="1">
      <c r="B32" s="87" t="s">
        <v>40</v>
      </c>
      <c r="C32" s="43" t="s">
        <v>37</v>
      </c>
      <c r="E32" s="87" t="s">
        <v>35</v>
      </c>
      <c r="F32" s="43" t="s">
        <v>37</v>
      </c>
    </row>
    <row r="33" spans="2:18" ht="15" customHeight="1">
      <c r="B33" s="87" t="s">
        <v>41</v>
      </c>
      <c r="C33" s="32">
        <f>1000000</f>
        <v>1000000</v>
      </c>
      <c r="E33" s="87" t="s">
        <v>38</v>
      </c>
      <c r="F33" s="74">
        <v>0</v>
      </c>
    </row>
    <row r="34" spans="2:18" ht="15" customHeight="1">
      <c r="B34" s="88" t="s">
        <v>42</v>
      </c>
      <c r="C34" s="33">
        <f>0.95</f>
        <v>0.95</v>
      </c>
      <c r="E34" s="88" t="s">
        <v>39</v>
      </c>
      <c r="F34" s="75">
        <v>1</v>
      </c>
    </row>
    <row r="35" spans="2:18" ht="15" customHeight="1" thickBot="1">
      <c r="B35" s="89" t="s">
        <v>52</v>
      </c>
      <c r="C35" s="76">
        <v>5</v>
      </c>
      <c r="E35" s="89" t="s">
        <v>89</v>
      </c>
      <c r="F35" s="102">
        <f>1000000</f>
        <v>1000000</v>
      </c>
    </row>
    <row r="36" spans="2:18" ht="15" customHeight="1" thickBot="1"/>
    <row r="37" spans="2:18" ht="15" customHeight="1" thickBot="1">
      <c r="B37" s="86" t="s">
        <v>69</v>
      </c>
      <c r="C37" s="43">
        <v>1</v>
      </c>
      <c r="D37" s="43">
        <v>2</v>
      </c>
      <c r="E37" s="43">
        <v>3</v>
      </c>
      <c r="F37" s="43">
        <v>4</v>
      </c>
      <c r="G37" s="43">
        <v>5</v>
      </c>
      <c r="H37" s="43">
        <v>6</v>
      </c>
      <c r="I37" s="43">
        <v>7</v>
      </c>
      <c r="J37" s="43">
        <v>8</v>
      </c>
      <c r="K37" s="43">
        <v>9</v>
      </c>
      <c r="L37" s="43">
        <v>10</v>
      </c>
      <c r="M37" s="43">
        <v>11</v>
      </c>
      <c r="N37" s="43">
        <v>12</v>
      </c>
      <c r="O37" s="43">
        <v>13</v>
      </c>
      <c r="P37" s="43">
        <v>14</v>
      </c>
      <c r="Q37" s="43">
        <v>15</v>
      </c>
      <c r="R37" s="43" t="s">
        <v>84</v>
      </c>
    </row>
    <row r="38" spans="2:18" ht="15" customHeight="1">
      <c r="B38" s="87" t="s">
        <v>77</v>
      </c>
      <c r="C38" s="103">
        <f>_xlfn.NORM.INV($C$34,'T3 - Analysis'!C16*$C$35,'T3 - Analysis'!C18*SQRT($C$35))*($C$33*C6)</f>
        <v>3760.8527495185622</v>
      </c>
      <c r="D38" s="103">
        <f>_xlfn.NORM.INV($C$34,'T3 - Analysis'!D16*$C$35,'T3 - Analysis'!D18*SQRT($C$35))*($C$33*D6)</f>
        <v>3755.3329649300476</v>
      </c>
      <c r="E38" s="103">
        <f>_xlfn.NORM.INV($C$34,'T3 - Analysis'!E16*$C$35,'T3 - Analysis'!E18*SQRT($C$35))*($C$33*E6)</f>
        <v>3989.9778036696384</v>
      </c>
      <c r="F38" s="103">
        <f>_xlfn.NORM.INV($C$34,'T3 - Analysis'!F16*$C$35,'T3 - Analysis'!F18*SQRT($C$35))*($C$33*F6)</f>
        <v>3612.8556615867265</v>
      </c>
      <c r="G38" s="103">
        <f>_xlfn.NORM.INV($C$34,'T3 - Analysis'!G16*$C$35,'T3 - Analysis'!G18*SQRT($C$35))*($C$33*G6)</f>
        <v>3369.4588890315549</v>
      </c>
      <c r="H38" s="103">
        <f>_xlfn.NORM.INV($C$34,'T3 - Analysis'!H16*$C$35,'T3 - Analysis'!H18*SQRT($C$35))*($C$33*H6)</f>
        <v>2295.8129436210961</v>
      </c>
      <c r="I38" s="103">
        <f>_xlfn.NORM.INV($C$34,'T3 - Analysis'!I16*$C$35,'T3 - Analysis'!I18*SQRT($C$35))*($C$33*I6)</f>
        <v>2306.0642679626517</v>
      </c>
      <c r="J38" s="103">
        <f>_xlfn.NORM.INV($C$34,'T3 - Analysis'!J16*$C$35,'T3 - Analysis'!J18*SQRT($C$35))*($C$33*J6)</f>
        <v>2596.072340479514</v>
      </c>
      <c r="K38" s="103">
        <f>_xlfn.NORM.INV($C$34,'T3 - Analysis'!K16*$C$35,'T3 - Analysis'!K18*SQRT($C$35))*($C$33*K6)</f>
        <v>2555.7300268247436</v>
      </c>
      <c r="L38" s="103">
        <f>_xlfn.NORM.INV($C$34,'T3 - Analysis'!L16*$C$35,'T3 - Analysis'!L18*SQRT($C$35))*($C$33*L6)</f>
        <v>2471.6247134062069</v>
      </c>
      <c r="M38" s="103">
        <f>_xlfn.NORM.INV($C$34,'T3 - Analysis'!M16*$C$35,'T3 - Analysis'!M18*SQRT($C$35))*($C$33*M6)</f>
        <v>2956.7410064333935</v>
      </c>
      <c r="N38" s="103">
        <f>_xlfn.NORM.INV($C$34,'T3 - Analysis'!N16*$C$35,'T3 - Analysis'!N18*SQRT($C$35))*($C$33*N6)</f>
        <v>3644.1157581993075</v>
      </c>
      <c r="O38" s="103">
        <f>_xlfn.NORM.INV($C$34,'T3 - Analysis'!O16*$C$35,'T3 - Analysis'!O18*SQRT($C$35))*($C$33*O6)</f>
        <v>4173.8461180619643</v>
      </c>
      <c r="P38" s="103">
        <f>_xlfn.NORM.INV($C$34,'T3 - Analysis'!P16*$C$35,'T3 - Analysis'!P18*SQRT($C$35))*($C$33*P6)</f>
        <v>4072.9730563180096</v>
      </c>
      <c r="Q38" s="103">
        <f>_xlfn.NORM.INV($C$34,'T3 - Analysis'!Q16*$C$35,'T3 - Analysis'!Q18*SQRT($C$35))*($C$33*Q6)</f>
        <v>5085.722003602189</v>
      </c>
      <c r="R38" s="103">
        <f>_xlfn.NORM.INV($C$34,C21*$C$35,C23*SQRT($C$35))*($C$33*R6)</f>
        <v>23370.548207277399</v>
      </c>
    </row>
    <row r="39" spans="2:18" ht="15" customHeight="1">
      <c r="B39" s="88" t="s">
        <v>78</v>
      </c>
      <c r="C39" s="104">
        <f>_xlfn.NORM.INV($C$34,'T3 - Analysis'!C16*$C$35,'T3 - Analysis'!C18*SQRT($C$35))*($C$33*C7)</f>
        <v>1223.2864894751183</v>
      </c>
      <c r="D39" s="104">
        <f>_xlfn.NORM.INV($C$34,'T3 - Analysis'!D16*$C$35,'T3 - Analysis'!D18*SQRT($C$35))*($C$33*D7)</f>
        <v>17300.006696249016</v>
      </c>
      <c r="E39" s="104">
        <f>_xlfn.NORM.INV($C$34,'T3 - Analysis'!E16*$C$35,'T3 - Analysis'!E18*SQRT($C$35))*($C$33*E7)</f>
        <v>0</v>
      </c>
      <c r="F39" s="104">
        <f>_xlfn.NORM.INV($C$34,'T3 - Analysis'!F16*$C$35,'T3 - Analysis'!F18*SQRT($C$35))*($C$33*F7)</f>
        <v>0</v>
      </c>
      <c r="G39" s="104">
        <f>_xlfn.NORM.INV($C$34,'T3 - Analysis'!G16*$C$35,'T3 - Analysis'!G18*SQRT($C$35))*($C$33*G7)</f>
        <v>1928.027200298246</v>
      </c>
      <c r="H39" s="104">
        <f>_xlfn.NORM.INV($C$34,'T3 - Analysis'!H16*$C$35,'T3 - Analysis'!H18*SQRT($C$35))*($C$33*H7)</f>
        <v>0</v>
      </c>
      <c r="I39" s="104">
        <f>_xlfn.NORM.INV($C$34,'T3 - Analysis'!I16*$C$35,'T3 - Analysis'!I18*SQRT($C$35))*($C$33*I7)</f>
        <v>0</v>
      </c>
      <c r="J39" s="104">
        <f>_xlfn.NORM.INV($C$34,'T3 - Analysis'!J16*$C$35,'T3 - Analysis'!J18*SQRT($C$35))*($C$33*J7)</f>
        <v>0</v>
      </c>
      <c r="K39" s="104">
        <f>_xlfn.NORM.INV($C$34,'T3 - Analysis'!K16*$C$35,'T3 - Analysis'!K18*SQRT($C$35))*($C$33*K7)</f>
        <v>0</v>
      </c>
      <c r="L39" s="104">
        <f>_xlfn.NORM.INV($C$34,'T3 - Analysis'!L16*$C$35,'T3 - Analysis'!L18*SQRT($C$35))*($C$33*L7)</f>
        <v>0</v>
      </c>
      <c r="M39" s="104">
        <f>_xlfn.NORM.INV($C$34,'T3 - Analysis'!M16*$C$35,'T3 - Analysis'!M18*SQRT($C$35))*($C$33*M7)</f>
        <v>10057.723497751207</v>
      </c>
      <c r="N39" s="104">
        <f>_xlfn.NORM.INV($C$34,'T3 - Analysis'!N16*$C$35,'T3 - Analysis'!N18*SQRT($C$35))*($C$33*N7)</f>
        <v>2100.4047505688372</v>
      </c>
      <c r="O39" s="104">
        <f>_xlfn.NORM.INV($C$34,'T3 - Analysis'!O16*$C$35,'T3 - Analysis'!O18*SQRT($C$35))*($C$33*O7)</f>
        <v>0</v>
      </c>
      <c r="P39" s="104">
        <f>_xlfn.NORM.INV($C$34,'T3 - Analysis'!P16*$C$35,'T3 - Analysis'!P18*SQRT($C$35))*($C$33*P7)</f>
        <v>3427.6146719742478</v>
      </c>
      <c r="Q39" s="104">
        <f>_xlfn.NORM.INV($C$34,'T3 - Analysis'!Q16*$C$35,'T3 - Analysis'!Q18*SQRT($C$35))*($C$33*Q7)</f>
        <v>23781.764861583219</v>
      </c>
      <c r="R39" s="104">
        <f>_xlfn.NORM.INV($C$34,D21*$C$35,D23*SQRT($C$35))*($C$33*R7)</f>
        <v>37116.811516403366</v>
      </c>
    </row>
    <row r="40" spans="2:18" ht="15" customHeight="1" thickBot="1">
      <c r="B40" s="89" t="s">
        <v>79</v>
      </c>
      <c r="C40" s="104">
        <f>_xlfn.NORM.INV($C$34,'T3 - Analysis'!C16*$C$35,'T3 - Analysis'!C18*SQRT($C$35))*($C$33*C8)</f>
        <v>1734.9461158276026</v>
      </c>
      <c r="D40" s="104">
        <f>_xlfn.NORM.INV($C$34,'T3 - Analysis'!D16*$C$35,'T3 - Analysis'!D18*SQRT($C$35))*($C$33*D8)</f>
        <v>7752.577176490835</v>
      </c>
      <c r="E40" s="104">
        <f>_xlfn.NORM.INV($C$34,'T3 - Analysis'!E16*$C$35,'T3 - Analysis'!E18*SQRT($C$35))*($C$33*E8)</f>
        <v>2126.3202173790137</v>
      </c>
      <c r="F40" s="104">
        <f>_xlfn.NORM.INV($C$34,'T3 - Analysis'!F16*$C$35,'T3 - Analysis'!F18*SQRT($C$35))*($C$33*F8)</f>
        <v>1425.4329473226287</v>
      </c>
      <c r="G40" s="104">
        <f>_xlfn.NORM.INV($C$34,'T3 - Analysis'!G16*$C$35,'T3 - Analysis'!G18*SQRT($C$35))*($C$33*G8)</f>
        <v>4210.4778667615547</v>
      </c>
      <c r="H40" s="104">
        <f>_xlfn.NORM.INV($C$34,'T3 - Analysis'!H16*$C$35,'T3 - Analysis'!H18*SQRT($C$35))*($C$33*H8)</f>
        <v>4176.1304472802494</v>
      </c>
      <c r="I40" s="104">
        <f>_xlfn.NORM.INV($C$34,'T3 - Analysis'!I16*$C$35,'T3 - Analysis'!I18*SQRT($C$35))*($C$33*I8)</f>
        <v>2354.1234348870471</v>
      </c>
      <c r="J40" s="104">
        <f>_xlfn.NORM.INV($C$34,'T3 - Analysis'!J16*$C$35,'T3 - Analysis'!J18*SQRT($C$35))*($C$33*J8)</f>
        <v>2527.6108470716358</v>
      </c>
      <c r="K40" s="104">
        <f>_xlfn.NORM.INV($C$34,'T3 - Analysis'!K16*$C$35,'T3 - Analysis'!K18*SQRT($C$35))*($C$33*K8)</f>
        <v>5557.8485622720737</v>
      </c>
      <c r="L40" s="104">
        <f>_xlfn.NORM.INV($C$34,'T3 - Analysis'!L16*$C$35,'T3 - Analysis'!L18*SQRT($C$35))*($C$33*L8)</f>
        <v>5275.1890116106988</v>
      </c>
      <c r="M40" s="104">
        <f>_xlfn.NORM.INV($C$34,'T3 - Analysis'!M16*$C$35,'T3 - Analysis'!M18*SQRT($C$35))*($C$33*M8)</f>
        <v>3798.2105656729154</v>
      </c>
      <c r="N40" s="104">
        <f>_xlfn.NORM.INV($C$34,'T3 - Analysis'!N16*$C$35,'T3 - Analysis'!N18*SQRT($C$35))*($C$33*N8)</f>
        <v>956.51253997979552</v>
      </c>
      <c r="O40" s="104">
        <f>_xlfn.NORM.INV($C$34,'T3 - Analysis'!O16*$C$35,'T3 - Analysis'!O18*SQRT($C$35))*($C$33*O8)</f>
        <v>309.78487121782894</v>
      </c>
      <c r="P40" s="104">
        <f>_xlfn.NORM.INV($C$34,'T3 - Analysis'!P16*$C$35,'T3 - Analysis'!P18*SQRT($C$35))*($C$33*P8)</f>
        <v>1188.6584772069664</v>
      </c>
      <c r="Q40" s="104">
        <f>_xlfn.NORM.INV($C$34,'T3 - Analysis'!Q16*$C$35,'T3 - Analysis'!Q18*SQRT($C$35))*($C$33*Q8)</f>
        <v>1330.5083530098323</v>
      </c>
      <c r="R40" s="105">
        <f>_xlfn.NORM.INV($C$34,E21*$C$35,E23*SQRT($C$35))*($C$33*R8)</f>
        <v>20132.804611732314</v>
      </c>
    </row>
    <row r="41" spans="2:18" ht="15" customHeight="1">
      <c r="B41" s="93" t="s">
        <v>46</v>
      </c>
      <c r="C41" s="106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8"/>
      <c r="R41" s="108">
        <f>_xlfn.NORM.INV($C$34,F21*$C$35,F23*SQRT($C$35))*($C$33*R9)</f>
        <v>22447.333942504152</v>
      </c>
    </row>
    <row r="42" spans="2:18" ht="15" customHeight="1">
      <c r="B42" s="109" t="s">
        <v>47</v>
      </c>
      <c r="C42" s="110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2"/>
      <c r="R42" s="112">
        <f>_xlfn.NORM.INV($C$34,G21*$C$35,G23*SQRT($C$35))*($C$33*R10)</f>
        <v>23842.019099199748</v>
      </c>
    </row>
    <row r="43" spans="2:18" ht="15" customHeight="1" thickBot="1">
      <c r="B43" s="113" t="s">
        <v>48</v>
      </c>
      <c r="C43" s="114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6"/>
      <c r="R43" s="116">
        <f>_xlfn.NORM.INV($C$34,H21*$C$35,H23*SQRT($C$35))*($C$33*R11)</f>
        <v>63179.13829271881</v>
      </c>
    </row>
    <row r="44" spans="2:18" ht="15" customHeight="1" thickBot="1"/>
    <row r="45" spans="2:18" ht="15" customHeight="1" thickBot="1">
      <c r="B45" s="86" t="s">
        <v>81</v>
      </c>
      <c r="C45" s="26" t="s">
        <v>30</v>
      </c>
      <c r="D45" s="26" t="s">
        <v>31</v>
      </c>
      <c r="E45" s="26" t="s">
        <v>32</v>
      </c>
      <c r="F45" s="26" t="s">
        <v>46</v>
      </c>
      <c r="G45" s="26" t="s">
        <v>47</v>
      </c>
      <c r="H45" s="26" t="s">
        <v>48</v>
      </c>
    </row>
    <row r="46" spans="2:18" ht="15" customHeight="1">
      <c r="B46" s="117">
        <v>0.95</v>
      </c>
      <c r="C46" s="28">
        <f t="shared" ref="C46:H55" si="9">_xlfn.NORM.INV($B46,C$21*$C$35,C$23*SQRT($C$35))*($C$33*$F$34)</f>
        <v>23370.548207277403</v>
      </c>
      <c r="D46" s="28">
        <f t="shared" si="9"/>
        <v>37116.81187875766</v>
      </c>
      <c r="E46" s="28">
        <f t="shared" si="9"/>
        <v>20132.804992578149</v>
      </c>
      <c r="F46" s="28">
        <f t="shared" si="9"/>
        <v>22447.333937030955</v>
      </c>
      <c r="G46" s="28">
        <f t="shared" si="9"/>
        <v>23842.01735567769</v>
      </c>
      <c r="H46" s="28">
        <f t="shared" si="9"/>
        <v>63179.138292718817</v>
      </c>
    </row>
    <row r="47" spans="2:18" ht="15" customHeight="1">
      <c r="B47" s="118">
        <v>0.95499999999999996</v>
      </c>
      <c r="C47" s="29">
        <f t="shared" si="9"/>
        <v>24044.401376739312</v>
      </c>
      <c r="D47" s="29">
        <f t="shared" si="9"/>
        <v>38048.744410157444</v>
      </c>
      <c r="E47" s="29">
        <f t="shared" si="9"/>
        <v>20735.955758419543</v>
      </c>
      <c r="F47" s="29">
        <f t="shared" si="9"/>
        <v>23070.672180901605</v>
      </c>
      <c r="G47" s="29">
        <f t="shared" si="9"/>
        <v>24486.066516951541</v>
      </c>
      <c r="H47" s="29">
        <f t="shared" si="9"/>
        <v>64807.62221600442</v>
      </c>
    </row>
    <row r="48" spans="2:18" ht="15" customHeight="1">
      <c r="B48" s="118">
        <v>0.96</v>
      </c>
      <c r="C48" s="29">
        <f t="shared" si="9"/>
        <v>24781.505204389854</v>
      </c>
      <c r="D48" s="29">
        <f t="shared" si="9"/>
        <v>39068.152000916969</v>
      </c>
      <c r="E48" s="29">
        <f t="shared" si="9"/>
        <v>21395.720761093733</v>
      </c>
      <c r="F48" s="29">
        <f t="shared" si="9"/>
        <v>23752.519542167152</v>
      </c>
      <c r="G48" s="29">
        <f t="shared" si="9"/>
        <v>25190.568808376789</v>
      </c>
      <c r="H48" s="29">
        <f t="shared" si="9"/>
        <v>66588.96240630094</v>
      </c>
    </row>
    <row r="49" spans="2:18" ht="15" customHeight="1">
      <c r="B49" s="118">
        <v>0.96499999999999997</v>
      </c>
      <c r="C49" s="29">
        <f t="shared" si="9"/>
        <v>25597.750928803038</v>
      </c>
      <c r="D49" s="29">
        <f t="shared" si="9"/>
        <v>40197.012083008827</v>
      </c>
      <c r="E49" s="29">
        <f t="shared" si="9"/>
        <v>22126.32388964725</v>
      </c>
      <c r="F49" s="29">
        <f t="shared" si="9"/>
        <v>24507.575983956885</v>
      </c>
      <c r="G49" s="29">
        <f t="shared" si="9"/>
        <v>25970.712611249259</v>
      </c>
      <c r="H49" s="29">
        <f t="shared" si="9"/>
        <v>68561.562818225866</v>
      </c>
    </row>
    <row r="50" spans="2:18" ht="15" customHeight="1">
      <c r="B50" s="118">
        <v>0.97</v>
      </c>
      <c r="C50" s="29">
        <f t="shared" si="9"/>
        <v>26516.097472175301</v>
      </c>
      <c r="D50" s="29">
        <f t="shared" si="9"/>
        <v>41467.076627708615</v>
      </c>
      <c r="E50" s="29">
        <f t="shared" si="9"/>
        <v>22948.315157247998</v>
      </c>
      <c r="F50" s="29">
        <f t="shared" si="9"/>
        <v>25357.079329125478</v>
      </c>
      <c r="G50" s="29">
        <f t="shared" si="9"/>
        <v>26848.441392268345</v>
      </c>
      <c r="H50" s="29">
        <f t="shared" si="9"/>
        <v>70780.907698774317</v>
      </c>
    </row>
    <row r="51" spans="2:18" ht="15" customHeight="1">
      <c r="B51" s="118">
        <v>0.97499999999999998</v>
      </c>
      <c r="C51" s="29">
        <f t="shared" si="9"/>
        <v>27571.596069679315</v>
      </c>
      <c r="D51" s="29">
        <f t="shared" si="9"/>
        <v>42926.821160254643</v>
      </c>
      <c r="E51" s="29">
        <f t="shared" si="9"/>
        <v>23893.068133534249</v>
      </c>
      <c r="F51" s="29">
        <f t="shared" si="9"/>
        <v>26333.45322182597</v>
      </c>
      <c r="G51" s="29">
        <f t="shared" si="9"/>
        <v>27857.256097393241</v>
      </c>
      <c r="H51" s="29">
        <f t="shared" si="9"/>
        <v>73331.704482082976</v>
      </c>
    </row>
    <row r="52" spans="2:18" ht="15" customHeight="1">
      <c r="B52" s="118">
        <v>0.98</v>
      </c>
      <c r="C52" s="29">
        <f t="shared" si="9"/>
        <v>28821.935684976117</v>
      </c>
      <c r="D52" s="29">
        <f t="shared" si="9"/>
        <v>44656.028969314058</v>
      </c>
      <c r="E52" s="29">
        <f t="shared" si="9"/>
        <v>25012.218908072125</v>
      </c>
      <c r="F52" s="29">
        <f t="shared" si="9"/>
        <v>27490.062013416838</v>
      </c>
      <c r="G52" s="29">
        <f t="shared" si="9"/>
        <v>29052.294151725488</v>
      </c>
      <c r="H52" s="29">
        <f t="shared" si="9"/>
        <v>76353.368628567419</v>
      </c>
    </row>
    <row r="53" spans="2:18" ht="15" customHeight="1">
      <c r="B53" s="118">
        <v>0.98499999999999999</v>
      </c>
      <c r="C53" s="29">
        <f t="shared" si="9"/>
        <v>30372.998857861847</v>
      </c>
      <c r="D53" s="29">
        <f t="shared" si="9"/>
        <v>46801.134601484104</v>
      </c>
      <c r="E53" s="29">
        <f t="shared" si="9"/>
        <v>26400.540552891951</v>
      </c>
      <c r="F53" s="29">
        <f t="shared" si="9"/>
        <v>28924.850834089866</v>
      </c>
      <c r="G53" s="29">
        <f t="shared" si="9"/>
        <v>30534.754991640384</v>
      </c>
      <c r="H53" s="29">
        <f t="shared" si="9"/>
        <v>80101.78379601668</v>
      </c>
    </row>
    <row r="54" spans="2:18" ht="15" customHeight="1">
      <c r="B54" s="118">
        <v>0.99</v>
      </c>
      <c r="C54" s="29">
        <f t="shared" si="9"/>
        <v>32456.222102237094</v>
      </c>
      <c r="D54" s="29">
        <f t="shared" si="9"/>
        <v>49682.212556718441</v>
      </c>
      <c r="E54" s="29">
        <f t="shared" si="9"/>
        <v>28265.186668998929</v>
      </c>
      <c r="F54" s="29">
        <f t="shared" si="9"/>
        <v>30851.906723396325</v>
      </c>
      <c r="G54" s="29">
        <f t="shared" si="9"/>
        <v>32525.83887176439</v>
      </c>
      <c r="H54" s="29">
        <f t="shared" si="9"/>
        <v>85136.2567581146</v>
      </c>
    </row>
    <row r="55" spans="2:18" ht="15" customHeight="1" thickBot="1">
      <c r="B55" s="119">
        <v>0.995</v>
      </c>
      <c r="C55" s="30">
        <f t="shared" si="9"/>
        <v>35782.305808797501</v>
      </c>
      <c r="D55" s="30">
        <f t="shared" si="9"/>
        <v>54282.154723314743</v>
      </c>
      <c r="E55" s="30">
        <f t="shared" si="9"/>
        <v>31242.289138467819</v>
      </c>
      <c r="F55" s="30">
        <f t="shared" si="9"/>
        <v>33928.652920597895</v>
      </c>
      <c r="G55" s="30">
        <f t="shared" si="9"/>
        <v>35704.812450307385</v>
      </c>
      <c r="H55" s="30">
        <f t="shared" si="9"/>
        <v>93174.319186404449</v>
      </c>
    </row>
    <row r="56" spans="2:18" ht="15" customHeight="1" thickBot="1"/>
    <row r="57" spans="2:18" ht="15" customHeight="1" thickBot="1">
      <c r="B57" s="166" t="s">
        <v>53</v>
      </c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8"/>
    </row>
    <row r="58" spans="2:18" ht="15" customHeight="1" thickBot="1"/>
    <row r="59" spans="2:18" ht="15" customHeight="1" thickBot="1">
      <c r="B59" s="169" t="s">
        <v>61</v>
      </c>
      <c r="C59" s="170"/>
      <c r="D59" s="170"/>
      <c r="E59" s="170"/>
      <c r="F59" s="171"/>
      <c r="H59" s="169" t="s">
        <v>68</v>
      </c>
      <c r="I59" s="170"/>
      <c r="J59" s="170"/>
      <c r="K59" s="170"/>
      <c r="L59" s="171"/>
      <c r="N59" s="161" t="s">
        <v>62</v>
      </c>
      <c r="O59" s="162"/>
      <c r="P59" s="162"/>
      <c r="Q59" s="162"/>
      <c r="R59" s="163"/>
    </row>
    <row r="60" spans="2:18" ht="15" customHeight="1" thickBot="1">
      <c r="B60" s="120" t="s">
        <v>54</v>
      </c>
      <c r="C60" s="24" t="s">
        <v>44</v>
      </c>
      <c r="D60" s="25" t="s">
        <v>56</v>
      </c>
      <c r="E60" s="25" t="s">
        <v>57</v>
      </c>
      <c r="F60" s="24" t="s">
        <v>55</v>
      </c>
      <c r="H60" s="120" t="s">
        <v>54</v>
      </c>
      <c r="I60" s="24" t="s">
        <v>44</v>
      </c>
      <c r="J60" s="25" t="s">
        <v>56</v>
      </c>
      <c r="K60" s="25" t="s">
        <v>57</v>
      </c>
      <c r="L60" s="24" t="s">
        <v>55</v>
      </c>
      <c r="N60" s="120" t="s">
        <v>54</v>
      </c>
      <c r="O60" s="26" t="s">
        <v>44</v>
      </c>
      <c r="P60" s="27" t="s">
        <v>56</v>
      </c>
      <c r="Q60" s="27" t="s">
        <v>57</v>
      </c>
      <c r="R60" s="26" t="s">
        <v>55</v>
      </c>
    </row>
    <row r="61" spans="2:18" ht="15" customHeight="1">
      <c r="B61" s="121">
        <v>0.95</v>
      </c>
      <c r="C61" s="29">
        <f>C46/($C$33*$F$34)*($C$33*$F$34)</f>
        <v>23370.548207277403</v>
      </c>
      <c r="D61" s="19">
        <f>1-B61</f>
        <v>5.0000000000000044E-2</v>
      </c>
      <c r="E61" s="19">
        <f>D61/$D$71</f>
        <v>0.18181818181818182</v>
      </c>
      <c r="F61" s="28">
        <f>C61*E61</f>
        <v>4249.190583141346</v>
      </c>
      <c r="H61" s="121">
        <v>0.95</v>
      </c>
      <c r="I61" s="29">
        <f>D46/($C$33*$F$34)*($C$33*$F$34)</f>
        <v>37116.81187875766</v>
      </c>
      <c r="J61" s="19">
        <f>1-H61</f>
        <v>5.0000000000000044E-2</v>
      </c>
      <c r="K61" s="19">
        <f>J61/$J$71</f>
        <v>0.18181818181818182</v>
      </c>
      <c r="L61" s="29">
        <f>I61*K61</f>
        <v>6748.5112506832111</v>
      </c>
      <c r="N61" s="117">
        <v>0.95</v>
      </c>
      <c r="O61" s="78">
        <f>E46/($C$33*$F$34)*($C$33*$F$34)</f>
        <v>20132.804992578149</v>
      </c>
      <c r="P61" s="19">
        <f>1-N61</f>
        <v>5.0000000000000044E-2</v>
      </c>
      <c r="Q61" s="19">
        <f>P61/$P$71</f>
        <v>0.18181818181818182</v>
      </c>
      <c r="R61" s="78">
        <f>O61*Q61</f>
        <v>3660.5099986505725</v>
      </c>
    </row>
    <row r="62" spans="2:18" ht="15" customHeight="1">
      <c r="B62" s="122">
        <v>0.95499999999999996</v>
      </c>
      <c r="C62" s="29">
        <f t="shared" ref="C62:C70" si="10">C47/($C$33*$F$34)*($C$33*$F$34)</f>
        <v>24044.401376739312</v>
      </c>
      <c r="D62" s="20">
        <f t="shared" ref="D62:D70" si="11">1-B62</f>
        <v>4.500000000000004E-2</v>
      </c>
      <c r="E62" s="20">
        <f t="shared" ref="E62:E70" si="12">D62/$D$71</f>
        <v>0.16363636363636364</v>
      </c>
      <c r="F62" s="29">
        <f t="shared" ref="F62:F70" si="13">C62*E62</f>
        <v>3934.5384071027966</v>
      </c>
      <c r="H62" s="122">
        <v>0.95499999999999996</v>
      </c>
      <c r="I62" s="29">
        <f t="shared" ref="I62:I70" si="14">D47/($C$33*$F$34)*($C$33*$F$34)</f>
        <v>38048.744410157444</v>
      </c>
      <c r="J62" s="20">
        <f t="shared" ref="J62:J70" si="15">1-H62</f>
        <v>4.500000000000004E-2</v>
      </c>
      <c r="K62" s="20">
        <f t="shared" ref="K62:K70" si="16">J62/$J$71</f>
        <v>0.16363636363636364</v>
      </c>
      <c r="L62" s="29">
        <f t="shared" ref="L62:L70" si="17">I62*K62</f>
        <v>6226.1581762075821</v>
      </c>
      <c r="N62" s="118">
        <v>0.95499999999999996</v>
      </c>
      <c r="O62" s="79">
        <f t="shared" ref="O62:O70" si="18">E47/($C$33*$F$34)*($C$33*$F$34)</f>
        <v>20735.955758419543</v>
      </c>
      <c r="P62" s="20">
        <f t="shared" ref="P62:P70" si="19">1-N62</f>
        <v>4.500000000000004E-2</v>
      </c>
      <c r="Q62" s="20">
        <f t="shared" ref="Q62:Q70" si="20">P62/$P$71</f>
        <v>0.16363636363636364</v>
      </c>
      <c r="R62" s="79">
        <f t="shared" ref="R62:R70" si="21">O62*Q62</f>
        <v>3393.1563968322889</v>
      </c>
    </row>
    <row r="63" spans="2:18" ht="15" customHeight="1">
      <c r="B63" s="122">
        <v>0.96</v>
      </c>
      <c r="C63" s="29">
        <f t="shared" si="10"/>
        <v>24781.505204389854</v>
      </c>
      <c r="D63" s="20">
        <f t="shared" si="11"/>
        <v>4.0000000000000036E-2</v>
      </c>
      <c r="E63" s="20">
        <f t="shared" si="12"/>
        <v>0.14545454545454545</v>
      </c>
      <c r="F63" s="29">
        <f t="shared" si="13"/>
        <v>3604.5825751839784</v>
      </c>
      <c r="H63" s="122">
        <v>0.96</v>
      </c>
      <c r="I63" s="29">
        <f t="shared" si="14"/>
        <v>39068.152000916969</v>
      </c>
      <c r="J63" s="20">
        <f t="shared" si="15"/>
        <v>4.0000000000000036E-2</v>
      </c>
      <c r="K63" s="20">
        <f t="shared" si="16"/>
        <v>0.14545454545454545</v>
      </c>
      <c r="L63" s="29">
        <f t="shared" si="17"/>
        <v>5682.6402910424677</v>
      </c>
      <c r="N63" s="118">
        <v>0.96</v>
      </c>
      <c r="O63" s="79">
        <f t="shared" si="18"/>
        <v>21395.720761093733</v>
      </c>
      <c r="P63" s="20">
        <f t="shared" si="19"/>
        <v>4.0000000000000036E-2</v>
      </c>
      <c r="Q63" s="20">
        <f t="shared" si="20"/>
        <v>0.14545454545454545</v>
      </c>
      <c r="R63" s="79">
        <f t="shared" si="21"/>
        <v>3112.1048379772701</v>
      </c>
    </row>
    <row r="64" spans="2:18" ht="15" customHeight="1">
      <c r="B64" s="122">
        <v>0.96499999999999997</v>
      </c>
      <c r="C64" s="29">
        <f t="shared" si="10"/>
        <v>25597.750928803038</v>
      </c>
      <c r="D64" s="20">
        <f t="shared" si="11"/>
        <v>3.5000000000000031E-2</v>
      </c>
      <c r="E64" s="20">
        <f t="shared" si="12"/>
        <v>0.12727272727272726</v>
      </c>
      <c r="F64" s="29">
        <f t="shared" si="13"/>
        <v>3257.89557275675</v>
      </c>
      <c r="H64" s="122">
        <v>0.96499999999999997</v>
      </c>
      <c r="I64" s="29">
        <f t="shared" si="14"/>
        <v>40197.012083008827</v>
      </c>
      <c r="J64" s="20">
        <f t="shared" si="15"/>
        <v>3.5000000000000031E-2</v>
      </c>
      <c r="K64" s="20">
        <f t="shared" si="16"/>
        <v>0.12727272727272726</v>
      </c>
      <c r="L64" s="29">
        <f t="shared" si="17"/>
        <v>5115.9833560193047</v>
      </c>
      <c r="N64" s="118">
        <v>0.96499999999999997</v>
      </c>
      <c r="O64" s="79">
        <f t="shared" si="18"/>
        <v>22126.32388964725</v>
      </c>
      <c r="P64" s="20">
        <f t="shared" si="19"/>
        <v>3.5000000000000031E-2</v>
      </c>
      <c r="Q64" s="20">
        <f t="shared" si="20"/>
        <v>0.12727272727272726</v>
      </c>
      <c r="R64" s="79">
        <f t="shared" si="21"/>
        <v>2816.0775859551045</v>
      </c>
    </row>
    <row r="65" spans="2:18" ht="15" customHeight="1">
      <c r="B65" s="122">
        <v>0.97</v>
      </c>
      <c r="C65" s="29">
        <f t="shared" si="10"/>
        <v>26516.097472175301</v>
      </c>
      <c r="D65" s="20">
        <f t="shared" si="11"/>
        <v>3.0000000000000027E-2</v>
      </c>
      <c r="E65" s="20">
        <f t="shared" si="12"/>
        <v>0.10909090909090909</v>
      </c>
      <c r="F65" s="29">
        <f t="shared" si="13"/>
        <v>2892.66517878276</v>
      </c>
      <c r="H65" s="122">
        <v>0.97</v>
      </c>
      <c r="I65" s="29">
        <f t="shared" si="14"/>
        <v>41467.076627708615</v>
      </c>
      <c r="J65" s="20">
        <f t="shared" si="15"/>
        <v>3.0000000000000027E-2</v>
      </c>
      <c r="K65" s="20">
        <f t="shared" si="16"/>
        <v>0.10909090909090909</v>
      </c>
      <c r="L65" s="29">
        <f t="shared" si="17"/>
        <v>4523.6810866591213</v>
      </c>
      <c r="N65" s="118">
        <v>0.97</v>
      </c>
      <c r="O65" s="79">
        <f t="shared" si="18"/>
        <v>22948.315157247998</v>
      </c>
      <c r="P65" s="20">
        <f t="shared" si="19"/>
        <v>3.0000000000000027E-2</v>
      </c>
      <c r="Q65" s="20">
        <f t="shared" si="20"/>
        <v>0.10909090909090909</v>
      </c>
      <c r="R65" s="79">
        <f t="shared" si="21"/>
        <v>2503.4525626088725</v>
      </c>
    </row>
    <row r="66" spans="2:18" ht="15" customHeight="1">
      <c r="B66" s="122">
        <v>0.97499999999999998</v>
      </c>
      <c r="C66" s="29">
        <f t="shared" si="10"/>
        <v>27571.596069679315</v>
      </c>
      <c r="D66" s="20">
        <f t="shared" si="11"/>
        <v>2.5000000000000022E-2</v>
      </c>
      <c r="E66" s="20">
        <f t="shared" si="12"/>
        <v>9.0909090909090912E-2</v>
      </c>
      <c r="F66" s="29">
        <f t="shared" si="13"/>
        <v>2506.5087336072106</v>
      </c>
      <c r="H66" s="122">
        <v>0.97499999999999998</v>
      </c>
      <c r="I66" s="29">
        <f t="shared" si="14"/>
        <v>42926.821160254643</v>
      </c>
      <c r="J66" s="20">
        <f t="shared" si="15"/>
        <v>2.5000000000000022E-2</v>
      </c>
      <c r="K66" s="20">
        <f t="shared" si="16"/>
        <v>9.0909090909090912E-2</v>
      </c>
      <c r="L66" s="29">
        <f t="shared" si="17"/>
        <v>3902.4382872958768</v>
      </c>
      <c r="N66" s="118">
        <v>0.97499999999999998</v>
      </c>
      <c r="O66" s="79">
        <f t="shared" si="18"/>
        <v>23893.068133534249</v>
      </c>
      <c r="P66" s="20">
        <f t="shared" si="19"/>
        <v>2.5000000000000022E-2</v>
      </c>
      <c r="Q66" s="20">
        <f t="shared" si="20"/>
        <v>9.0909090909090912E-2</v>
      </c>
      <c r="R66" s="79">
        <f t="shared" si="21"/>
        <v>2172.097103048568</v>
      </c>
    </row>
    <row r="67" spans="2:18" ht="15" customHeight="1">
      <c r="B67" s="122">
        <v>0.98</v>
      </c>
      <c r="C67" s="29">
        <f t="shared" si="10"/>
        <v>28821.935684976117</v>
      </c>
      <c r="D67" s="20">
        <f t="shared" si="11"/>
        <v>2.0000000000000018E-2</v>
      </c>
      <c r="E67" s="20">
        <f t="shared" si="12"/>
        <v>7.2727272727272724E-2</v>
      </c>
      <c r="F67" s="29">
        <f t="shared" si="13"/>
        <v>2096.1407770891719</v>
      </c>
      <c r="H67" s="122">
        <v>0.98</v>
      </c>
      <c r="I67" s="29">
        <f t="shared" si="14"/>
        <v>44656.028969314058</v>
      </c>
      <c r="J67" s="20">
        <f t="shared" si="15"/>
        <v>2.0000000000000018E-2</v>
      </c>
      <c r="K67" s="20">
        <f t="shared" si="16"/>
        <v>7.2727272727272724E-2</v>
      </c>
      <c r="L67" s="29">
        <f t="shared" si="17"/>
        <v>3247.7111977682948</v>
      </c>
      <c r="N67" s="118">
        <v>0.98</v>
      </c>
      <c r="O67" s="79">
        <f t="shared" si="18"/>
        <v>25012.218908072125</v>
      </c>
      <c r="P67" s="20">
        <f t="shared" si="19"/>
        <v>2.0000000000000018E-2</v>
      </c>
      <c r="Q67" s="20">
        <f t="shared" si="20"/>
        <v>7.2727272727272724E-2</v>
      </c>
      <c r="R67" s="79">
        <f t="shared" si="21"/>
        <v>1819.0704660416091</v>
      </c>
    </row>
    <row r="68" spans="2:18" ht="15" customHeight="1">
      <c r="B68" s="122">
        <v>0.98499999999999999</v>
      </c>
      <c r="C68" s="29">
        <f t="shared" si="10"/>
        <v>30372.998857861847</v>
      </c>
      <c r="D68" s="20">
        <f t="shared" si="11"/>
        <v>1.5000000000000013E-2</v>
      </c>
      <c r="E68" s="20">
        <f t="shared" si="12"/>
        <v>5.4545454545454543E-2</v>
      </c>
      <c r="F68" s="29">
        <f t="shared" si="13"/>
        <v>1656.7090286106461</v>
      </c>
      <c r="H68" s="122">
        <v>0.98499999999999999</v>
      </c>
      <c r="I68" s="29">
        <f t="shared" si="14"/>
        <v>46801.134601484104</v>
      </c>
      <c r="J68" s="20">
        <f t="shared" si="15"/>
        <v>1.5000000000000013E-2</v>
      </c>
      <c r="K68" s="20">
        <f t="shared" si="16"/>
        <v>5.4545454545454543E-2</v>
      </c>
      <c r="L68" s="29">
        <f t="shared" si="17"/>
        <v>2552.7891600809512</v>
      </c>
      <c r="N68" s="118">
        <v>0.98499999999999999</v>
      </c>
      <c r="O68" s="79">
        <f t="shared" si="18"/>
        <v>26400.540552891951</v>
      </c>
      <c r="P68" s="20">
        <f t="shared" si="19"/>
        <v>1.5000000000000013E-2</v>
      </c>
      <c r="Q68" s="20">
        <f t="shared" si="20"/>
        <v>5.4545454545454543E-2</v>
      </c>
      <c r="R68" s="79">
        <f t="shared" si="21"/>
        <v>1440.0294847031973</v>
      </c>
    </row>
    <row r="69" spans="2:18" ht="15" customHeight="1">
      <c r="B69" s="122">
        <v>0.99</v>
      </c>
      <c r="C69" s="29">
        <f t="shared" si="10"/>
        <v>32456.222102237094</v>
      </c>
      <c r="D69" s="20">
        <f t="shared" si="11"/>
        <v>1.0000000000000009E-2</v>
      </c>
      <c r="E69" s="20">
        <f t="shared" si="12"/>
        <v>3.6363636363636362E-2</v>
      </c>
      <c r="F69" s="29">
        <f t="shared" si="13"/>
        <v>1180.226258263167</v>
      </c>
      <c r="H69" s="122">
        <v>0.99</v>
      </c>
      <c r="I69" s="29">
        <f t="shared" si="14"/>
        <v>49682.212556718441</v>
      </c>
      <c r="J69" s="20">
        <f t="shared" si="15"/>
        <v>1.0000000000000009E-2</v>
      </c>
      <c r="K69" s="20">
        <f t="shared" si="16"/>
        <v>3.6363636363636362E-2</v>
      </c>
      <c r="L69" s="29">
        <f t="shared" si="17"/>
        <v>1806.6259111533977</v>
      </c>
      <c r="N69" s="118">
        <v>0.99</v>
      </c>
      <c r="O69" s="79">
        <f t="shared" si="18"/>
        <v>28265.186668998929</v>
      </c>
      <c r="P69" s="20">
        <f t="shared" si="19"/>
        <v>1.0000000000000009E-2</v>
      </c>
      <c r="Q69" s="20">
        <f t="shared" si="20"/>
        <v>3.6363636363636362E-2</v>
      </c>
      <c r="R69" s="79">
        <f t="shared" si="21"/>
        <v>1027.8249697817791</v>
      </c>
    </row>
    <row r="70" spans="2:18" ht="15" customHeight="1" thickBot="1">
      <c r="B70" s="123">
        <v>0.995</v>
      </c>
      <c r="C70" s="29">
        <f t="shared" si="10"/>
        <v>35782.305808797501</v>
      </c>
      <c r="D70" s="21">
        <f t="shared" si="11"/>
        <v>5.0000000000000044E-3</v>
      </c>
      <c r="E70" s="21">
        <f t="shared" si="12"/>
        <v>1.8181818181818181E-2</v>
      </c>
      <c r="F70" s="30">
        <f t="shared" si="13"/>
        <v>650.58737834177271</v>
      </c>
      <c r="H70" s="123">
        <v>0.995</v>
      </c>
      <c r="I70" s="29">
        <f t="shared" si="14"/>
        <v>54282.154723314743</v>
      </c>
      <c r="J70" s="21">
        <f t="shared" si="15"/>
        <v>5.0000000000000044E-3</v>
      </c>
      <c r="K70" s="21">
        <f t="shared" si="16"/>
        <v>1.8181818181818181E-2</v>
      </c>
      <c r="L70" s="29">
        <f t="shared" si="17"/>
        <v>986.94826769663166</v>
      </c>
      <c r="N70" s="119">
        <v>0.995</v>
      </c>
      <c r="O70" s="80">
        <f t="shared" si="18"/>
        <v>31242.289138467819</v>
      </c>
      <c r="P70" s="21">
        <f t="shared" si="19"/>
        <v>5.0000000000000044E-3</v>
      </c>
      <c r="Q70" s="21">
        <f t="shared" si="20"/>
        <v>1.8181818181818181E-2</v>
      </c>
      <c r="R70" s="80">
        <f t="shared" si="21"/>
        <v>568.04162069941481</v>
      </c>
    </row>
    <row r="71" spans="2:18" ht="15" customHeight="1" thickBot="1">
      <c r="B71" s="124" t="s">
        <v>58</v>
      </c>
      <c r="C71" s="77">
        <f>AVERAGE(C61:C70)</f>
        <v>27931.536171293679</v>
      </c>
      <c r="D71" s="22">
        <f>SUM(D61:D70)</f>
        <v>0.27500000000000024</v>
      </c>
      <c r="E71" s="23">
        <f>SUM(E61:E70)</f>
        <v>1</v>
      </c>
      <c r="F71" s="77">
        <f>SUM(F61:F70)</f>
        <v>26029.044492879599</v>
      </c>
      <c r="H71" s="124" t="s">
        <v>58</v>
      </c>
      <c r="I71" s="77">
        <f>AVERAGE(I61:I70)</f>
        <v>43424.61490116355</v>
      </c>
      <c r="J71" s="22">
        <f>SUM(J61:J70)</f>
        <v>0.27500000000000024</v>
      </c>
      <c r="K71" s="23">
        <f>SUM(K61:K70)</f>
        <v>1</v>
      </c>
      <c r="L71" s="77">
        <f>SUM(L61:L70)</f>
        <v>40793.48698460684</v>
      </c>
      <c r="N71" s="125" t="s">
        <v>58</v>
      </c>
      <c r="O71" s="81">
        <f>AVERAGE(O61:O70)</f>
        <v>24215.242396095178</v>
      </c>
      <c r="P71" s="22">
        <f>SUM(P61:P70)</f>
        <v>0.27500000000000024</v>
      </c>
      <c r="Q71" s="23">
        <f>SUM(Q61:Q70)</f>
        <v>1</v>
      </c>
      <c r="R71" s="81">
        <f>SUM(R61:R70)</f>
        <v>22512.365026298681</v>
      </c>
    </row>
    <row r="72" spans="2:18" ht="15" customHeight="1" thickBot="1">
      <c r="B72" s="126" t="s">
        <v>67</v>
      </c>
      <c r="C72" s="127"/>
      <c r="D72" s="127"/>
      <c r="E72" s="127"/>
      <c r="F72" s="83">
        <f>C71-F71</f>
        <v>1902.4916784140805</v>
      </c>
      <c r="H72" s="126" t="s">
        <v>67</v>
      </c>
      <c r="I72" s="127"/>
      <c r="J72" s="127"/>
      <c r="K72" s="127"/>
      <c r="L72" s="83">
        <f>I71-L71</f>
        <v>2631.1279165567103</v>
      </c>
      <c r="N72" s="128" t="s">
        <v>67</v>
      </c>
      <c r="O72" s="129"/>
      <c r="P72" s="129"/>
      <c r="Q72" s="129"/>
      <c r="R72" s="82">
        <f>O71-R71</f>
        <v>1702.8773697964971</v>
      </c>
    </row>
    <row r="73" spans="2:18" ht="15" customHeight="1" thickBot="1">
      <c r="G73" s="159"/>
    </row>
    <row r="74" spans="2:18" ht="15" customHeight="1" thickBot="1">
      <c r="B74" s="169" t="s">
        <v>63</v>
      </c>
      <c r="C74" s="170"/>
      <c r="D74" s="170"/>
      <c r="E74" s="170"/>
      <c r="F74" s="171"/>
      <c r="H74" s="169" t="s">
        <v>64</v>
      </c>
      <c r="I74" s="170"/>
      <c r="J74" s="170"/>
      <c r="K74" s="170"/>
      <c r="L74" s="171"/>
      <c r="N74" s="169" t="s">
        <v>65</v>
      </c>
      <c r="O74" s="170"/>
      <c r="P74" s="170"/>
      <c r="Q74" s="170"/>
      <c r="R74" s="171"/>
    </row>
    <row r="75" spans="2:18" ht="15" customHeight="1" thickBot="1">
      <c r="B75" s="120" t="s">
        <v>54</v>
      </c>
      <c r="C75" s="24" t="s">
        <v>44</v>
      </c>
      <c r="D75" s="25" t="s">
        <v>56</v>
      </c>
      <c r="E75" s="25" t="s">
        <v>57</v>
      </c>
      <c r="F75" s="24" t="s">
        <v>55</v>
      </c>
      <c r="H75" s="120" t="s">
        <v>54</v>
      </c>
      <c r="I75" s="24" t="s">
        <v>44</v>
      </c>
      <c r="J75" s="25" t="s">
        <v>56</v>
      </c>
      <c r="K75" s="25" t="s">
        <v>57</v>
      </c>
      <c r="L75" s="24" t="s">
        <v>55</v>
      </c>
      <c r="N75" s="120" t="s">
        <v>54</v>
      </c>
      <c r="O75" s="24" t="s">
        <v>44</v>
      </c>
      <c r="P75" s="25" t="s">
        <v>56</v>
      </c>
      <c r="Q75" s="25" t="s">
        <v>57</v>
      </c>
      <c r="R75" s="24" t="s">
        <v>55</v>
      </c>
    </row>
    <row r="76" spans="2:18" ht="15" customHeight="1">
      <c r="B76" s="130">
        <v>0.95</v>
      </c>
      <c r="C76" s="29">
        <f>F46/($C$33*$F$34)*($C$33*$F$34)</f>
        <v>22447.333937030955</v>
      </c>
      <c r="D76" s="20">
        <f>1-B76</f>
        <v>5.0000000000000044E-2</v>
      </c>
      <c r="E76" s="20">
        <f>D76/$D$86</f>
        <v>0.18181818181818182</v>
      </c>
      <c r="F76" s="28">
        <f>C76*E76</f>
        <v>4081.3334430965374</v>
      </c>
      <c r="H76" s="121">
        <v>0.95</v>
      </c>
      <c r="I76" s="29">
        <f>G46/($C$33*$F$34)*($C$33*$F$34)</f>
        <v>23842.01735567769</v>
      </c>
      <c r="J76" s="19">
        <f>1-H76</f>
        <v>5.0000000000000044E-2</v>
      </c>
      <c r="K76" s="19">
        <f>J76/$J$86</f>
        <v>0.18181818181818182</v>
      </c>
      <c r="L76" s="29">
        <f>I76*K76</f>
        <v>4334.9122464868524</v>
      </c>
      <c r="N76" s="121">
        <v>0.95</v>
      </c>
      <c r="O76" s="29">
        <f>H46/($C$33*$F$34)*($C$33*$F$34)</f>
        <v>63179.138292718817</v>
      </c>
      <c r="P76" s="19">
        <f>1-N76</f>
        <v>5.0000000000000044E-2</v>
      </c>
      <c r="Q76" s="19">
        <f>P76/$P$86</f>
        <v>0.18181818181818182</v>
      </c>
      <c r="R76" s="29">
        <f>O76*Q76</f>
        <v>11487.116053221604</v>
      </c>
    </row>
    <row r="77" spans="2:18" ht="15" customHeight="1">
      <c r="B77" s="130">
        <v>0.95499999999999996</v>
      </c>
      <c r="C77" s="29">
        <f t="shared" ref="C77:C85" si="22">F47/($C$33*$F$34)*($C$33*$F$34)</f>
        <v>23070.672180901605</v>
      </c>
      <c r="D77" s="20">
        <f t="shared" ref="D77:D85" si="23">1-B77</f>
        <v>4.500000000000004E-2</v>
      </c>
      <c r="E77" s="20">
        <f t="shared" ref="E77:E85" si="24">D77/$D$86</f>
        <v>0.16363636363636364</v>
      </c>
      <c r="F77" s="29">
        <f t="shared" ref="F77:F85" si="25">C77*E77</f>
        <v>3775.2009023293535</v>
      </c>
      <c r="H77" s="122">
        <v>0.95499999999999996</v>
      </c>
      <c r="I77" s="29">
        <f t="shared" ref="I77:I85" si="26">G47/($C$33*$F$34)*($C$33*$F$34)</f>
        <v>24486.066516951541</v>
      </c>
      <c r="J77" s="20">
        <f t="shared" ref="J77:J85" si="27">1-H77</f>
        <v>4.500000000000004E-2</v>
      </c>
      <c r="K77" s="20">
        <f t="shared" ref="K77:K85" si="28">J77/$J$86</f>
        <v>0.16363636363636364</v>
      </c>
      <c r="L77" s="29">
        <f t="shared" ref="L77:L85" si="29">I77*K77</f>
        <v>4006.8108845920706</v>
      </c>
      <c r="N77" s="122">
        <v>0.95499999999999996</v>
      </c>
      <c r="O77" s="29">
        <f t="shared" ref="O77:O85" si="30">H47/($C$33*$F$34)*($C$33*$F$34)</f>
        <v>64807.62221600442</v>
      </c>
      <c r="P77" s="20">
        <f t="shared" ref="P77:P85" si="31">1-N77</f>
        <v>4.500000000000004E-2</v>
      </c>
      <c r="Q77" s="20">
        <f t="shared" ref="Q77:Q85" si="32">P77/$P$86</f>
        <v>0.16363636363636364</v>
      </c>
      <c r="R77" s="29">
        <f t="shared" ref="R77:R85" si="33">O77*Q77</f>
        <v>10604.883635346177</v>
      </c>
    </row>
    <row r="78" spans="2:18" ht="15" customHeight="1">
      <c r="B78" s="130">
        <v>0.96</v>
      </c>
      <c r="C78" s="29">
        <f t="shared" si="22"/>
        <v>23752.519542167152</v>
      </c>
      <c r="D78" s="20">
        <f t="shared" si="23"/>
        <v>4.0000000000000036E-2</v>
      </c>
      <c r="E78" s="20">
        <f t="shared" si="24"/>
        <v>0.14545454545454545</v>
      </c>
      <c r="F78" s="29">
        <f t="shared" si="25"/>
        <v>3454.9119334061311</v>
      </c>
      <c r="H78" s="122">
        <v>0.96</v>
      </c>
      <c r="I78" s="29">
        <f t="shared" si="26"/>
        <v>25190.568808376789</v>
      </c>
      <c r="J78" s="20">
        <f t="shared" si="27"/>
        <v>4.0000000000000036E-2</v>
      </c>
      <c r="K78" s="20">
        <f t="shared" si="28"/>
        <v>0.14545454545454545</v>
      </c>
      <c r="L78" s="29">
        <f t="shared" si="29"/>
        <v>3664.0827357638964</v>
      </c>
      <c r="N78" s="122">
        <v>0.96</v>
      </c>
      <c r="O78" s="29">
        <f t="shared" si="30"/>
        <v>66588.96240630094</v>
      </c>
      <c r="P78" s="20">
        <f t="shared" si="31"/>
        <v>4.0000000000000036E-2</v>
      </c>
      <c r="Q78" s="20">
        <f t="shared" si="32"/>
        <v>0.14545454545454545</v>
      </c>
      <c r="R78" s="29">
        <f t="shared" si="33"/>
        <v>9685.667259098318</v>
      </c>
    </row>
    <row r="79" spans="2:18" ht="15" customHeight="1">
      <c r="B79" s="130">
        <v>0.96499999999999997</v>
      </c>
      <c r="C79" s="29">
        <f t="shared" si="22"/>
        <v>24507.575983956885</v>
      </c>
      <c r="D79" s="20">
        <f t="shared" si="23"/>
        <v>3.5000000000000031E-2</v>
      </c>
      <c r="E79" s="20">
        <f t="shared" si="24"/>
        <v>0.12727272727272726</v>
      </c>
      <c r="F79" s="29">
        <f t="shared" si="25"/>
        <v>3119.146034321785</v>
      </c>
      <c r="H79" s="122">
        <v>0.96499999999999997</v>
      </c>
      <c r="I79" s="29">
        <f t="shared" si="26"/>
        <v>25970.712611249259</v>
      </c>
      <c r="J79" s="20">
        <f t="shared" si="27"/>
        <v>3.5000000000000031E-2</v>
      </c>
      <c r="K79" s="20">
        <f t="shared" si="28"/>
        <v>0.12727272727272726</v>
      </c>
      <c r="L79" s="29">
        <f t="shared" si="29"/>
        <v>3305.3634232499053</v>
      </c>
      <c r="N79" s="122">
        <v>0.96499999999999997</v>
      </c>
      <c r="O79" s="29">
        <f t="shared" si="30"/>
        <v>68561.562818225866</v>
      </c>
      <c r="P79" s="20">
        <f t="shared" si="31"/>
        <v>3.5000000000000031E-2</v>
      </c>
      <c r="Q79" s="20">
        <f t="shared" si="32"/>
        <v>0.12727272727272726</v>
      </c>
      <c r="R79" s="29">
        <f t="shared" si="33"/>
        <v>8726.0170859560185</v>
      </c>
    </row>
    <row r="80" spans="2:18" ht="15" customHeight="1">
      <c r="B80" s="130">
        <v>0.97</v>
      </c>
      <c r="C80" s="29">
        <f t="shared" si="22"/>
        <v>25357.079329125478</v>
      </c>
      <c r="D80" s="20">
        <f t="shared" si="23"/>
        <v>3.0000000000000027E-2</v>
      </c>
      <c r="E80" s="20">
        <f t="shared" si="24"/>
        <v>0.10909090909090909</v>
      </c>
      <c r="F80" s="29">
        <f t="shared" si="25"/>
        <v>2766.2268359045975</v>
      </c>
      <c r="H80" s="122">
        <v>0.97</v>
      </c>
      <c r="I80" s="29">
        <f t="shared" si="26"/>
        <v>26848.441392268345</v>
      </c>
      <c r="J80" s="20">
        <f t="shared" si="27"/>
        <v>3.0000000000000027E-2</v>
      </c>
      <c r="K80" s="20">
        <f t="shared" si="28"/>
        <v>0.10909090909090909</v>
      </c>
      <c r="L80" s="29">
        <f t="shared" si="29"/>
        <v>2928.9208791565466</v>
      </c>
      <c r="N80" s="122">
        <v>0.97</v>
      </c>
      <c r="O80" s="29">
        <f t="shared" si="30"/>
        <v>70780.907698774317</v>
      </c>
      <c r="P80" s="20">
        <f t="shared" si="31"/>
        <v>3.0000000000000027E-2</v>
      </c>
      <c r="Q80" s="20">
        <f t="shared" si="32"/>
        <v>0.10909090909090909</v>
      </c>
      <c r="R80" s="29">
        <f t="shared" si="33"/>
        <v>7721.5535671390162</v>
      </c>
    </row>
    <row r="81" spans="2:18" ht="15" customHeight="1">
      <c r="B81" s="130">
        <v>0.97499999999999998</v>
      </c>
      <c r="C81" s="29">
        <f t="shared" si="22"/>
        <v>26333.45322182597</v>
      </c>
      <c r="D81" s="20">
        <f t="shared" si="23"/>
        <v>2.5000000000000022E-2</v>
      </c>
      <c r="E81" s="20">
        <f t="shared" si="24"/>
        <v>9.0909090909090912E-2</v>
      </c>
      <c r="F81" s="29">
        <f t="shared" si="25"/>
        <v>2393.9502928932702</v>
      </c>
      <c r="H81" s="122">
        <v>0.97499999999999998</v>
      </c>
      <c r="I81" s="29">
        <f t="shared" si="26"/>
        <v>27857.256097393241</v>
      </c>
      <c r="J81" s="20">
        <f t="shared" si="27"/>
        <v>2.5000000000000022E-2</v>
      </c>
      <c r="K81" s="20">
        <f t="shared" si="28"/>
        <v>9.0909090909090912E-2</v>
      </c>
      <c r="L81" s="29">
        <f t="shared" si="29"/>
        <v>2532.4778270357492</v>
      </c>
      <c r="N81" s="122">
        <v>0.97499999999999998</v>
      </c>
      <c r="O81" s="29">
        <f t="shared" si="30"/>
        <v>73331.704482082976</v>
      </c>
      <c r="P81" s="20">
        <f t="shared" si="31"/>
        <v>2.5000000000000022E-2</v>
      </c>
      <c r="Q81" s="20">
        <f t="shared" si="32"/>
        <v>9.0909090909090912E-2</v>
      </c>
      <c r="R81" s="29">
        <f t="shared" si="33"/>
        <v>6666.518589280271</v>
      </c>
    </row>
    <row r="82" spans="2:18" ht="15" customHeight="1">
      <c r="B82" s="130">
        <v>0.98</v>
      </c>
      <c r="C82" s="29">
        <f t="shared" si="22"/>
        <v>27490.062013416838</v>
      </c>
      <c r="D82" s="20">
        <f t="shared" si="23"/>
        <v>2.0000000000000018E-2</v>
      </c>
      <c r="E82" s="20">
        <f t="shared" si="24"/>
        <v>7.2727272727272724E-2</v>
      </c>
      <c r="F82" s="29">
        <f t="shared" si="25"/>
        <v>1999.2772373394064</v>
      </c>
      <c r="H82" s="122">
        <v>0.98</v>
      </c>
      <c r="I82" s="29">
        <f t="shared" si="26"/>
        <v>29052.294151725488</v>
      </c>
      <c r="J82" s="20">
        <f t="shared" si="27"/>
        <v>2.0000000000000018E-2</v>
      </c>
      <c r="K82" s="20">
        <f t="shared" si="28"/>
        <v>7.2727272727272724E-2</v>
      </c>
      <c r="L82" s="29">
        <f t="shared" si="29"/>
        <v>2112.8941201254897</v>
      </c>
      <c r="N82" s="122">
        <v>0.98</v>
      </c>
      <c r="O82" s="29">
        <f t="shared" si="30"/>
        <v>76353.368628567419</v>
      </c>
      <c r="P82" s="20">
        <f t="shared" si="31"/>
        <v>2.0000000000000018E-2</v>
      </c>
      <c r="Q82" s="20">
        <f t="shared" si="32"/>
        <v>7.2727272727272724E-2</v>
      </c>
      <c r="R82" s="29">
        <f t="shared" si="33"/>
        <v>5552.9722638958119</v>
      </c>
    </row>
    <row r="83" spans="2:18" ht="15" customHeight="1">
      <c r="B83" s="130">
        <v>0.98499999999999999</v>
      </c>
      <c r="C83" s="29">
        <f t="shared" si="22"/>
        <v>28924.850834089866</v>
      </c>
      <c r="D83" s="20">
        <f t="shared" si="23"/>
        <v>1.5000000000000013E-2</v>
      </c>
      <c r="E83" s="20">
        <f t="shared" si="24"/>
        <v>5.4545454545454543E-2</v>
      </c>
      <c r="F83" s="29">
        <f t="shared" si="25"/>
        <v>1577.7191364049017</v>
      </c>
      <c r="H83" s="122">
        <v>0.98499999999999999</v>
      </c>
      <c r="I83" s="29">
        <f t="shared" si="26"/>
        <v>30534.754991640384</v>
      </c>
      <c r="J83" s="20">
        <f t="shared" si="27"/>
        <v>1.5000000000000013E-2</v>
      </c>
      <c r="K83" s="20">
        <f t="shared" si="28"/>
        <v>5.4545454545454543E-2</v>
      </c>
      <c r="L83" s="29">
        <f t="shared" si="29"/>
        <v>1665.5320904531118</v>
      </c>
      <c r="N83" s="122">
        <v>0.98499999999999999</v>
      </c>
      <c r="O83" s="29">
        <f t="shared" si="30"/>
        <v>80101.78379601668</v>
      </c>
      <c r="P83" s="20">
        <f t="shared" si="31"/>
        <v>1.5000000000000013E-2</v>
      </c>
      <c r="Q83" s="20">
        <f t="shared" si="32"/>
        <v>5.4545454545454543E-2</v>
      </c>
      <c r="R83" s="29">
        <f t="shared" si="33"/>
        <v>4369.1882070554548</v>
      </c>
    </row>
    <row r="84" spans="2:18" ht="15" customHeight="1">
      <c r="B84" s="130">
        <v>0.99</v>
      </c>
      <c r="C84" s="29">
        <f t="shared" si="22"/>
        <v>30851.906723396325</v>
      </c>
      <c r="D84" s="20">
        <f t="shared" si="23"/>
        <v>1.0000000000000009E-2</v>
      </c>
      <c r="E84" s="20">
        <f t="shared" si="24"/>
        <v>3.6363636363636362E-2</v>
      </c>
      <c r="F84" s="29">
        <f t="shared" si="25"/>
        <v>1121.8875172144117</v>
      </c>
      <c r="H84" s="122">
        <v>0.99</v>
      </c>
      <c r="I84" s="29">
        <f t="shared" si="26"/>
        <v>32525.83887176439</v>
      </c>
      <c r="J84" s="20">
        <f t="shared" si="27"/>
        <v>1.0000000000000009E-2</v>
      </c>
      <c r="K84" s="20">
        <f t="shared" si="28"/>
        <v>3.6363636363636362E-2</v>
      </c>
      <c r="L84" s="29">
        <f t="shared" si="29"/>
        <v>1182.7577771550687</v>
      </c>
      <c r="N84" s="122">
        <v>0.99</v>
      </c>
      <c r="O84" s="29">
        <f t="shared" si="30"/>
        <v>85136.2567581146</v>
      </c>
      <c r="P84" s="20">
        <f t="shared" si="31"/>
        <v>1.0000000000000009E-2</v>
      </c>
      <c r="Q84" s="20">
        <f t="shared" si="32"/>
        <v>3.6363636363636362E-2</v>
      </c>
      <c r="R84" s="29">
        <f t="shared" si="33"/>
        <v>3095.8638821132581</v>
      </c>
    </row>
    <row r="85" spans="2:18" ht="15" customHeight="1" thickBot="1">
      <c r="B85" s="131">
        <v>0.995</v>
      </c>
      <c r="C85" s="29">
        <f t="shared" si="22"/>
        <v>33928.652920597895</v>
      </c>
      <c r="D85" s="21">
        <f t="shared" si="23"/>
        <v>5.0000000000000044E-3</v>
      </c>
      <c r="E85" s="21">
        <f t="shared" si="24"/>
        <v>1.8181818181818181E-2</v>
      </c>
      <c r="F85" s="30">
        <f t="shared" si="25"/>
        <v>616.88459855632539</v>
      </c>
      <c r="H85" s="123">
        <v>0.995</v>
      </c>
      <c r="I85" s="29">
        <f t="shared" si="26"/>
        <v>35704.812450307385</v>
      </c>
      <c r="J85" s="21">
        <f t="shared" si="27"/>
        <v>5.0000000000000044E-3</v>
      </c>
      <c r="K85" s="21">
        <f t="shared" si="28"/>
        <v>1.8181818181818181E-2</v>
      </c>
      <c r="L85" s="29">
        <f t="shared" si="29"/>
        <v>649.17840818740694</v>
      </c>
      <c r="N85" s="123">
        <v>0.995</v>
      </c>
      <c r="O85" s="29">
        <f t="shared" si="30"/>
        <v>93174.319186404449</v>
      </c>
      <c r="P85" s="21">
        <f t="shared" si="31"/>
        <v>5.0000000000000044E-3</v>
      </c>
      <c r="Q85" s="21">
        <f t="shared" si="32"/>
        <v>1.8181818181818181E-2</v>
      </c>
      <c r="R85" s="29">
        <f t="shared" si="33"/>
        <v>1694.0785306618991</v>
      </c>
    </row>
    <row r="86" spans="2:18" ht="15" customHeight="1" thickBot="1">
      <c r="B86" s="124" t="s">
        <v>58</v>
      </c>
      <c r="C86" s="77">
        <f>AVERAGE(C76:C85)</f>
        <v>26666.410668650893</v>
      </c>
      <c r="D86" s="22">
        <f>SUM(D76:D85)</f>
        <v>0.27500000000000024</v>
      </c>
      <c r="E86" s="23">
        <f>SUM(E76:E85)</f>
        <v>1</v>
      </c>
      <c r="F86" s="77">
        <f>SUM(F76:F85)</f>
        <v>24906.537931466723</v>
      </c>
      <c r="H86" s="124" t="s">
        <v>58</v>
      </c>
      <c r="I86" s="77">
        <f>AVERAGE(I76:I85)</f>
        <v>28201.276324735452</v>
      </c>
      <c r="J86" s="22">
        <f>SUM(J76:J85)</f>
        <v>0.27500000000000024</v>
      </c>
      <c r="K86" s="23">
        <f>SUM(K76:K85)</f>
        <v>1</v>
      </c>
      <c r="L86" s="77">
        <f>SUM(L76:L85)</f>
        <v>26382.930392206097</v>
      </c>
      <c r="N86" s="124" t="s">
        <v>58</v>
      </c>
      <c r="O86" s="77">
        <f>AVERAGE(O76:O85)</f>
        <v>74201.562628321044</v>
      </c>
      <c r="P86" s="22">
        <f>SUM(P76:P85)</f>
        <v>0.27500000000000024</v>
      </c>
      <c r="Q86" s="23">
        <f>SUM(Q76:Q85)</f>
        <v>1</v>
      </c>
      <c r="R86" s="77">
        <f>SUM(R76:R85)</f>
        <v>69603.859073767831</v>
      </c>
    </row>
    <row r="87" spans="2:18" ht="15" customHeight="1" thickBot="1">
      <c r="B87" s="126" t="s">
        <v>67</v>
      </c>
      <c r="C87" s="127"/>
      <c r="D87" s="127"/>
      <c r="E87" s="127"/>
      <c r="F87" s="83">
        <f>C86-F86</f>
        <v>1759.8727371841705</v>
      </c>
      <c r="H87" s="126" t="s">
        <v>67</v>
      </c>
      <c r="I87" s="127"/>
      <c r="J87" s="127"/>
      <c r="K87" s="127"/>
      <c r="L87" s="83">
        <f>I86-L86</f>
        <v>1818.3459325293552</v>
      </c>
      <c r="N87" s="126" t="s">
        <v>67</v>
      </c>
      <c r="O87" s="127"/>
      <c r="P87" s="127"/>
      <c r="Q87" s="127"/>
      <c r="R87" s="83">
        <f>O86-R86</f>
        <v>4597.7035545532126</v>
      </c>
    </row>
    <row r="88" spans="2:18" ht="15" customHeight="1" thickBot="1"/>
    <row r="89" spans="2:18" ht="15" customHeight="1">
      <c r="B89" s="164" t="s">
        <v>61</v>
      </c>
      <c r="C89" s="165"/>
      <c r="D89" s="78">
        <f>F72</f>
        <v>1902.4916784140805</v>
      </c>
    </row>
    <row r="90" spans="2:18" ht="15" customHeight="1">
      <c r="B90" s="174" t="s">
        <v>68</v>
      </c>
      <c r="C90" s="175"/>
      <c r="D90" s="79">
        <f>L72</f>
        <v>2631.1279165567103</v>
      </c>
    </row>
    <row r="91" spans="2:18" ht="15" customHeight="1">
      <c r="B91" s="174" t="s">
        <v>62</v>
      </c>
      <c r="C91" s="175"/>
      <c r="D91" s="79">
        <f>R72</f>
        <v>1702.8773697964971</v>
      </c>
    </row>
    <row r="92" spans="2:18" ht="15" customHeight="1">
      <c r="B92" s="174" t="s">
        <v>63</v>
      </c>
      <c r="C92" s="175"/>
      <c r="D92" s="79">
        <f>F87</f>
        <v>1759.8727371841705</v>
      </c>
    </row>
    <row r="93" spans="2:18" ht="15" customHeight="1">
      <c r="B93" s="174" t="s">
        <v>64</v>
      </c>
      <c r="C93" s="175"/>
      <c r="D93" s="79">
        <f>L87</f>
        <v>1818.3459325293552</v>
      </c>
    </row>
    <row r="94" spans="2:18" ht="15" customHeight="1" thickBot="1">
      <c r="B94" s="172" t="s">
        <v>65</v>
      </c>
      <c r="C94" s="173"/>
      <c r="D94" s="80">
        <f>R87</f>
        <v>4597.7035545532126</v>
      </c>
    </row>
  </sheetData>
  <mergeCells count="16">
    <mergeCell ref="B94:C94"/>
    <mergeCell ref="B93:C93"/>
    <mergeCell ref="B92:C92"/>
    <mergeCell ref="B91:C91"/>
    <mergeCell ref="B90:C90"/>
    <mergeCell ref="B89:C89"/>
    <mergeCell ref="B3:R3"/>
    <mergeCell ref="B13:R13"/>
    <mergeCell ref="B30:R30"/>
    <mergeCell ref="B57:R57"/>
    <mergeCell ref="B59:F59"/>
    <mergeCell ref="B74:F74"/>
    <mergeCell ref="H59:L59"/>
    <mergeCell ref="H74:L74"/>
    <mergeCell ref="N59:R59"/>
    <mergeCell ref="N74:R74"/>
  </mergeCells>
  <hyperlinks>
    <hyperlink ref="A1" location="Main!A1" display="Main" xr:uid="{00000000-0004-0000-0F00-000000000000}"/>
  </hyperlink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-0.499984740745262"/>
  </sheetPr>
  <dimension ref="A1:Q43"/>
  <sheetViews>
    <sheetView zoomScaleNormal="100" workbookViewId="0"/>
  </sheetViews>
  <sheetFormatPr baseColWidth="10" defaultColWidth="10.83203125" defaultRowHeight="15" customHeight="1"/>
  <cols>
    <col min="1" max="1" width="8.1640625" style="84" bestFit="1" customWidth="1"/>
    <col min="2" max="2" width="17.83203125" style="84" bestFit="1" customWidth="1"/>
    <col min="3" max="3" width="8.1640625" style="84" bestFit="1" customWidth="1"/>
    <col min="4" max="4" width="8.33203125" style="84" bestFit="1" customWidth="1"/>
    <col min="5" max="8" width="8.1640625" style="84" bestFit="1" customWidth="1"/>
    <col min="9" max="9" width="8.33203125" style="84" bestFit="1" customWidth="1"/>
    <col min="10" max="11" width="8.1640625" style="84" bestFit="1" customWidth="1"/>
    <col min="12" max="12" width="8.33203125" style="84" bestFit="1" customWidth="1"/>
    <col min="13" max="17" width="8.1640625" style="84" bestFit="1" customWidth="1"/>
    <col min="18" max="16384" width="10.83203125" style="84"/>
  </cols>
  <sheetData>
    <row r="1" spans="1:17" ht="15" customHeight="1" thickBot="1">
      <c r="A1" s="132" t="s">
        <v>26</v>
      </c>
    </row>
    <row r="2" spans="1:17" ht="15" customHeight="1" thickBot="1"/>
    <row r="3" spans="1:17" ht="15" customHeight="1" thickBot="1">
      <c r="B3" s="133" t="s">
        <v>17</v>
      </c>
      <c r="C3" s="43">
        <v>1</v>
      </c>
      <c r="D3" s="43">
        <v>2</v>
      </c>
      <c r="E3" s="43">
        <v>3</v>
      </c>
      <c r="F3" s="43">
        <v>4</v>
      </c>
      <c r="G3" s="43">
        <v>5</v>
      </c>
      <c r="H3" s="43">
        <v>6</v>
      </c>
      <c r="I3" s="43">
        <v>7</v>
      </c>
      <c r="J3" s="43">
        <v>8</v>
      </c>
      <c r="K3" s="43">
        <v>9</v>
      </c>
      <c r="L3" s="43">
        <v>10</v>
      </c>
      <c r="M3" s="43">
        <v>11</v>
      </c>
      <c r="N3" s="43">
        <v>12</v>
      </c>
      <c r="O3" s="43">
        <v>13</v>
      </c>
      <c r="P3" s="43">
        <v>14</v>
      </c>
      <c r="Q3" s="43">
        <v>15</v>
      </c>
    </row>
    <row r="4" spans="1:17" ht="15" customHeight="1">
      <c r="B4" s="134">
        <v>1</v>
      </c>
      <c r="C4" s="135">
        <f>VARP('T3 - Returns'!$C$5:$C$257)</f>
        <v>2.0734276658822905E-4</v>
      </c>
      <c r="D4" s="136">
        <v>2.5823068427471256E-5</v>
      </c>
      <c r="E4" s="136">
        <v>4.6268391166572676E-5</v>
      </c>
      <c r="F4" s="136">
        <v>5.8607893452508791E-5</v>
      </c>
      <c r="G4" s="137">
        <v>2.3677892860415638E-5</v>
      </c>
      <c r="H4" s="136">
        <v>4.8253147644128565E-6</v>
      </c>
      <c r="I4" s="138">
        <v>1.0381787609443752E-8</v>
      </c>
      <c r="J4" s="136">
        <v>1.1857290400723684E-5</v>
      </c>
      <c r="K4" s="136">
        <v>2.3276439129337946E-5</v>
      </c>
      <c r="L4" s="136">
        <v>2.0022649345423727E-5</v>
      </c>
      <c r="M4" s="136">
        <v>3.4070717944965445E-5</v>
      </c>
      <c r="N4" s="136">
        <v>6.2389532569965181E-5</v>
      </c>
      <c r="O4" s="136">
        <v>6.1639923608675107E-5</v>
      </c>
      <c r="P4" s="136">
        <v>5.7298475890577731E-5</v>
      </c>
      <c r="Q4" s="136">
        <v>2.1967543412515342E-5</v>
      </c>
    </row>
    <row r="5" spans="1:17" ht="15" customHeight="1">
      <c r="B5" s="139">
        <v>2</v>
      </c>
      <c r="C5" s="140">
        <v>2.5823068427471256E-5</v>
      </c>
      <c r="D5" s="141">
        <f>VARP('T3 - Returns'!$D$5:$D$257)</f>
        <v>1.8543195084279248E-4</v>
      </c>
      <c r="E5" s="140">
        <v>2.3489358456434086E-5</v>
      </c>
      <c r="F5" s="140">
        <v>1.1365879545884867E-5</v>
      </c>
      <c r="G5" s="142">
        <v>4.3046418341495125E-6</v>
      </c>
      <c r="H5" s="140">
        <v>-4.2650265843628855E-6</v>
      </c>
      <c r="I5" s="143">
        <v>-5.2804015372798261E-6</v>
      </c>
      <c r="J5" s="140">
        <v>9.1952710344541177E-6</v>
      </c>
      <c r="K5" s="140">
        <v>9.8634146129064095E-6</v>
      </c>
      <c r="L5" s="140">
        <v>-6.7221737208316764E-6</v>
      </c>
      <c r="M5" s="140">
        <v>-4.5246877517553859E-6</v>
      </c>
      <c r="N5" s="140">
        <v>1.9501815658711991E-5</v>
      </c>
      <c r="O5" s="140">
        <v>1.0191635228305742E-5</v>
      </c>
      <c r="P5" s="140">
        <v>1.4826487961121564E-5</v>
      </c>
      <c r="Q5" s="140">
        <v>1.0710030734521198E-5</v>
      </c>
    </row>
    <row r="6" spans="1:17" ht="15" customHeight="1">
      <c r="B6" s="139">
        <v>3</v>
      </c>
      <c r="C6" s="140">
        <v>4.6268391166572676E-5</v>
      </c>
      <c r="D6" s="140">
        <v>2.3489358456434086E-5</v>
      </c>
      <c r="E6" s="141">
        <f>VARP('T3 - Returns'!$E$5:$E$257)</f>
        <v>2.4946665063354162E-4</v>
      </c>
      <c r="F6" s="140">
        <v>4.5695712102874045E-5</v>
      </c>
      <c r="G6" s="142">
        <v>2.6894169469347887E-5</v>
      </c>
      <c r="H6" s="140">
        <v>3.1977319542128937E-6</v>
      </c>
      <c r="I6" s="143">
        <v>1.0611221138726795E-5</v>
      </c>
      <c r="J6" s="140">
        <v>2.5067924347059231E-5</v>
      </c>
      <c r="K6" s="140">
        <v>3.1568143552788051E-5</v>
      </c>
      <c r="L6" s="140">
        <v>8.8640177343840315E-6</v>
      </c>
      <c r="M6" s="140">
        <v>1.0672109582230272E-5</v>
      </c>
      <c r="N6" s="140">
        <v>3.0793259827717841E-5</v>
      </c>
      <c r="O6" s="140">
        <v>3.4659025005682835E-5</v>
      </c>
      <c r="P6" s="140">
        <v>3.3328402162337235E-5</v>
      </c>
      <c r="Q6" s="140">
        <v>3.8487154295797269E-5</v>
      </c>
    </row>
    <row r="7" spans="1:17" ht="15" customHeight="1">
      <c r="B7" s="139">
        <v>4</v>
      </c>
      <c r="C7" s="140">
        <v>5.8607893452508791E-5</v>
      </c>
      <c r="D7" s="140">
        <v>1.1365879545884867E-5</v>
      </c>
      <c r="E7" s="140">
        <v>4.5695712102874045E-5</v>
      </c>
      <c r="F7" s="141">
        <f>VARP('T3 - Returns'!$F$5:$F$257)</f>
        <v>2.0407767184077259E-4</v>
      </c>
      <c r="G7" s="142">
        <v>1.193751875239E-5</v>
      </c>
      <c r="H7" s="140">
        <v>2.9052902532796629E-5</v>
      </c>
      <c r="I7" s="143">
        <v>1.3340116190070336E-5</v>
      </c>
      <c r="J7" s="140">
        <v>3.3940540241317843E-6</v>
      </c>
      <c r="K7" s="140">
        <v>1.1073538758395459E-5</v>
      </c>
      <c r="L7" s="140">
        <v>3.6762161337267369E-5</v>
      </c>
      <c r="M7" s="140">
        <v>3.8500654853602877E-5</v>
      </c>
      <c r="N7" s="140">
        <v>4.5148771149455383E-5</v>
      </c>
      <c r="O7" s="140">
        <v>3.6596200004394421E-5</v>
      </c>
      <c r="P7" s="140">
        <v>4.0865641240198929E-5</v>
      </c>
      <c r="Q7" s="140">
        <v>3.3061485292745477E-5</v>
      </c>
    </row>
    <row r="8" spans="1:17" ht="15" customHeight="1">
      <c r="B8" s="139">
        <v>5</v>
      </c>
      <c r="C8" s="140">
        <v>2.3677892860415638E-5</v>
      </c>
      <c r="D8" s="140">
        <v>4.3046418341495125E-6</v>
      </c>
      <c r="E8" s="140">
        <v>2.6894169469347887E-5</v>
      </c>
      <c r="F8" s="140">
        <v>1.193751875239E-5</v>
      </c>
      <c r="G8" s="144">
        <f>VARP('T3 - Returns'!$G$5:$G$257)</f>
        <v>1.7192518201194956E-4</v>
      </c>
      <c r="H8" s="140">
        <v>1.3976168998008768E-5</v>
      </c>
      <c r="I8" s="143">
        <v>1.8229437239521161E-5</v>
      </c>
      <c r="J8" s="140">
        <v>1.8472619694488096E-5</v>
      </c>
      <c r="K8" s="140">
        <v>2.0220170635044268E-5</v>
      </c>
      <c r="L8" s="140">
        <v>8.9667823858142962E-6</v>
      </c>
      <c r="M8" s="140">
        <v>1.7721083715959382E-5</v>
      </c>
      <c r="N8" s="140">
        <v>3.1160822168121236E-5</v>
      </c>
      <c r="O8" s="140">
        <v>3.2564228412057004E-5</v>
      </c>
      <c r="P8" s="140">
        <v>3.1800894318585293E-5</v>
      </c>
      <c r="Q8" s="140">
        <v>2.1951389960626714E-5</v>
      </c>
    </row>
    <row r="9" spans="1:17" ht="15" customHeight="1">
      <c r="B9" s="139">
        <v>6</v>
      </c>
      <c r="C9" s="140">
        <v>4.8253147644128565E-6</v>
      </c>
      <c r="D9" s="140">
        <v>-4.2650265843628855E-6</v>
      </c>
      <c r="E9" s="140">
        <v>3.1977319542128937E-6</v>
      </c>
      <c r="F9" s="140">
        <v>2.9052902532796629E-5</v>
      </c>
      <c r="G9" s="142">
        <v>1.3976168998008768E-5</v>
      </c>
      <c r="H9" s="141">
        <f>VARP('T3 - Returns'!$H$5:$H$257)</f>
        <v>1.118340104115738E-4</v>
      </c>
      <c r="I9" s="143">
        <v>5.3180013184035748E-5</v>
      </c>
      <c r="J9" s="140">
        <v>2.6677143380524635E-5</v>
      </c>
      <c r="K9" s="140">
        <v>1.4010076036522877E-5</v>
      </c>
      <c r="L9" s="140">
        <v>2.4056930542721442E-5</v>
      </c>
      <c r="M9" s="140">
        <v>1.9043045111563367E-5</v>
      </c>
      <c r="N9" s="140">
        <v>7.9072844857427014E-6</v>
      </c>
      <c r="O9" s="140">
        <v>1.4837704224932392E-5</v>
      </c>
      <c r="P9" s="140">
        <v>1.0567408792395392E-5</v>
      </c>
      <c r="Q9" s="140">
        <v>2.6462839958081013E-5</v>
      </c>
    </row>
    <row r="10" spans="1:17" ht="15" customHeight="1">
      <c r="B10" s="139">
        <v>7</v>
      </c>
      <c r="C10" s="140">
        <v>1.0381787609443752E-8</v>
      </c>
      <c r="D10" s="140">
        <v>-5.2804015372798261E-6</v>
      </c>
      <c r="E10" s="140">
        <v>1.0611221138726795E-5</v>
      </c>
      <c r="F10" s="140">
        <v>1.3340116190070336E-5</v>
      </c>
      <c r="G10" s="142">
        <v>1.8229437239521161E-5</v>
      </c>
      <c r="H10" s="140">
        <v>5.3180013184035748E-5</v>
      </c>
      <c r="I10" s="145">
        <f>VARP('T3 - Returns'!$I$5:$I$257)</f>
        <v>1.225781295752555E-4</v>
      </c>
      <c r="J10" s="140">
        <v>3.9004581198988562E-5</v>
      </c>
      <c r="K10" s="140">
        <v>1.2800626785716973E-5</v>
      </c>
      <c r="L10" s="140">
        <v>3.4065315719829471E-5</v>
      </c>
      <c r="M10" s="140">
        <v>2.3759561839424967E-5</v>
      </c>
      <c r="N10" s="140">
        <v>2.374279453689106E-5</v>
      </c>
      <c r="O10" s="140">
        <v>1.6335034529385619E-5</v>
      </c>
      <c r="P10" s="140">
        <v>3.4699012788119973E-6</v>
      </c>
      <c r="Q10" s="140">
        <v>1.9244114322737113E-5</v>
      </c>
    </row>
    <row r="11" spans="1:17" ht="15" customHeight="1">
      <c r="B11" s="139">
        <v>8</v>
      </c>
      <c r="C11" s="140">
        <v>1.1857290400723684E-5</v>
      </c>
      <c r="D11" s="140">
        <v>9.1952710344541177E-6</v>
      </c>
      <c r="E11" s="140">
        <v>2.5067924347059231E-5</v>
      </c>
      <c r="F11" s="140">
        <v>3.3940540241317843E-6</v>
      </c>
      <c r="G11" s="142">
        <v>1.8472619694488096E-5</v>
      </c>
      <c r="H11" s="140">
        <v>2.6677143380524635E-5</v>
      </c>
      <c r="I11" s="143">
        <v>3.9004581198988562E-5</v>
      </c>
      <c r="J11" s="141">
        <f>VARP('T3 - Returns'!$J$5:$J$257)</f>
        <v>1.4960950610790652E-4</v>
      </c>
      <c r="K11" s="140">
        <v>2.4272508839127315E-5</v>
      </c>
      <c r="L11" s="140">
        <v>2.100483049433179E-5</v>
      </c>
      <c r="M11" s="140">
        <v>1.7286926161842219E-5</v>
      </c>
      <c r="N11" s="140">
        <v>1.8694475910156218E-5</v>
      </c>
      <c r="O11" s="140">
        <v>1.1408523204012975E-5</v>
      </c>
      <c r="P11" s="140">
        <v>1.4169069905498581E-5</v>
      </c>
      <c r="Q11" s="140">
        <v>4.7726185381385551E-6</v>
      </c>
    </row>
    <row r="12" spans="1:17" ht="15" customHeight="1">
      <c r="B12" s="139">
        <v>9</v>
      </c>
      <c r="C12" s="140">
        <v>2.3276439129337946E-5</v>
      </c>
      <c r="D12" s="140">
        <v>9.8634146129064095E-6</v>
      </c>
      <c r="E12" s="140">
        <v>3.1568143552788051E-5</v>
      </c>
      <c r="F12" s="140">
        <v>1.1073538758395459E-5</v>
      </c>
      <c r="G12" s="142">
        <v>2.0220170635044268E-5</v>
      </c>
      <c r="H12" s="140">
        <v>1.4010076036522877E-5</v>
      </c>
      <c r="I12" s="143">
        <v>1.2800626785716973E-5</v>
      </c>
      <c r="J12" s="140">
        <v>2.4272508839127315E-5</v>
      </c>
      <c r="K12" s="141">
        <f>VARP('T3 - Returns'!$K$5:$K$257)</f>
        <v>1.0714666374314936E-4</v>
      </c>
      <c r="L12" s="140">
        <v>2.4427476316026525E-6</v>
      </c>
      <c r="M12" s="140">
        <v>1.8418111201380514E-5</v>
      </c>
      <c r="N12" s="140">
        <v>4.0813733697863163E-5</v>
      </c>
      <c r="O12" s="140">
        <v>2.1987415162527574E-5</v>
      </c>
      <c r="P12" s="140">
        <v>2.6026729033728881E-5</v>
      </c>
      <c r="Q12" s="140">
        <v>2.1542710664930835E-5</v>
      </c>
    </row>
    <row r="13" spans="1:17" ht="15" customHeight="1">
      <c r="B13" s="139">
        <v>10</v>
      </c>
      <c r="C13" s="140">
        <v>2.0022649345423727E-5</v>
      </c>
      <c r="D13" s="140">
        <v>-6.7221737208316764E-6</v>
      </c>
      <c r="E13" s="140">
        <v>8.8640177343840315E-6</v>
      </c>
      <c r="F13" s="140">
        <v>3.6762161337267369E-5</v>
      </c>
      <c r="G13" s="142">
        <v>8.9667823858142962E-6</v>
      </c>
      <c r="H13" s="140">
        <v>2.4056930542721442E-5</v>
      </c>
      <c r="I13" s="143">
        <v>3.4065315719829471E-5</v>
      </c>
      <c r="J13" s="140">
        <v>2.100483049433179E-5</v>
      </c>
      <c r="K13" s="140">
        <v>2.4427476316026525E-6</v>
      </c>
      <c r="L13" s="141">
        <f>VARP('T3 - Returns'!$L$5:$L$257)</f>
        <v>1.0366305383344687E-4</v>
      </c>
      <c r="M13" s="140">
        <v>4.0150385751453871E-5</v>
      </c>
      <c r="N13" s="140">
        <v>1.8968372305940148E-5</v>
      </c>
      <c r="O13" s="140">
        <v>2.9565709526922756E-5</v>
      </c>
      <c r="P13" s="140">
        <v>2.8156167538563703E-5</v>
      </c>
      <c r="Q13" s="140">
        <v>3.4000836702195633E-5</v>
      </c>
    </row>
    <row r="14" spans="1:17" ht="15" customHeight="1">
      <c r="B14" s="139">
        <v>11</v>
      </c>
      <c r="C14" s="140">
        <v>3.4070717944965445E-5</v>
      </c>
      <c r="D14" s="140">
        <v>-4.5246877517553859E-6</v>
      </c>
      <c r="E14" s="140">
        <v>1.0672109582230272E-5</v>
      </c>
      <c r="F14" s="140">
        <v>3.8500654853602877E-5</v>
      </c>
      <c r="G14" s="142">
        <v>1.7721083715959382E-5</v>
      </c>
      <c r="H14" s="140">
        <v>1.9043045111563367E-5</v>
      </c>
      <c r="I14" s="143">
        <v>2.3759561839424967E-5</v>
      </c>
      <c r="J14" s="140">
        <v>1.7286926161842219E-5</v>
      </c>
      <c r="K14" s="140">
        <v>1.8418111201380514E-5</v>
      </c>
      <c r="L14" s="140">
        <v>4.0150385751453871E-5</v>
      </c>
      <c r="M14" s="141">
        <f>VARP('T3 - Returns'!$M$5:$M$257)</f>
        <v>1.1848453593306468E-4</v>
      </c>
      <c r="N14" s="140">
        <v>1.4231693992039184E-5</v>
      </c>
      <c r="O14" s="140">
        <v>2.6074039917442942E-5</v>
      </c>
      <c r="P14" s="140">
        <v>2.4042797043851578E-5</v>
      </c>
      <c r="Q14" s="140">
        <v>4.3722909511539432E-5</v>
      </c>
    </row>
    <row r="15" spans="1:17" ht="15" customHeight="1">
      <c r="B15" s="139">
        <v>12</v>
      </c>
      <c r="C15" s="140">
        <v>6.2389532569965181E-5</v>
      </c>
      <c r="D15" s="140">
        <v>1.9501815658711991E-5</v>
      </c>
      <c r="E15" s="140">
        <v>3.0793259827717841E-5</v>
      </c>
      <c r="F15" s="140">
        <v>4.5148771149455383E-5</v>
      </c>
      <c r="G15" s="142">
        <v>3.1160822168121236E-5</v>
      </c>
      <c r="H15" s="140">
        <v>7.9072844857427014E-6</v>
      </c>
      <c r="I15" s="143">
        <v>2.374279453689106E-5</v>
      </c>
      <c r="J15" s="140">
        <v>1.8694475910156218E-5</v>
      </c>
      <c r="K15" s="140">
        <v>4.0813733697863163E-5</v>
      </c>
      <c r="L15" s="140">
        <v>1.8968372305940148E-5</v>
      </c>
      <c r="M15" s="140">
        <v>1.4231693992039184E-5</v>
      </c>
      <c r="N15" s="141">
        <f>VARP('T3 - Returns'!$N$5:$N$257)</f>
        <v>2.0201838597015532E-4</v>
      </c>
      <c r="O15" s="140">
        <v>7.9574051697222316E-5</v>
      </c>
      <c r="P15" s="140">
        <v>7.7328113146978727E-5</v>
      </c>
      <c r="Q15" s="140">
        <v>-3.2388261927657846E-6</v>
      </c>
    </row>
    <row r="16" spans="1:17" ht="15" customHeight="1">
      <c r="B16" s="139">
        <v>13</v>
      </c>
      <c r="C16" s="140">
        <v>6.1639923608675107E-5</v>
      </c>
      <c r="D16" s="140">
        <v>1.0191635228305742E-5</v>
      </c>
      <c r="E16" s="140">
        <v>3.4659025005682835E-5</v>
      </c>
      <c r="F16" s="140">
        <v>3.6596200004394421E-5</v>
      </c>
      <c r="G16" s="142">
        <v>3.2564228412057004E-5</v>
      </c>
      <c r="H16" s="140">
        <v>1.4837704224932392E-5</v>
      </c>
      <c r="I16" s="143">
        <v>1.6335034529385619E-5</v>
      </c>
      <c r="J16" s="140">
        <v>1.1408523204012975E-5</v>
      </c>
      <c r="K16" s="140">
        <v>2.1987415162527574E-5</v>
      </c>
      <c r="L16" s="140">
        <v>2.9565709526922756E-5</v>
      </c>
      <c r="M16" s="140">
        <v>2.6074039917442942E-5</v>
      </c>
      <c r="N16" s="140">
        <v>7.9574051697222316E-5</v>
      </c>
      <c r="O16" s="141">
        <f>VARP('T3 - Returns'!$O$5:$O$257)</f>
        <v>2.6463426964778194E-4</v>
      </c>
      <c r="P16" s="140">
        <v>2.1782215488914223E-4</v>
      </c>
      <c r="Q16" s="140">
        <v>3.2127400582736785E-6</v>
      </c>
    </row>
    <row r="17" spans="2:17" ht="15" customHeight="1">
      <c r="B17" s="139">
        <v>14</v>
      </c>
      <c r="C17" s="140">
        <v>5.7298475890577731E-5</v>
      </c>
      <c r="D17" s="140">
        <v>1.4826487961121564E-5</v>
      </c>
      <c r="E17" s="140">
        <v>3.3328402162337235E-5</v>
      </c>
      <c r="F17" s="140">
        <v>4.0865641240198929E-5</v>
      </c>
      <c r="G17" s="142">
        <v>3.1800894318585293E-5</v>
      </c>
      <c r="H17" s="140">
        <v>1.0567408792395392E-5</v>
      </c>
      <c r="I17" s="143">
        <v>3.4699012788119973E-6</v>
      </c>
      <c r="J17" s="140">
        <v>1.4169069905498581E-5</v>
      </c>
      <c r="K17" s="140">
        <v>2.6026729033728881E-5</v>
      </c>
      <c r="L17" s="140">
        <v>2.8156167538563703E-5</v>
      </c>
      <c r="M17" s="140">
        <v>2.4042797043851578E-5</v>
      </c>
      <c r="N17" s="140">
        <v>7.7328113146978727E-5</v>
      </c>
      <c r="O17" s="140">
        <v>2.1782215488914223E-4</v>
      </c>
      <c r="P17" s="141">
        <f>VARP('T3 - Returns'!$P$5:$P$257)</f>
        <v>2.4465908305331362E-4</v>
      </c>
      <c r="Q17" s="140">
        <v>1.7322536030161119E-5</v>
      </c>
    </row>
    <row r="18" spans="2:17" ht="15" customHeight="1" thickBot="1">
      <c r="B18" s="146">
        <v>15</v>
      </c>
      <c r="C18" s="147">
        <v>2.1967543412515342E-5</v>
      </c>
      <c r="D18" s="147">
        <v>1.0710030734521198E-5</v>
      </c>
      <c r="E18" s="147">
        <v>3.8487154295797269E-5</v>
      </c>
      <c r="F18" s="147">
        <v>3.3061485292745477E-5</v>
      </c>
      <c r="G18" s="148">
        <v>2.1951389960626714E-5</v>
      </c>
      <c r="H18" s="147">
        <v>2.6462839958081013E-5</v>
      </c>
      <c r="I18" s="149">
        <v>1.9244114322737113E-5</v>
      </c>
      <c r="J18" s="147">
        <v>4.7726185381385551E-6</v>
      </c>
      <c r="K18" s="147">
        <v>2.1542710664930835E-5</v>
      </c>
      <c r="L18" s="147">
        <v>3.4000836702195633E-5</v>
      </c>
      <c r="M18" s="147">
        <v>4.3722909511539432E-5</v>
      </c>
      <c r="N18" s="147">
        <v>-3.2388261927657846E-6</v>
      </c>
      <c r="O18" s="147">
        <v>3.2127400582736785E-6</v>
      </c>
      <c r="P18" s="147">
        <v>1.7322536030161119E-5</v>
      </c>
      <c r="Q18" s="150">
        <f>VARP('T3 - Returns'!$Q$5:$Q$257)</f>
        <v>3.1158371545960859E-4</v>
      </c>
    </row>
    <row r="19" spans="2:17" ht="15" customHeight="1" thickBot="1"/>
    <row r="20" spans="2:17" ht="15" customHeight="1" thickBot="1">
      <c r="B20" s="133" t="s">
        <v>18</v>
      </c>
      <c r="C20" s="43">
        <v>1</v>
      </c>
      <c r="D20" s="43">
        <v>2</v>
      </c>
      <c r="E20" s="43">
        <v>3</v>
      </c>
      <c r="F20" s="43">
        <v>4</v>
      </c>
      <c r="G20" s="43">
        <v>5</v>
      </c>
      <c r="H20" s="43">
        <v>6</v>
      </c>
      <c r="I20" s="43">
        <v>7</v>
      </c>
      <c r="J20" s="43">
        <v>8</v>
      </c>
      <c r="K20" s="43">
        <v>9</v>
      </c>
      <c r="L20" s="43">
        <v>10</v>
      </c>
      <c r="M20" s="43">
        <v>11</v>
      </c>
      <c r="N20" s="43">
        <v>12</v>
      </c>
      <c r="O20" s="43">
        <v>13</v>
      </c>
      <c r="P20" s="43">
        <v>14</v>
      </c>
      <c r="Q20" s="43">
        <v>15</v>
      </c>
    </row>
    <row r="21" spans="2:17" ht="15" customHeight="1">
      <c r="B21" s="134">
        <v>1</v>
      </c>
      <c r="C21" s="151">
        <v>1</v>
      </c>
      <c r="D21" s="152">
        <v>0.13169555530222077</v>
      </c>
      <c r="E21" s="152">
        <v>0.20343876275794057</v>
      </c>
      <c r="F21" s="152">
        <v>0.2849140864227967</v>
      </c>
      <c r="G21" s="152">
        <v>0.12540904485656243</v>
      </c>
      <c r="H21" s="152">
        <v>3.1687958042273985E-2</v>
      </c>
      <c r="I21" s="152">
        <v>6.5121020882263911E-5</v>
      </c>
      <c r="J21" s="152">
        <v>6.7322683275258519E-2</v>
      </c>
      <c r="K21" s="152">
        <v>0.15616466395011228</v>
      </c>
      <c r="L21" s="152">
        <v>0.13657307813447386</v>
      </c>
      <c r="M21" s="152">
        <v>0.21737320298457971</v>
      </c>
      <c r="N21" s="152">
        <v>0.30483991989736781</v>
      </c>
      <c r="O21" s="152">
        <v>0.26314468670966534</v>
      </c>
      <c r="P21" s="152">
        <v>0.25440049600524584</v>
      </c>
      <c r="Q21" s="152">
        <v>8.6427046694065465E-2</v>
      </c>
    </row>
    <row r="22" spans="2:17" ht="15" customHeight="1">
      <c r="B22" s="139">
        <v>2</v>
      </c>
      <c r="C22" s="153">
        <v>0.13169555530222077</v>
      </c>
      <c r="D22" s="154">
        <v>1</v>
      </c>
      <c r="E22" s="153">
        <v>0.10921256914390244</v>
      </c>
      <c r="F22" s="153">
        <v>5.8426923634263654E-2</v>
      </c>
      <c r="G22" s="153">
        <v>2.4108766567902676E-2</v>
      </c>
      <c r="H22" s="153">
        <v>-2.9617098469477583E-2</v>
      </c>
      <c r="I22" s="153">
        <v>-3.5024195635005806E-2</v>
      </c>
      <c r="J22" s="153">
        <v>5.5206810423791081E-2</v>
      </c>
      <c r="K22" s="153">
        <v>6.9975446641297595E-2</v>
      </c>
      <c r="L22" s="153">
        <v>-4.8484782164298697E-2</v>
      </c>
      <c r="M22" s="153">
        <v>-3.0525690341481091E-2</v>
      </c>
      <c r="N22" s="153">
        <v>0.10075980417474294</v>
      </c>
      <c r="O22" s="153">
        <v>4.6007490564889564E-2</v>
      </c>
      <c r="P22" s="153">
        <v>6.9608990221852907E-2</v>
      </c>
      <c r="Q22" s="153">
        <v>4.4556498847295678E-2</v>
      </c>
    </row>
    <row r="23" spans="2:17" ht="15" customHeight="1">
      <c r="B23" s="139">
        <v>3</v>
      </c>
      <c r="C23" s="153">
        <v>0.20343876275794057</v>
      </c>
      <c r="D23" s="153">
        <v>0.10921256914390244</v>
      </c>
      <c r="E23" s="154">
        <v>1</v>
      </c>
      <c r="F23" s="153">
        <v>0.20252164947710352</v>
      </c>
      <c r="G23" s="153">
        <v>0.12986201661105193</v>
      </c>
      <c r="H23" s="153">
        <v>1.914471295137854E-2</v>
      </c>
      <c r="I23" s="153">
        <v>6.0680985050448638E-2</v>
      </c>
      <c r="J23" s="153">
        <v>0.12975751885954359</v>
      </c>
      <c r="K23" s="153">
        <v>0.19308719267033267</v>
      </c>
      <c r="L23" s="153">
        <v>5.5120401057746675E-2</v>
      </c>
      <c r="M23" s="153">
        <v>6.2074494548620435E-2</v>
      </c>
      <c r="N23" s="153">
        <v>0.13716836749095612</v>
      </c>
      <c r="O23" s="153">
        <v>0.13489226634752044</v>
      </c>
      <c r="P23" s="153">
        <v>0.13490485303363281</v>
      </c>
      <c r="Q23" s="153">
        <v>0.13804547549146251</v>
      </c>
    </row>
    <row r="24" spans="2:17" ht="15" customHeight="1">
      <c r="B24" s="139">
        <v>4</v>
      </c>
      <c r="C24" s="153">
        <v>0.2849140864227967</v>
      </c>
      <c r="D24" s="153">
        <v>5.8426923634263654E-2</v>
      </c>
      <c r="E24" s="153">
        <v>0.20252164947710352</v>
      </c>
      <c r="F24" s="154">
        <v>1</v>
      </c>
      <c r="G24" s="153">
        <v>6.373038980929939E-2</v>
      </c>
      <c r="H24" s="153">
        <v>0.19231131254907208</v>
      </c>
      <c r="I24" s="153">
        <v>8.4344228795430867E-2</v>
      </c>
      <c r="J24" s="153">
        <v>1.9424122604099786E-2</v>
      </c>
      <c r="K24" s="153">
        <v>7.4885780066707069E-2</v>
      </c>
      <c r="L24" s="153">
        <v>0.25275007422772472</v>
      </c>
      <c r="M24" s="153">
        <v>0.24759366866534477</v>
      </c>
      <c r="N24" s="153">
        <v>0.2223579903233916</v>
      </c>
      <c r="O24" s="153">
        <v>0.15747630098808812</v>
      </c>
      <c r="P24" s="153">
        <v>0.18288576386841882</v>
      </c>
      <c r="Q24" s="153">
        <v>0.13111042917569751</v>
      </c>
    </row>
    <row r="25" spans="2:17" ht="15" customHeight="1">
      <c r="B25" s="139">
        <v>5</v>
      </c>
      <c r="C25" s="153">
        <v>0.12540904485656243</v>
      </c>
      <c r="D25" s="153">
        <v>2.4108766567902676E-2</v>
      </c>
      <c r="E25" s="153">
        <v>0.12986201661105193</v>
      </c>
      <c r="F25" s="153">
        <v>6.373038980929939E-2</v>
      </c>
      <c r="G25" s="154">
        <v>1</v>
      </c>
      <c r="H25" s="153">
        <v>0.10079324966444592</v>
      </c>
      <c r="I25" s="153">
        <v>0.12557321697762883</v>
      </c>
      <c r="J25" s="153">
        <v>0.11518055006847319</v>
      </c>
      <c r="K25" s="153">
        <v>0.14897923621429182</v>
      </c>
      <c r="L25" s="153">
        <v>6.7166835016888263E-2</v>
      </c>
      <c r="M25" s="153">
        <v>0.12416228455253286</v>
      </c>
      <c r="N25" s="153">
        <v>0.16720286432122186</v>
      </c>
      <c r="O25" s="153">
        <v>0.15266799570122577</v>
      </c>
      <c r="P25" s="153">
        <v>0.15505612106513991</v>
      </c>
      <c r="Q25" s="153">
        <v>9.4842916992726498E-2</v>
      </c>
    </row>
    <row r="26" spans="2:17" ht="15" customHeight="1">
      <c r="B26" s="139">
        <v>6</v>
      </c>
      <c r="C26" s="153">
        <v>3.1687958042273985E-2</v>
      </c>
      <c r="D26" s="153">
        <v>-2.9617098469477583E-2</v>
      </c>
      <c r="E26" s="153">
        <v>1.914471295137854E-2</v>
      </c>
      <c r="F26" s="153">
        <v>0.19231131254907208</v>
      </c>
      <c r="G26" s="153">
        <v>0.10079324966444592</v>
      </c>
      <c r="H26" s="154">
        <v>1</v>
      </c>
      <c r="I26" s="153">
        <v>0.45420822674225786</v>
      </c>
      <c r="J26" s="153">
        <v>0.20623994243036659</v>
      </c>
      <c r="K26" s="153">
        <v>0.12798651579580483</v>
      </c>
      <c r="L26" s="153">
        <v>0.22342988675095721</v>
      </c>
      <c r="M26" s="153">
        <v>0.16543165355197606</v>
      </c>
      <c r="N26" s="153">
        <v>5.2607173191213177E-2</v>
      </c>
      <c r="O26" s="153">
        <v>8.6249526219107822E-2</v>
      </c>
      <c r="P26" s="153">
        <v>6.3885292369280741E-2</v>
      </c>
      <c r="Q26" s="153">
        <v>0.14176274853431484</v>
      </c>
    </row>
    <row r="27" spans="2:17" ht="15" customHeight="1">
      <c r="B27" s="139">
        <v>7</v>
      </c>
      <c r="C27" s="153">
        <v>6.5121020882263911E-5</v>
      </c>
      <c r="D27" s="153">
        <v>-3.5024195635005806E-2</v>
      </c>
      <c r="E27" s="153">
        <v>6.0680985050448638E-2</v>
      </c>
      <c r="F27" s="153">
        <v>8.4344228795430867E-2</v>
      </c>
      <c r="G27" s="153">
        <v>0.12557321697762883</v>
      </c>
      <c r="H27" s="153">
        <v>0.45420822674225786</v>
      </c>
      <c r="I27" s="154">
        <v>1</v>
      </c>
      <c r="J27" s="153">
        <v>0.28802456503983009</v>
      </c>
      <c r="K27" s="153">
        <v>0.11169543247316378</v>
      </c>
      <c r="L27" s="153">
        <v>0.30219962699698599</v>
      </c>
      <c r="M27" s="153">
        <v>0.1971519587960669</v>
      </c>
      <c r="N27" s="153">
        <v>0.15087937997542397</v>
      </c>
      <c r="O27" s="153">
        <v>9.0696498328042593E-2</v>
      </c>
      <c r="P27" s="153">
        <v>2.0036873301692782E-2</v>
      </c>
      <c r="Q27" s="153">
        <v>9.8470027067027247E-2</v>
      </c>
    </row>
    <row r="28" spans="2:17" ht="15" customHeight="1">
      <c r="B28" s="139">
        <v>8</v>
      </c>
      <c r="C28" s="153">
        <v>6.7322683275258519E-2</v>
      </c>
      <c r="D28" s="153">
        <v>5.5206810423791081E-2</v>
      </c>
      <c r="E28" s="153">
        <v>0.12975751885954359</v>
      </c>
      <c r="F28" s="153">
        <v>1.9424122604099786E-2</v>
      </c>
      <c r="G28" s="153">
        <v>0.11518055006847319</v>
      </c>
      <c r="H28" s="153">
        <v>0.20623994243036659</v>
      </c>
      <c r="I28" s="153">
        <v>0.28802456503983009</v>
      </c>
      <c r="J28" s="154">
        <v>1</v>
      </c>
      <c r="K28" s="153">
        <v>0.19171043246105904</v>
      </c>
      <c r="L28" s="153">
        <v>0.1686660161967132</v>
      </c>
      <c r="M28" s="153">
        <v>0.12983965307863943</v>
      </c>
      <c r="N28" s="153">
        <v>0.10753213072341709</v>
      </c>
      <c r="O28" s="153">
        <v>5.7335921059630132E-2</v>
      </c>
      <c r="P28" s="153">
        <v>7.4059551298657822E-2</v>
      </c>
      <c r="Q28" s="153">
        <v>2.210496101679706E-2</v>
      </c>
    </row>
    <row r="29" spans="2:17" ht="15" customHeight="1">
      <c r="B29" s="139">
        <v>9</v>
      </c>
      <c r="C29" s="153">
        <v>0.15616466395011228</v>
      </c>
      <c r="D29" s="153">
        <v>6.9975446641297595E-2</v>
      </c>
      <c r="E29" s="153">
        <v>0.19308719267033267</v>
      </c>
      <c r="F29" s="153">
        <v>7.4885780066707069E-2</v>
      </c>
      <c r="G29" s="153">
        <v>0.14897923621429182</v>
      </c>
      <c r="H29" s="153">
        <v>0.12798651579580483</v>
      </c>
      <c r="I29" s="153">
        <v>0.11169543247316378</v>
      </c>
      <c r="J29" s="153">
        <v>0.19171043246105904</v>
      </c>
      <c r="K29" s="154">
        <v>1</v>
      </c>
      <c r="L29" s="153">
        <v>2.3178070266111999E-2</v>
      </c>
      <c r="M29" s="153">
        <v>0.16346505629862798</v>
      </c>
      <c r="N29" s="153">
        <v>0.27740964178692923</v>
      </c>
      <c r="O29" s="153">
        <v>0.13057553334918845</v>
      </c>
      <c r="P29" s="153">
        <v>0.16074948578270859</v>
      </c>
      <c r="Q29" s="153">
        <v>0.117902671668958</v>
      </c>
    </row>
    <row r="30" spans="2:17" ht="15" customHeight="1">
      <c r="B30" s="139">
        <v>10</v>
      </c>
      <c r="C30" s="153">
        <v>0.13657307813447386</v>
      </c>
      <c r="D30" s="153">
        <v>-4.8484782164298697E-2</v>
      </c>
      <c r="E30" s="153">
        <v>5.5120401057746675E-2</v>
      </c>
      <c r="F30" s="153">
        <v>0.25275007422772472</v>
      </c>
      <c r="G30" s="153">
        <v>6.7166835016888263E-2</v>
      </c>
      <c r="H30" s="153">
        <v>0.22342988675095721</v>
      </c>
      <c r="I30" s="153">
        <v>0.30219962699698599</v>
      </c>
      <c r="J30" s="153">
        <v>0.1686660161967132</v>
      </c>
      <c r="K30" s="153">
        <v>2.3178070266111999E-2</v>
      </c>
      <c r="L30" s="154">
        <v>1</v>
      </c>
      <c r="M30" s="153">
        <v>0.36228210868070437</v>
      </c>
      <c r="N30" s="153">
        <v>0.13107583030158942</v>
      </c>
      <c r="O30" s="153">
        <v>0.17850618340243149</v>
      </c>
      <c r="P30" s="153">
        <v>0.17679943367125545</v>
      </c>
      <c r="Q30" s="153">
        <v>0.18918653768044433</v>
      </c>
    </row>
    <row r="31" spans="2:17" ht="15" customHeight="1">
      <c r="B31" s="139">
        <v>11</v>
      </c>
      <c r="C31" s="153">
        <v>0.21737320298457971</v>
      </c>
      <c r="D31" s="153">
        <v>-3.0525690341481091E-2</v>
      </c>
      <c r="E31" s="153">
        <v>6.2074494548620435E-2</v>
      </c>
      <c r="F31" s="153">
        <v>0.24759366866534477</v>
      </c>
      <c r="G31" s="153">
        <v>0.12416228455253286</v>
      </c>
      <c r="H31" s="153">
        <v>0.16543165355197606</v>
      </c>
      <c r="I31" s="153">
        <v>0.1971519587960669</v>
      </c>
      <c r="J31" s="153">
        <v>0.12983965307863943</v>
      </c>
      <c r="K31" s="153">
        <v>0.16346505629862798</v>
      </c>
      <c r="L31" s="153">
        <v>0.36228210868070437</v>
      </c>
      <c r="M31" s="154">
        <v>1</v>
      </c>
      <c r="N31" s="153">
        <v>9.1987817007903538E-2</v>
      </c>
      <c r="O31" s="153">
        <v>0.14724971002226106</v>
      </c>
      <c r="P31" s="153">
        <v>0.14121261081205014</v>
      </c>
      <c r="Q31" s="153">
        <v>0.22755733673320983</v>
      </c>
    </row>
    <row r="32" spans="2:17" ht="15" customHeight="1">
      <c r="B32" s="139">
        <v>12</v>
      </c>
      <c r="C32" s="153">
        <v>0.30483991989736781</v>
      </c>
      <c r="D32" s="153">
        <v>0.10075980417474294</v>
      </c>
      <c r="E32" s="153">
        <v>0.13716836749095612</v>
      </c>
      <c r="F32" s="153">
        <v>0.2223579903233916</v>
      </c>
      <c r="G32" s="153">
        <v>0.16720286432122186</v>
      </c>
      <c r="H32" s="153">
        <v>5.2607173191213177E-2</v>
      </c>
      <c r="I32" s="153">
        <v>0.15087937997542397</v>
      </c>
      <c r="J32" s="153">
        <v>0.10753213072341709</v>
      </c>
      <c r="K32" s="153">
        <v>0.27740964178692923</v>
      </c>
      <c r="L32" s="153">
        <v>0.13107583030158942</v>
      </c>
      <c r="M32" s="153">
        <v>9.1987817007903538E-2</v>
      </c>
      <c r="N32" s="154">
        <v>1</v>
      </c>
      <c r="O32" s="153">
        <v>0.34415412658173183</v>
      </c>
      <c r="P32" s="153">
        <v>0.34782539972836685</v>
      </c>
      <c r="Q32" s="153">
        <v>-1.2909363163487854E-2</v>
      </c>
    </row>
    <row r="33" spans="2:17" ht="15" customHeight="1">
      <c r="B33" s="139">
        <v>13</v>
      </c>
      <c r="C33" s="153">
        <v>0.26314468670966534</v>
      </c>
      <c r="D33" s="153">
        <v>4.6007490564889564E-2</v>
      </c>
      <c r="E33" s="153">
        <v>0.13489226634752044</v>
      </c>
      <c r="F33" s="153">
        <v>0.15747630098808812</v>
      </c>
      <c r="G33" s="153">
        <v>0.15266799570122577</v>
      </c>
      <c r="H33" s="153">
        <v>8.6249526219107822E-2</v>
      </c>
      <c r="I33" s="153">
        <v>9.0696498328042593E-2</v>
      </c>
      <c r="J33" s="153">
        <v>5.7335921059630132E-2</v>
      </c>
      <c r="K33" s="153">
        <v>0.13057553334918845</v>
      </c>
      <c r="L33" s="153">
        <v>0.17850618340243149</v>
      </c>
      <c r="M33" s="153">
        <v>0.14724971002226106</v>
      </c>
      <c r="N33" s="153">
        <v>0.34415412658173183</v>
      </c>
      <c r="O33" s="154">
        <v>1</v>
      </c>
      <c r="P33" s="153">
        <v>0.85604843250393026</v>
      </c>
      <c r="Q33" s="153">
        <v>1.1188327505306966E-2</v>
      </c>
    </row>
    <row r="34" spans="2:17" ht="15" customHeight="1">
      <c r="B34" s="139">
        <v>14</v>
      </c>
      <c r="C34" s="153">
        <v>0.25440049600524584</v>
      </c>
      <c r="D34" s="153">
        <v>6.9608990221852907E-2</v>
      </c>
      <c r="E34" s="153">
        <v>0.13490485303363281</v>
      </c>
      <c r="F34" s="153">
        <v>0.18288576386841882</v>
      </c>
      <c r="G34" s="153">
        <v>0.15505612106513991</v>
      </c>
      <c r="H34" s="153">
        <v>6.3885292369280741E-2</v>
      </c>
      <c r="I34" s="153">
        <v>2.0036873301692782E-2</v>
      </c>
      <c r="J34" s="153">
        <v>7.4059551298657822E-2</v>
      </c>
      <c r="K34" s="153">
        <v>0.16074948578270859</v>
      </c>
      <c r="L34" s="153">
        <v>0.17679943367125545</v>
      </c>
      <c r="M34" s="153">
        <v>0.14121261081205014</v>
      </c>
      <c r="N34" s="153">
        <v>0.34782539972836685</v>
      </c>
      <c r="O34" s="153">
        <v>0.85604843250393026</v>
      </c>
      <c r="P34" s="154">
        <v>1</v>
      </c>
      <c r="Q34" s="153">
        <v>6.2739842712237662E-2</v>
      </c>
    </row>
    <row r="35" spans="2:17" ht="15" customHeight="1" thickBot="1">
      <c r="B35" s="146">
        <v>15</v>
      </c>
      <c r="C35" s="155">
        <v>8.6427046694065465E-2</v>
      </c>
      <c r="D35" s="155">
        <v>4.4556498847295678E-2</v>
      </c>
      <c r="E35" s="155">
        <v>0.13804547549146251</v>
      </c>
      <c r="F35" s="155">
        <v>0.13111042917569751</v>
      </c>
      <c r="G35" s="155">
        <v>9.4842916992726498E-2</v>
      </c>
      <c r="H35" s="155">
        <v>0.14176274853431484</v>
      </c>
      <c r="I35" s="155">
        <v>9.8470027067027247E-2</v>
      </c>
      <c r="J35" s="155">
        <v>2.210496101679706E-2</v>
      </c>
      <c r="K35" s="155">
        <v>0.117902671668958</v>
      </c>
      <c r="L35" s="155">
        <v>0.18918653768044433</v>
      </c>
      <c r="M35" s="155">
        <v>0.22755733673320983</v>
      </c>
      <c r="N35" s="155">
        <v>-1.2909363163487854E-2</v>
      </c>
      <c r="O35" s="155">
        <v>1.1188327505306966E-2</v>
      </c>
      <c r="P35" s="155">
        <v>6.2739842712237662E-2</v>
      </c>
      <c r="Q35" s="156">
        <v>1</v>
      </c>
    </row>
    <row r="42" spans="2:17" ht="15" customHeight="1">
      <c r="C42" s="157"/>
    </row>
    <row r="43" spans="2:17" ht="15" customHeight="1">
      <c r="G43" s="84">
        <v>2</v>
      </c>
    </row>
  </sheetData>
  <conditionalFormatting sqref="C21:Q35">
    <cfRule type="expression" dxfId="2" priority="1">
      <formula>C21&lt;0</formula>
    </cfRule>
    <cfRule type="expression" dxfId="1" priority="2">
      <formula>C21=1</formula>
    </cfRule>
    <cfRule type="expression" dxfId="0" priority="3">
      <formula>C21&gt;0.4</formula>
    </cfRule>
  </conditionalFormatting>
  <hyperlinks>
    <hyperlink ref="A1" location="Main!A1" display="Main" xr:uid="{00000000-0004-0000-1000-000000000000}"/>
  </hyperlink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-0.499984740745262"/>
  </sheetPr>
  <dimension ref="A1:AA33"/>
  <sheetViews>
    <sheetView workbookViewId="0">
      <selection activeCell="Q25" sqref="Q25"/>
    </sheetView>
  </sheetViews>
  <sheetFormatPr baseColWidth="10" defaultColWidth="9.1640625" defaultRowHeight="15"/>
  <cols>
    <col min="1" max="1" width="8.1640625" style="2" bestFit="1" customWidth="1"/>
    <col min="2" max="16384" width="9.1640625" style="2"/>
  </cols>
  <sheetData>
    <row r="1" spans="1:18" ht="20" thickBot="1">
      <c r="A1" s="46" t="s">
        <v>26</v>
      </c>
    </row>
    <row r="14" spans="1:18" ht="16" thickBot="1"/>
    <row r="15" spans="1:18" ht="16" thickBot="1">
      <c r="K15" s="176" t="s">
        <v>86</v>
      </c>
      <c r="L15" s="177"/>
      <c r="M15" s="177"/>
      <c r="N15" s="177"/>
      <c r="O15" s="177"/>
      <c r="P15" s="178"/>
      <c r="Q15" s="158"/>
      <c r="R15" s="158"/>
    </row>
    <row r="19" spans="18:27" ht="16" thickBot="1"/>
    <row r="20" spans="18:27" ht="16" thickBot="1">
      <c r="R20" s="176" t="s">
        <v>88</v>
      </c>
      <c r="S20" s="177"/>
      <c r="T20" s="177"/>
      <c r="U20" s="177"/>
      <c r="V20" s="177"/>
      <c r="W20" s="177"/>
      <c r="X20" s="177"/>
      <c r="Y20" s="177"/>
      <c r="Z20" s="177"/>
      <c r="AA20" s="178"/>
    </row>
    <row r="32" spans="18:27" ht="16" thickBot="1"/>
    <row r="33" spans="2:16" ht="16" thickBot="1">
      <c r="B33" s="176" t="s">
        <v>83</v>
      </c>
      <c r="C33" s="177"/>
      <c r="D33" s="177"/>
      <c r="E33" s="177"/>
      <c r="F33" s="177"/>
      <c r="G33" s="177"/>
      <c r="H33" s="177"/>
      <c r="I33" s="178"/>
      <c r="K33" s="176" t="s">
        <v>87</v>
      </c>
      <c r="L33" s="177"/>
      <c r="M33" s="177"/>
      <c r="N33" s="177"/>
      <c r="O33" s="177"/>
      <c r="P33" s="178"/>
    </row>
  </sheetData>
  <mergeCells count="4">
    <mergeCell ref="B33:I33"/>
    <mergeCell ref="K15:P15"/>
    <mergeCell ref="K33:P33"/>
    <mergeCell ref="R20:AA20"/>
  </mergeCells>
  <hyperlinks>
    <hyperlink ref="A1" location="Main!A1" display="Main" xr:uid="{00000000-0004-0000-11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Main</vt:lpstr>
      <vt:lpstr>T3 - Price Data</vt:lpstr>
      <vt:lpstr>T3 - Returns</vt:lpstr>
      <vt:lpstr>T3 - Analysis</vt:lpstr>
      <vt:lpstr>T3 - Stats</vt:lpstr>
      <vt:lpstr>T3 - Appendix</vt:lpstr>
      <vt:lpstr>Average</vt:lpstr>
      <vt:lpstr>Sharpe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Bomba-PC</dc:creator>
  <cp:lastModifiedBy>Irakli Yakobadze</cp:lastModifiedBy>
  <dcterms:created xsi:type="dcterms:W3CDTF">2018-03-18T14:30:54Z</dcterms:created>
  <dcterms:modified xsi:type="dcterms:W3CDTF">2018-10-12T12:33:33Z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{812D1EBE-3FF4-425F-9308-91616B6B872F}</vt:lpwstr>
  </property>
</Properties>
</file>