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125" activeTab="3"/>
  </bookViews>
  <sheets>
    <sheet name="Independent_unpooled (2)" sheetId="4" r:id="rId1"/>
    <sheet name="Independent_unpooled" sheetId="1" r:id="rId2"/>
    <sheet name="Independent_pooled (2)" sheetId="5" r:id="rId3"/>
    <sheet name="Independent_pooled" sheetId="3" r:id="rId4"/>
  </sheets>
  <definedNames>
    <definedName name="m">Independent_unpooled!$F$10</definedName>
    <definedName name="n">Independent_unpooled!$F$9</definedName>
    <definedName name="s_x">Independent_unpooled!$F$7</definedName>
    <definedName name="s_y">Independent_unpooled!$F$8</definedName>
    <definedName name="x_bar">Independent_unpooled!$F$5</definedName>
    <definedName name="y_bar">Independent_unpooled!$F$6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30" i="3" l="1"/>
  <c r="F26" i="1"/>
  <c r="F22" i="3"/>
  <c r="G18" i="1"/>
  <c r="F33" i="3" l="1"/>
  <c r="F23" i="3"/>
  <c r="F21" i="3"/>
  <c r="F14" i="3"/>
  <c r="F12" i="3"/>
  <c r="F11" i="3"/>
  <c r="F10" i="3"/>
  <c r="F9" i="3"/>
  <c r="F8" i="3"/>
  <c r="F7" i="3"/>
  <c r="F19" i="1"/>
  <c r="F18" i="1"/>
  <c r="F17" i="1"/>
  <c r="F10" i="1"/>
  <c r="F9" i="1"/>
  <c r="F8" i="1"/>
  <c r="F7" i="1"/>
  <c r="F6" i="1"/>
  <c r="F5" i="1"/>
  <c r="F32" i="3" l="1"/>
</calcChain>
</file>

<file path=xl/sharedStrings.xml><?xml version="1.0" encoding="utf-8"?>
<sst xmlns="http://schemas.openxmlformats.org/spreadsheetml/2006/main" count="83" uniqueCount="29">
  <si>
    <t>Paint A</t>
  </si>
  <si>
    <t>Paint B</t>
  </si>
  <si>
    <t>(a) Hypothesis test</t>
  </si>
  <si>
    <t>Null hypothesis: mu_A = mu_B</t>
  </si>
  <si>
    <t>x_bar</t>
  </si>
  <si>
    <t>y_bar</t>
  </si>
  <si>
    <t>s_x</t>
  </si>
  <si>
    <t>s_y</t>
  </si>
  <si>
    <t>n</t>
  </si>
  <si>
    <t>m</t>
  </si>
  <si>
    <t>(b) 99% confidence interval</t>
  </si>
  <si>
    <t>lower bound</t>
  </si>
  <si>
    <t>upper bound</t>
  </si>
  <si>
    <t>(Paint Thickness)
Compare the thickness between paints A and B</t>
  </si>
  <si>
    <t>What if we assume that the A and B have the same variance?</t>
  </si>
  <si>
    <t>s_p</t>
  </si>
  <si>
    <t>t-statistic</t>
    <phoneticPr fontId="4" type="noConversion"/>
  </si>
  <si>
    <t>v</t>
    <phoneticPr fontId="4" type="noConversion"/>
  </si>
  <si>
    <t>p-value</t>
    <phoneticPr fontId="4" type="noConversion"/>
  </si>
  <si>
    <t>t_0.005,154</t>
    <phoneticPr fontId="4" type="noConversion"/>
  </si>
  <si>
    <t>t_0.005,155</t>
    <phoneticPr fontId="4" type="noConversion"/>
  </si>
  <si>
    <t xml:space="preserve"> ==&gt; It is likely that paint A is thicker than paint B, but may be the same</t>
    <phoneticPr fontId="4" type="noConversion"/>
  </si>
  <si>
    <t>s.e.</t>
    <phoneticPr fontId="4" type="noConversion"/>
  </si>
  <si>
    <t>t_</t>
    <phoneticPr fontId="4" type="noConversion"/>
  </si>
  <si>
    <t>Null hypothesis: mu_A = mu_B</t>
    <phoneticPr fontId="4" type="noConversion"/>
  </si>
  <si>
    <t>t_</t>
    <phoneticPr fontId="4" type="noConversion"/>
  </si>
  <si>
    <t>alpha</t>
    <phoneticPr fontId="4" type="noConversion"/>
  </si>
  <si>
    <t>s.e.</t>
    <phoneticPr fontId="4" type="noConversion"/>
  </si>
  <si>
    <t xml:space="preserve"> ==&gt; Thus, if alpha = 0.01, accept the null hypothesis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</si>
</sst>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scheme val="minor"/>
    </font>
    <font>
      <i/>
      <sz val="11"/>
      <color rgb="FFFF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  <xf numFmtId="0" fontId="3" fillId="0" borderId="0" xfId="0" applyFont="1"/>
    <xf numFmtId="0" fontId="1" fillId="0" borderId="0" xfId="0" applyFont="1"/>
    <xf numFmtId="0" fontId="0" fillId="5" borderId="0" xfId="0" applyFill="1"/>
    <xf numFmtId="176" fontId="0" fillId="0" borderId="11" xfId="0" applyNumberFormat="1" applyBorder="1"/>
    <xf numFmtId="176" fontId="0" fillId="0" borderId="12" xfId="0" applyNumberFormat="1" applyBorder="1"/>
    <xf numFmtId="176" fontId="0" fillId="0" borderId="14" xfId="0" applyNumberFormat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3" xfId="0" applyBorder="1"/>
    <xf numFmtId="0" fontId="5" fillId="0" borderId="0" xfId="0" applyFont="1"/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431800</xdr:colOff>
      <xdr:row>7</xdr:row>
      <xdr:rowOff>114300</xdr:rowOff>
    </xdr:from>
    <xdr:to>
      <xdr:col>11</xdr:col>
      <xdr:colOff>136525</xdr:colOff>
      <xdr:row>12</xdr:row>
      <xdr:rowOff>69850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8225" y="1666875"/>
          <a:ext cx="1762125" cy="100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101601</xdr:colOff>
      <xdr:row>0</xdr:row>
      <xdr:rowOff>133351</xdr:rowOff>
    </xdr:from>
    <xdr:to>
      <xdr:col>11</xdr:col>
      <xdr:colOff>546100</xdr:colOff>
      <xdr:row>5</xdr:row>
      <xdr:rowOff>135078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8026" y="133351"/>
          <a:ext cx="2501899" cy="1135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23</xdr:row>
      <xdr:rowOff>12700</xdr:rowOff>
    </xdr:from>
    <xdr:to>
      <xdr:col>15</xdr:col>
      <xdr:colOff>146050</xdr:colOff>
      <xdr:row>27</xdr:row>
      <xdr:rowOff>121136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927600"/>
          <a:ext cx="4889500" cy="946636"/>
        </a:xfrm>
        <a:prstGeom prst="rect">
          <a:avLst/>
        </a:prstGeom>
        <a:noFill/>
        <a:ln w="19050">
          <a:solidFill>
            <a:srgbClr val="FFC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431800</xdr:colOff>
      <xdr:row>7</xdr:row>
      <xdr:rowOff>114300</xdr:rowOff>
    </xdr:from>
    <xdr:to>
      <xdr:col>11</xdr:col>
      <xdr:colOff>136525</xdr:colOff>
      <xdr:row>12</xdr:row>
      <xdr:rowOff>69850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1403350"/>
          <a:ext cx="15335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101601</xdr:colOff>
      <xdr:row>0</xdr:row>
      <xdr:rowOff>133351</xdr:rowOff>
    </xdr:from>
    <xdr:to>
      <xdr:col>11</xdr:col>
      <xdr:colOff>546100</xdr:colOff>
      <xdr:row>5</xdr:row>
      <xdr:rowOff>135078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1" y="133351"/>
          <a:ext cx="2273299" cy="10367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23</xdr:row>
      <xdr:rowOff>12700</xdr:rowOff>
    </xdr:from>
    <xdr:to>
      <xdr:col>15</xdr:col>
      <xdr:colOff>146050</xdr:colOff>
      <xdr:row>27</xdr:row>
      <xdr:rowOff>121136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450" y="4248150"/>
          <a:ext cx="4356100" cy="845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82550</xdr:colOff>
      <xdr:row>0</xdr:row>
      <xdr:rowOff>165100</xdr:rowOff>
    </xdr:from>
    <xdr:to>
      <xdr:col>13</xdr:col>
      <xdr:colOff>568325</xdr:colOff>
      <xdr:row>3</xdr:row>
      <xdr:rowOff>155575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550" y="165100"/>
          <a:ext cx="39147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247651</xdr:colOff>
      <xdr:row>5</xdr:row>
      <xdr:rowOff>1</xdr:rowOff>
    </xdr:from>
    <xdr:to>
      <xdr:col>12</xdr:col>
      <xdr:colOff>175422</xdr:colOff>
      <xdr:row>9</xdr:row>
      <xdr:rowOff>127000</xdr:rowOff>
    </xdr:to>
    <xdr:pic>
      <xdr:nvPicPr>
        <xdr:cNvPr id="3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8451" y="1133476"/>
          <a:ext cx="1985171" cy="965199"/>
        </a:xfrm>
        <a:prstGeom prst="rect">
          <a:avLst/>
        </a:prstGeom>
      </xdr:spPr>
    </xdr:pic>
    <xdr:clientData/>
  </xdr:twoCellAnchor>
  <xdr:twoCellAnchor editAs="oneCell">
    <xdr:from>
      <xdr:col>8</xdr:col>
      <xdr:colOff>139700</xdr:colOff>
      <xdr:row>28</xdr:row>
      <xdr:rowOff>25401</xdr:rowOff>
    </xdr:from>
    <xdr:to>
      <xdr:col>17</xdr:col>
      <xdr:colOff>107950</xdr:colOff>
      <xdr:row>34</xdr:row>
      <xdr:rowOff>66768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4700" y="5778501"/>
          <a:ext cx="6140450" cy="1298667"/>
        </a:xfrm>
        <a:prstGeom prst="rect">
          <a:avLst/>
        </a:prstGeom>
        <a:noFill/>
        <a:ln w="19050">
          <a:solidFill>
            <a:srgbClr val="FFC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82550</xdr:colOff>
      <xdr:row>0</xdr:row>
      <xdr:rowOff>165100</xdr:rowOff>
    </xdr:from>
    <xdr:to>
      <xdr:col>13</xdr:col>
      <xdr:colOff>568325</xdr:colOff>
      <xdr:row>3</xdr:row>
      <xdr:rowOff>155575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65100"/>
          <a:ext cx="35337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247651</xdr:colOff>
      <xdr:row>5</xdr:row>
      <xdr:rowOff>1</xdr:rowOff>
    </xdr:from>
    <xdr:to>
      <xdr:col>12</xdr:col>
      <xdr:colOff>175422</xdr:colOff>
      <xdr:row>9</xdr:row>
      <xdr:rowOff>127000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9151" y="1035051"/>
          <a:ext cx="1756571" cy="863599"/>
        </a:xfrm>
        <a:prstGeom prst="rect">
          <a:avLst/>
        </a:prstGeom>
      </xdr:spPr>
    </xdr:pic>
    <xdr:clientData/>
  </xdr:twoCellAnchor>
  <xdr:twoCellAnchor editAs="oneCell">
    <xdr:from>
      <xdr:col>8</xdr:col>
      <xdr:colOff>139700</xdr:colOff>
      <xdr:row>27</xdr:row>
      <xdr:rowOff>25401</xdr:rowOff>
    </xdr:from>
    <xdr:to>
      <xdr:col>17</xdr:col>
      <xdr:colOff>107950</xdr:colOff>
      <xdr:row>33</xdr:row>
      <xdr:rowOff>66768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118101"/>
          <a:ext cx="5454650" cy="1146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K15" sqref="K15"/>
    </sheetView>
  </sheetViews>
  <sheetFormatPr defaultRowHeight="16.5" x14ac:dyDescent="0.3"/>
  <cols>
    <col min="5" max="5" width="11.625" customWidth="1"/>
  </cols>
  <sheetData>
    <row r="1" spans="1:12" x14ac:dyDescent="0.3">
      <c r="A1" s="24" t="s">
        <v>13</v>
      </c>
      <c r="B1" s="25"/>
      <c r="C1" s="25"/>
      <c r="D1" s="25"/>
      <c r="E1" s="25"/>
      <c r="I1" s="3"/>
      <c r="J1" s="4"/>
      <c r="K1" s="4"/>
      <c r="L1" s="5"/>
    </row>
    <row r="2" spans="1:12" ht="23.45" customHeight="1" x14ac:dyDescent="0.3">
      <c r="A2" s="25"/>
      <c r="B2" s="25"/>
      <c r="C2" s="25"/>
      <c r="D2" s="25"/>
      <c r="E2" s="25"/>
      <c r="I2" s="6"/>
      <c r="J2" s="7"/>
      <c r="K2" s="7"/>
      <c r="L2" s="8"/>
    </row>
    <row r="3" spans="1:12" x14ac:dyDescent="0.3">
      <c r="I3" s="6"/>
      <c r="J3" s="7"/>
      <c r="K3" s="7"/>
      <c r="L3" s="8"/>
    </row>
    <row r="4" spans="1:12" x14ac:dyDescent="0.3">
      <c r="A4" s="19" t="s">
        <v>0</v>
      </c>
      <c r="B4" s="20" t="s">
        <v>1</v>
      </c>
      <c r="I4" s="6"/>
      <c r="J4" s="7"/>
      <c r="K4" s="7"/>
      <c r="L4" s="8"/>
    </row>
    <row r="5" spans="1:12" x14ac:dyDescent="0.3">
      <c r="A5" s="16">
        <v>0.23299999535083771</v>
      </c>
      <c r="B5" s="17">
        <v>0.11400000005960464</v>
      </c>
      <c r="E5" t="s">
        <v>4</v>
      </c>
      <c r="F5" s="1"/>
      <c r="I5" s="6"/>
      <c r="J5" s="7"/>
      <c r="K5" s="7"/>
      <c r="L5" s="8"/>
    </row>
    <row r="6" spans="1:12" x14ac:dyDescent="0.3">
      <c r="A6" s="16">
        <v>0.12700000405311584</v>
      </c>
      <c r="B6" s="17">
        <v>0.31700000166893005</v>
      </c>
      <c r="E6" t="s">
        <v>5</v>
      </c>
      <c r="F6" s="1"/>
      <c r="I6" s="6"/>
      <c r="J6" s="7"/>
      <c r="K6" s="7"/>
      <c r="L6" s="8"/>
    </row>
    <row r="7" spans="1:12" x14ac:dyDescent="0.3">
      <c r="A7" s="16">
        <v>0.28299999237060547</v>
      </c>
      <c r="B7" s="17">
        <v>0.31600001454353333</v>
      </c>
      <c r="E7" t="s">
        <v>6</v>
      </c>
      <c r="I7" s="6"/>
      <c r="J7" s="7"/>
      <c r="K7" s="7"/>
      <c r="L7" s="8"/>
    </row>
    <row r="8" spans="1:12" x14ac:dyDescent="0.3">
      <c r="A8" s="16">
        <v>0.18500000238418579</v>
      </c>
      <c r="B8" s="17">
        <v>0.30300000309944153</v>
      </c>
      <c r="E8" t="s">
        <v>7</v>
      </c>
      <c r="I8" s="6"/>
      <c r="J8" s="7"/>
      <c r="K8" s="7"/>
      <c r="L8" s="8"/>
    </row>
    <row r="9" spans="1:12" x14ac:dyDescent="0.3">
      <c r="A9" s="16">
        <v>0.2199999988079071</v>
      </c>
      <c r="B9" s="17">
        <v>0.16200000047683716</v>
      </c>
      <c r="E9" t="s">
        <v>8</v>
      </c>
      <c r="I9" s="6"/>
      <c r="J9" s="7"/>
      <c r="K9" s="7"/>
      <c r="L9" s="8"/>
    </row>
    <row r="10" spans="1:12" x14ac:dyDescent="0.3">
      <c r="A10" s="16">
        <v>0.33799999952316284</v>
      </c>
      <c r="B10" s="17">
        <v>0.24300000071525574</v>
      </c>
      <c r="E10" t="s">
        <v>9</v>
      </c>
      <c r="I10" s="6"/>
      <c r="J10" s="7"/>
      <c r="K10" s="7"/>
      <c r="L10" s="8"/>
    </row>
    <row r="11" spans="1:12" x14ac:dyDescent="0.3">
      <c r="A11" s="16">
        <v>0.28299999237060547</v>
      </c>
      <c r="B11" s="17">
        <v>0.14699999988079071</v>
      </c>
      <c r="E11" t="s">
        <v>22</v>
      </c>
      <c r="I11" s="6"/>
      <c r="J11" s="7"/>
      <c r="K11" s="7"/>
      <c r="L11" s="8"/>
    </row>
    <row r="12" spans="1:12" x14ac:dyDescent="0.3">
      <c r="A12" s="16">
        <v>0.35699999332427979</v>
      </c>
      <c r="B12" s="17">
        <v>0.23999999463558197</v>
      </c>
      <c r="I12" s="6"/>
      <c r="J12" s="7"/>
      <c r="K12" s="7"/>
      <c r="L12" s="8"/>
    </row>
    <row r="13" spans="1:12" ht="17.25" thickBot="1" x14ac:dyDescent="0.35">
      <c r="A13" s="16">
        <v>0.17000000178813934</v>
      </c>
      <c r="B13" s="17">
        <v>0.18400000035762787</v>
      </c>
      <c r="E13" s="2" t="s">
        <v>2</v>
      </c>
      <c r="F13" s="2"/>
      <c r="G13" s="2"/>
      <c r="H13" s="2"/>
      <c r="I13" s="9"/>
      <c r="J13" s="10"/>
      <c r="K13" s="10"/>
      <c r="L13" s="11"/>
    </row>
    <row r="14" spans="1:12" x14ac:dyDescent="0.3">
      <c r="A14" s="16">
        <v>0.2199999988079071</v>
      </c>
      <c r="B14" s="17">
        <v>0.2460000067949295</v>
      </c>
    </row>
    <row r="15" spans="1:12" x14ac:dyDescent="0.3">
      <c r="A15" s="16">
        <v>0.21500000357627869</v>
      </c>
      <c r="B15" s="17">
        <v>0.15899999439716339</v>
      </c>
      <c r="E15" t="s">
        <v>24</v>
      </c>
    </row>
    <row r="16" spans="1:12" x14ac:dyDescent="0.3">
      <c r="A16" s="16">
        <v>0.18999999761581421</v>
      </c>
      <c r="B16" s="17">
        <v>0.2800000011920929</v>
      </c>
    </row>
    <row r="17" spans="1:8" x14ac:dyDescent="0.3">
      <c r="A17" s="16">
        <v>0.18799999356269836</v>
      </c>
      <c r="B17" s="17">
        <v>0.22400000691413879</v>
      </c>
      <c r="E17" t="s">
        <v>16</v>
      </c>
    </row>
    <row r="18" spans="1:8" x14ac:dyDescent="0.3">
      <c r="A18" s="16">
        <v>0.23199999332427979</v>
      </c>
      <c r="B18" s="17">
        <v>0.12999999523162842</v>
      </c>
      <c r="E18" t="s">
        <v>17</v>
      </c>
    </row>
    <row r="19" spans="1:8" x14ac:dyDescent="0.3">
      <c r="A19" s="16">
        <v>0.28799998760223389</v>
      </c>
      <c r="B19" s="17">
        <v>0.28999999165534973</v>
      </c>
      <c r="E19" t="s">
        <v>18</v>
      </c>
      <c r="F19" s="15"/>
    </row>
    <row r="20" spans="1:8" x14ac:dyDescent="0.3">
      <c r="A20" s="16">
        <v>0.15899999439716339</v>
      </c>
      <c r="B20" s="17">
        <v>0.210999995470047</v>
      </c>
    </row>
    <row r="21" spans="1:8" x14ac:dyDescent="0.3">
      <c r="A21" s="16">
        <v>0.13899999856948853</v>
      </c>
      <c r="B21" s="17">
        <v>0.20499999821186066</v>
      </c>
      <c r="E21" s="23"/>
    </row>
    <row r="22" spans="1:8" x14ac:dyDescent="0.3">
      <c r="A22" s="16">
        <v>0.32400000095367432</v>
      </c>
      <c r="B22" s="17">
        <v>8.9000001549720764E-2</v>
      </c>
    </row>
    <row r="23" spans="1:8" x14ac:dyDescent="0.3">
      <c r="A23" s="16">
        <v>0.2070000022649765</v>
      </c>
      <c r="B23" s="17">
        <v>0.33700001239776611</v>
      </c>
    </row>
    <row r="24" spans="1:8" x14ac:dyDescent="0.3">
      <c r="A24" s="16">
        <v>0.30399999022483826</v>
      </c>
      <c r="B24" s="17">
        <v>0.2630000114440918</v>
      </c>
      <c r="E24" s="2" t="s">
        <v>10</v>
      </c>
      <c r="F24" s="2"/>
      <c r="G24" s="2"/>
      <c r="H24" s="2"/>
    </row>
    <row r="25" spans="1:8" x14ac:dyDescent="0.3">
      <c r="A25" s="16">
        <v>0.15600000321865082</v>
      </c>
      <c r="B25" s="17">
        <v>0.1940000057220459</v>
      </c>
    </row>
    <row r="26" spans="1:8" x14ac:dyDescent="0.3">
      <c r="A26" s="16">
        <v>0.28999999165534973</v>
      </c>
      <c r="B26" s="17">
        <v>4.5000001788139343E-2</v>
      </c>
      <c r="E26" t="s">
        <v>26</v>
      </c>
    </row>
    <row r="27" spans="1:8" x14ac:dyDescent="0.3">
      <c r="A27" s="16">
        <v>0.21299999952316284</v>
      </c>
      <c r="B27" s="17">
        <v>2.3000000044703484E-2</v>
      </c>
      <c r="E27" t="s">
        <v>25</v>
      </c>
    </row>
    <row r="28" spans="1:8" x14ac:dyDescent="0.3">
      <c r="A28" s="16">
        <v>0.20600000023841858</v>
      </c>
      <c r="B28" s="17">
        <v>0.10199999809265137</v>
      </c>
    </row>
    <row r="29" spans="1:8" x14ac:dyDescent="0.3">
      <c r="A29" s="16">
        <v>0.2199999988079071</v>
      </c>
      <c r="B29" s="17">
        <v>0.34799998998641968</v>
      </c>
      <c r="E29" t="s">
        <v>11</v>
      </c>
      <c r="F29" s="15"/>
    </row>
    <row r="30" spans="1:8" x14ac:dyDescent="0.3">
      <c r="A30" s="16">
        <v>0.23000000417232513</v>
      </c>
      <c r="B30" s="17">
        <v>0.22599999606609344</v>
      </c>
      <c r="E30" t="s">
        <v>12</v>
      </c>
      <c r="F30" s="15"/>
    </row>
    <row r="31" spans="1:8" x14ac:dyDescent="0.3">
      <c r="A31" s="16">
        <v>0.1809999942779541</v>
      </c>
      <c r="B31" s="17">
        <v>9.7999997437000275E-2</v>
      </c>
      <c r="E31" s="23"/>
    </row>
    <row r="32" spans="1:8" x14ac:dyDescent="0.3">
      <c r="A32" s="16">
        <v>0.35199999809265137</v>
      </c>
      <c r="B32" s="17">
        <v>0.14599999785423279</v>
      </c>
    </row>
    <row r="33" spans="1:2" x14ac:dyDescent="0.3">
      <c r="A33" s="16">
        <v>0.14699999988079071</v>
      </c>
      <c r="B33" s="17">
        <v>0.28299999237060547</v>
      </c>
    </row>
    <row r="34" spans="1:2" x14ac:dyDescent="0.3">
      <c r="A34" s="16">
        <v>0.28200000524520874</v>
      </c>
      <c r="B34" s="17">
        <v>9.6000000834465027E-2</v>
      </c>
    </row>
    <row r="35" spans="1:2" x14ac:dyDescent="0.3">
      <c r="A35" s="16">
        <v>0.13300000131130219</v>
      </c>
      <c r="B35" s="17">
        <v>0.12600000202655792</v>
      </c>
    </row>
    <row r="36" spans="1:2" x14ac:dyDescent="0.3">
      <c r="A36" s="16">
        <v>0.53799998760223389</v>
      </c>
      <c r="B36" s="17">
        <v>0.24300000071525574</v>
      </c>
    </row>
    <row r="37" spans="1:2" x14ac:dyDescent="0.3">
      <c r="A37" s="16">
        <v>0.20000000298023224</v>
      </c>
      <c r="B37" s="17">
        <v>0.16899999976158142</v>
      </c>
    </row>
    <row r="38" spans="1:2" x14ac:dyDescent="0.3">
      <c r="A38" s="16">
        <v>0.27500000596046448</v>
      </c>
      <c r="B38" s="17">
        <v>7.1999996900558472E-2</v>
      </c>
    </row>
    <row r="39" spans="1:2" x14ac:dyDescent="0.3">
      <c r="A39" s="16">
        <v>0.31499999761581421</v>
      </c>
      <c r="B39" s="17">
        <v>0.22300000488758087</v>
      </c>
    </row>
    <row r="40" spans="1:2" x14ac:dyDescent="0.3">
      <c r="A40" s="16">
        <v>0.24699999392032623</v>
      </c>
      <c r="B40" s="17">
        <v>0.1550000011920929</v>
      </c>
    </row>
    <row r="41" spans="1:2" x14ac:dyDescent="0.3">
      <c r="A41" s="16">
        <v>0.31499999761581421</v>
      </c>
      <c r="B41" s="17">
        <v>0.19200000166893005</v>
      </c>
    </row>
    <row r="42" spans="1:2" x14ac:dyDescent="0.3">
      <c r="A42" s="16">
        <v>0.16300000250339508</v>
      </c>
      <c r="B42" s="17">
        <v>0.33300000429153442</v>
      </c>
    </row>
    <row r="43" spans="1:2" x14ac:dyDescent="0.3">
      <c r="A43" s="16">
        <v>0.16099999845027924</v>
      </c>
      <c r="B43" s="17">
        <v>0.11800000071525574</v>
      </c>
    </row>
    <row r="44" spans="1:2" x14ac:dyDescent="0.3">
      <c r="A44" s="16">
        <v>0.24400000274181366</v>
      </c>
      <c r="B44" s="17">
        <v>0.16500000655651093</v>
      </c>
    </row>
    <row r="45" spans="1:2" x14ac:dyDescent="0.3">
      <c r="A45" s="16">
        <v>0.23999999463558197</v>
      </c>
      <c r="B45" s="17">
        <v>0.11500000208616257</v>
      </c>
    </row>
    <row r="46" spans="1:2" x14ac:dyDescent="0.3">
      <c r="A46" s="16">
        <v>0.32600000500679016</v>
      </c>
      <c r="B46" s="17">
        <v>0.15399999916553497</v>
      </c>
    </row>
    <row r="47" spans="1:2" x14ac:dyDescent="0.3">
      <c r="A47" s="16">
        <v>0.26199999451637268</v>
      </c>
      <c r="B47" s="17">
        <v>0.10899999737739563</v>
      </c>
    </row>
    <row r="48" spans="1:2" x14ac:dyDescent="0.3">
      <c r="A48" s="16">
        <v>0.27000001072883606</v>
      </c>
      <c r="B48" s="17">
        <v>0.18700000643730164</v>
      </c>
    </row>
    <row r="49" spans="1:2" x14ac:dyDescent="0.3">
      <c r="A49" s="16">
        <v>0.15000000596046448</v>
      </c>
      <c r="B49" s="17">
        <v>0.2370000034570694</v>
      </c>
    </row>
    <row r="50" spans="1:2" x14ac:dyDescent="0.3">
      <c r="A50" s="16">
        <v>0.18999999761581421</v>
      </c>
      <c r="B50" s="17">
        <v>0.2669999897480011</v>
      </c>
    </row>
    <row r="51" spans="1:2" x14ac:dyDescent="0.3">
      <c r="A51" s="16">
        <v>0.2070000022649765</v>
      </c>
      <c r="B51" s="17">
        <v>0.23999999463558197</v>
      </c>
    </row>
    <row r="52" spans="1:2" x14ac:dyDescent="0.3">
      <c r="A52" s="16">
        <v>7.5999997556209564E-2</v>
      </c>
      <c r="B52" s="17">
        <v>0.23399999737739563</v>
      </c>
    </row>
    <row r="53" spans="1:2" x14ac:dyDescent="0.3">
      <c r="A53" s="16">
        <v>0.18899999558925629</v>
      </c>
      <c r="B53" s="17">
        <v>0.10599999874830246</v>
      </c>
    </row>
    <row r="54" spans="1:2" x14ac:dyDescent="0.3">
      <c r="A54" s="16">
        <v>0.20499999821186066</v>
      </c>
      <c r="B54" s="17">
        <v>0.31000000238418579</v>
      </c>
    </row>
    <row r="55" spans="1:2" x14ac:dyDescent="0.3">
      <c r="A55" s="16">
        <v>0.29600000381469727</v>
      </c>
      <c r="B55" s="17">
        <v>0.19300000369548798</v>
      </c>
    </row>
    <row r="56" spans="1:2" x14ac:dyDescent="0.3">
      <c r="A56" s="16">
        <v>0.210999995470047</v>
      </c>
      <c r="B56" s="17">
        <v>0.24400000274181366</v>
      </c>
    </row>
    <row r="57" spans="1:2" x14ac:dyDescent="0.3">
      <c r="A57" s="16">
        <v>0.27500000596046448</v>
      </c>
      <c r="B57" s="17">
        <v>0.16599999368190765</v>
      </c>
    </row>
    <row r="58" spans="1:2" x14ac:dyDescent="0.3">
      <c r="A58" s="16">
        <v>0.19200000166893005</v>
      </c>
      <c r="B58" s="17">
        <v>0.29800000786781311</v>
      </c>
    </row>
    <row r="59" spans="1:2" x14ac:dyDescent="0.3">
      <c r="A59" s="16">
        <v>0.32699999213218689</v>
      </c>
      <c r="B59" s="17">
        <v>0.15899999439716339</v>
      </c>
    </row>
    <row r="60" spans="1:2" x14ac:dyDescent="0.3">
      <c r="A60" s="16">
        <v>0.23199999332427979</v>
      </c>
      <c r="B60" s="17">
        <v>0.22499999403953552</v>
      </c>
    </row>
    <row r="61" spans="1:2" x14ac:dyDescent="0.3">
      <c r="A61" s="16">
        <v>0.2460000067949295</v>
      </c>
      <c r="B61" s="17">
        <v>0.30500000715255737</v>
      </c>
    </row>
    <row r="62" spans="1:2" x14ac:dyDescent="0.3">
      <c r="A62" s="16">
        <v>0.24300000071525574</v>
      </c>
      <c r="B62" s="17">
        <v>8.2999996840953827E-2</v>
      </c>
    </row>
    <row r="63" spans="1:2" x14ac:dyDescent="0.3">
      <c r="A63" s="16">
        <v>0.31099998950958252</v>
      </c>
      <c r="B63" s="17">
        <v>0.19300000369548798</v>
      </c>
    </row>
    <row r="64" spans="1:2" x14ac:dyDescent="0.3">
      <c r="A64" s="16">
        <v>0.21500000357627869</v>
      </c>
      <c r="B64" s="17">
        <v>0.11299999803304672</v>
      </c>
    </row>
    <row r="65" spans="1:2" x14ac:dyDescent="0.3">
      <c r="A65" s="16">
        <v>0.25099998712539673</v>
      </c>
      <c r="B65" s="17">
        <v>0.20000000298023224</v>
      </c>
    </row>
    <row r="66" spans="1:2" x14ac:dyDescent="0.3">
      <c r="A66" s="16">
        <v>0.27900001406669617</v>
      </c>
      <c r="B66" s="17">
        <v>0.18999999761581421</v>
      </c>
    </row>
    <row r="67" spans="1:2" x14ac:dyDescent="0.3">
      <c r="A67" s="16">
        <v>0.28499999642372131</v>
      </c>
      <c r="B67" s="17">
        <v>0.18999999761581421</v>
      </c>
    </row>
    <row r="68" spans="1:2" x14ac:dyDescent="0.3">
      <c r="A68" s="16">
        <v>0.17700000107288361</v>
      </c>
      <c r="B68" s="17">
        <v>0.2669999897480011</v>
      </c>
    </row>
    <row r="69" spans="1:2" x14ac:dyDescent="0.3">
      <c r="A69" s="16">
        <v>0.2800000011920929</v>
      </c>
      <c r="B69" s="17">
        <v>0.2720000147819519</v>
      </c>
    </row>
    <row r="70" spans="1:2" x14ac:dyDescent="0.3">
      <c r="A70" s="16">
        <v>0.18400000035762787</v>
      </c>
      <c r="B70" s="17">
        <v>0.20600000023841858</v>
      </c>
    </row>
    <row r="71" spans="1:2" x14ac:dyDescent="0.3">
      <c r="A71" s="16">
        <v>0.210999995470047</v>
      </c>
      <c r="B71" s="17">
        <v>0.27000001072883606</v>
      </c>
    </row>
    <row r="72" spans="1:2" x14ac:dyDescent="0.3">
      <c r="A72" s="16">
        <v>0.15700000524520874</v>
      </c>
      <c r="B72" s="17">
        <v>0.12200000137090683</v>
      </c>
    </row>
    <row r="73" spans="1:2" x14ac:dyDescent="0.3">
      <c r="A73" s="16">
        <v>0.23000000417232513</v>
      </c>
      <c r="B73" s="17">
        <v>9.4999998807907104E-2</v>
      </c>
    </row>
    <row r="74" spans="1:2" x14ac:dyDescent="0.3">
      <c r="A74" s="16">
        <v>0.15299999713897705</v>
      </c>
      <c r="B74" s="17">
        <v>0.27900001406669617</v>
      </c>
    </row>
    <row r="75" spans="1:2" x14ac:dyDescent="0.3">
      <c r="A75" s="16">
        <v>0.20800000429153442</v>
      </c>
      <c r="B75" s="17">
        <v>0.23800000548362732</v>
      </c>
    </row>
    <row r="76" spans="1:2" x14ac:dyDescent="0.3">
      <c r="A76" s="16">
        <v>0.24699999392032623</v>
      </c>
      <c r="B76" s="17">
        <v>0.36399999260902405</v>
      </c>
    </row>
    <row r="77" spans="1:2" x14ac:dyDescent="0.3">
      <c r="A77" s="16">
        <v>0.14100000262260437</v>
      </c>
      <c r="B77" s="17">
        <v>0.19300000369548798</v>
      </c>
    </row>
    <row r="78" spans="1:2" x14ac:dyDescent="0.3">
      <c r="A78" s="16">
        <v>0.15099999308586121</v>
      </c>
      <c r="B78" s="17">
        <v>0.36700001358985901</v>
      </c>
    </row>
    <row r="79" spans="1:2" x14ac:dyDescent="0.3">
      <c r="A79" s="16">
        <v>0.23899999260902405</v>
      </c>
      <c r="B79" s="17">
        <v>0.17200000584125519</v>
      </c>
    </row>
    <row r="80" spans="1:2" x14ac:dyDescent="0.3">
      <c r="A80" s="21"/>
      <c r="B80" s="17">
        <v>5.9000000357627869E-2</v>
      </c>
    </row>
    <row r="81" spans="1:2" x14ac:dyDescent="0.3">
      <c r="A81" s="21"/>
      <c r="B81" s="17">
        <v>0.2070000022649765</v>
      </c>
    </row>
    <row r="82" spans="1:2" x14ac:dyDescent="0.3">
      <c r="A82" s="21"/>
      <c r="B82" s="17">
        <v>0.24500000476837158</v>
      </c>
    </row>
    <row r="83" spans="1:2" x14ac:dyDescent="0.3">
      <c r="A83" s="21"/>
      <c r="B83" s="17">
        <v>0.28999999165534973</v>
      </c>
    </row>
    <row r="84" spans="1:2" x14ac:dyDescent="0.3">
      <c r="A84" s="21"/>
      <c r="B84" s="17">
        <v>0.10000000149011612</v>
      </c>
    </row>
    <row r="85" spans="1:2" x14ac:dyDescent="0.3">
      <c r="A85" s="21"/>
      <c r="B85" s="17">
        <v>0.25600001215934753</v>
      </c>
    </row>
    <row r="86" spans="1:2" x14ac:dyDescent="0.3">
      <c r="A86" s="22"/>
      <c r="B86" s="18">
        <v>0.14000000059604645</v>
      </c>
    </row>
  </sheetData>
  <mergeCells count="1">
    <mergeCell ref="A1:E2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10" workbookViewId="0">
      <selection activeCell="E21" sqref="E21"/>
    </sheetView>
  </sheetViews>
  <sheetFormatPr defaultRowHeight="16.5" x14ac:dyDescent="0.3"/>
  <cols>
    <col min="5" max="5" width="11.625" customWidth="1"/>
  </cols>
  <sheetData>
    <row r="1" spans="1:12" x14ac:dyDescent="0.3">
      <c r="A1" s="24" t="s">
        <v>13</v>
      </c>
      <c r="B1" s="25"/>
      <c r="C1" s="25"/>
      <c r="D1" s="25"/>
      <c r="E1" s="25"/>
      <c r="I1" s="3"/>
      <c r="J1" s="4"/>
      <c r="K1" s="4"/>
      <c r="L1" s="5"/>
    </row>
    <row r="2" spans="1:12" ht="23.45" customHeight="1" x14ac:dyDescent="0.3">
      <c r="A2" s="25"/>
      <c r="B2" s="25"/>
      <c r="C2" s="25"/>
      <c r="D2" s="25"/>
      <c r="E2" s="25"/>
      <c r="I2" s="6"/>
      <c r="J2" s="7"/>
      <c r="K2" s="7"/>
      <c r="L2" s="8"/>
    </row>
    <row r="3" spans="1:12" x14ac:dyDescent="0.3">
      <c r="I3" s="6"/>
      <c r="J3" s="7"/>
      <c r="K3" s="7"/>
      <c r="L3" s="8"/>
    </row>
    <row r="4" spans="1:12" x14ac:dyDescent="0.3">
      <c r="A4" s="19" t="s">
        <v>0</v>
      </c>
      <c r="B4" s="20" t="s">
        <v>1</v>
      </c>
      <c r="I4" s="6"/>
      <c r="J4" s="7"/>
      <c r="K4" s="7"/>
      <c r="L4" s="8"/>
    </row>
    <row r="5" spans="1:12" x14ac:dyDescent="0.3">
      <c r="A5" s="16">
        <v>0.23299999535083771</v>
      </c>
      <c r="B5" s="17">
        <v>0.11400000005960464</v>
      </c>
      <c r="E5" t="s">
        <v>4</v>
      </c>
      <c r="F5" s="1">
        <f>AVERAGE(A5:A79)</f>
        <v>0.23181333214044572</v>
      </c>
      <c r="I5" s="6"/>
      <c r="J5" s="7"/>
      <c r="K5" s="7"/>
      <c r="L5" s="8"/>
    </row>
    <row r="6" spans="1:12" x14ac:dyDescent="0.3">
      <c r="A6" s="16">
        <v>0.12700000405311584</v>
      </c>
      <c r="B6" s="17">
        <v>0.31700000166893005</v>
      </c>
      <c r="E6" t="s">
        <v>5</v>
      </c>
      <c r="F6" s="1">
        <f>AVERAGE(B5:B86)</f>
        <v>0.20093902543459724</v>
      </c>
      <c r="I6" s="6"/>
      <c r="J6" s="7"/>
      <c r="K6" s="7"/>
      <c r="L6" s="8"/>
    </row>
    <row r="7" spans="1:12" x14ac:dyDescent="0.3">
      <c r="A7" s="16">
        <v>0.28299999237060547</v>
      </c>
      <c r="B7" s="17">
        <v>0.31600001454353333</v>
      </c>
      <c r="E7" t="s">
        <v>6</v>
      </c>
      <c r="F7">
        <f>_xlfn.STDEV.S(A5:A79)</f>
        <v>7.0159795583786502E-2</v>
      </c>
      <c r="I7" s="6"/>
      <c r="J7" s="7"/>
      <c r="K7" s="7"/>
      <c r="L7" s="8"/>
    </row>
    <row r="8" spans="1:12" x14ac:dyDescent="0.3">
      <c r="A8" s="16">
        <v>0.18500000238418579</v>
      </c>
      <c r="B8" s="17">
        <v>0.30300000309944153</v>
      </c>
      <c r="E8" t="s">
        <v>7</v>
      </c>
      <c r="F8">
        <f>_xlfn.STDEV.S(B5:B86)</f>
        <v>8.014452314076391E-2</v>
      </c>
      <c r="I8" s="6"/>
      <c r="J8" s="7"/>
      <c r="K8" s="7"/>
      <c r="L8" s="8"/>
    </row>
    <row r="9" spans="1:12" x14ac:dyDescent="0.3">
      <c r="A9" s="16">
        <v>0.2199999988079071</v>
      </c>
      <c r="B9" s="17">
        <v>0.16200000047683716</v>
      </c>
      <c r="E9" t="s">
        <v>8</v>
      </c>
      <c r="F9">
        <f>COUNT(A5:A79)</f>
        <v>75</v>
      </c>
      <c r="I9" s="6"/>
      <c r="J9" s="7"/>
      <c r="K9" s="7"/>
      <c r="L9" s="8"/>
    </row>
    <row r="10" spans="1:12" x14ac:dyDescent="0.3">
      <c r="A10" s="16">
        <v>0.33799999952316284</v>
      </c>
      <c r="B10" s="17">
        <v>0.24300000071525574</v>
      </c>
      <c r="E10" t="s">
        <v>9</v>
      </c>
      <c r="F10">
        <f>COUNT(B5:B86)</f>
        <v>82</v>
      </c>
      <c r="I10" s="6"/>
      <c r="J10" s="7"/>
      <c r="K10" s="7"/>
      <c r="L10" s="8"/>
    </row>
    <row r="11" spans="1:12" x14ac:dyDescent="0.3">
      <c r="A11" s="16">
        <v>0.28299999237060547</v>
      </c>
      <c r="B11" s="17">
        <v>0.14699999988079071</v>
      </c>
      <c r="I11" s="6"/>
      <c r="J11" s="7"/>
      <c r="K11" s="7"/>
      <c r="L11" s="8"/>
    </row>
    <row r="12" spans="1:12" x14ac:dyDescent="0.3">
      <c r="A12" s="16">
        <v>0.35699999332427979</v>
      </c>
      <c r="B12" s="17">
        <v>0.23999999463558197</v>
      </c>
      <c r="I12" s="6"/>
      <c r="J12" s="7"/>
      <c r="K12" s="7"/>
      <c r="L12" s="8"/>
    </row>
    <row r="13" spans="1:12" ht="17.25" thickBot="1" x14ac:dyDescent="0.35">
      <c r="A13" s="16">
        <v>0.17000000178813934</v>
      </c>
      <c r="B13" s="17">
        <v>0.18400000035762787</v>
      </c>
      <c r="E13" s="2" t="s">
        <v>2</v>
      </c>
      <c r="F13" s="2"/>
      <c r="G13" s="2"/>
      <c r="H13" s="2"/>
      <c r="I13" s="9"/>
      <c r="J13" s="10"/>
      <c r="K13" s="10"/>
      <c r="L13" s="11"/>
    </row>
    <row r="14" spans="1:12" x14ac:dyDescent="0.3">
      <c r="A14" s="16">
        <v>0.2199999988079071</v>
      </c>
      <c r="B14" s="17">
        <v>0.2460000067949295</v>
      </c>
    </row>
    <row r="15" spans="1:12" x14ac:dyDescent="0.3">
      <c r="A15" s="16">
        <v>0.21500000357627869</v>
      </c>
      <c r="B15" s="17">
        <v>0.15899999439716339</v>
      </c>
      <c r="E15" t="s">
        <v>3</v>
      </c>
    </row>
    <row r="16" spans="1:12" x14ac:dyDescent="0.3">
      <c r="A16" s="16">
        <v>0.18999999761581421</v>
      </c>
      <c r="B16" s="17">
        <v>0.2800000011920929</v>
      </c>
    </row>
    <row r="17" spans="1:8" x14ac:dyDescent="0.3">
      <c r="A17" s="16">
        <v>0.18799999356269836</v>
      </c>
      <c r="B17" s="17">
        <v>0.22400000691413879</v>
      </c>
      <c r="E17" t="s">
        <v>16</v>
      </c>
      <c r="F17">
        <f>(F5-F6-0)/SQRT(F7^2/F9+F8^2/F10)</f>
        <v>2.5731895819919277</v>
      </c>
    </row>
    <row r="18" spans="1:8" x14ac:dyDescent="0.3">
      <c r="A18" s="16">
        <v>0.23199999332427979</v>
      </c>
      <c r="B18" s="17">
        <v>0.12999999523162842</v>
      </c>
      <c r="E18" t="s">
        <v>17</v>
      </c>
      <c r="F18">
        <f>(F7^2/F9+F8^2/F10)^2/(F7^4/(F9^2*(F9-1))+F8^4/(F10^2*(F10-1)))</f>
        <v>154.71269278896852</v>
      </c>
      <c r="G18">
        <f>FLOOR(F18,1)</f>
        <v>154</v>
      </c>
    </row>
    <row r="19" spans="1:8" x14ac:dyDescent="0.3">
      <c r="A19" s="16">
        <v>0.28799998760223389</v>
      </c>
      <c r="B19" s="17">
        <v>0.28999999165534973</v>
      </c>
      <c r="E19" t="s">
        <v>18</v>
      </c>
      <c r="F19" s="15">
        <f>2*_xlfn.T.DIST.RT(F17,G18)</f>
        <v>1.1020714300114368E-2</v>
      </c>
    </row>
    <row r="20" spans="1:8" x14ac:dyDescent="0.3">
      <c r="A20" s="16">
        <v>0.15899999439716339</v>
      </c>
      <c r="B20" s="17">
        <v>0.210999995470047</v>
      </c>
    </row>
    <row r="21" spans="1:8" x14ac:dyDescent="0.3">
      <c r="A21" s="16">
        <v>0.13899999856948853</v>
      </c>
      <c r="B21" s="17">
        <v>0.20499999821186066</v>
      </c>
      <c r="E21" s="23" t="s">
        <v>28</v>
      </c>
    </row>
    <row r="22" spans="1:8" x14ac:dyDescent="0.3">
      <c r="A22" s="16">
        <v>0.32400000095367432</v>
      </c>
      <c r="B22" s="17">
        <v>8.9000001549720764E-2</v>
      </c>
    </row>
    <row r="23" spans="1:8" x14ac:dyDescent="0.3">
      <c r="A23" s="16">
        <v>0.2070000022649765</v>
      </c>
      <c r="B23" s="17">
        <v>0.33700001239776611</v>
      </c>
    </row>
    <row r="24" spans="1:8" x14ac:dyDescent="0.3">
      <c r="A24" s="16">
        <v>0.30399999022483826</v>
      </c>
      <c r="B24" s="17">
        <v>0.2630000114440918</v>
      </c>
      <c r="E24" s="2" t="s">
        <v>10</v>
      </c>
      <c r="F24" s="2"/>
      <c r="G24" s="2"/>
      <c r="H24" s="2"/>
    </row>
    <row r="25" spans="1:8" x14ac:dyDescent="0.3">
      <c r="A25" s="16">
        <v>0.15600000321865082</v>
      </c>
      <c r="B25" s="17">
        <v>0.1940000057220459</v>
      </c>
    </row>
    <row r="26" spans="1:8" x14ac:dyDescent="0.3">
      <c r="A26" s="16">
        <v>0.28999999165534973</v>
      </c>
      <c r="B26" s="17">
        <v>4.5000001788139343E-2</v>
      </c>
      <c r="E26" t="s">
        <v>19</v>
      </c>
      <c r="F26">
        <f>-_xlfn.T.INV(0.005,154)</f>
        <v>2.608130807257294</v>
      </c>
    </row>
    <row r="27" spans="1:8" x14ac:dyDescent="0.3">
      <c r="A27" s="16">
        <v>0.21299999952316284</v>
      </c>
      <c r="B27" s="17">
        <v>2.3000000044703484E-2</v>
      </c>
    </row>
    <row r="28" spans="1:8" x14ac:dyDescent="0.3">
      <c r="A28" s="16">
        <v>0.20600000023841858</v>
      </c>
      <c r="B28" s="17">
        <v>0.10199999809265137</v>
      </c>
      <c r="E28" t="s">
        <v>11</v>
      </c>
      <c r="F28" s="15">
        <f>x_bar-y_bar-$F$26*SQRT(s_x^2/n+s_y^2/m)</f>
        <v>-4.1924081811568759E-4</v>
      </c>
    </row>
    <row r="29" spans="1:8" x14ac:dyDescent="0.3">
      <c r="A29" s="16">
        <v>0.2199999988079071</v>
      </c>
      <c r="B29" s="17">
        <v>0.34799998998641968</v>
      </c>
      <c r="E29" t="s">
        <v>12</v>
      </c>
      <c r="F29" s="15">
        <f>x_bar-y_bar+$F$26*SQRT(s_x^2/n+s_y^2/m)</f>
        <v>6.216785422981265E-2</v>
      </c>
    </row>
    <row r="30" spans="1:8" x14ac:dyDescent="0.3">
      <c r="A30" s="16">
        <v>0.23000000417232513</v>
      </c>
      <c r="B30" s="17">
        <v>0.22599999606609344</v>
      </c>
    </row>
    <row r="31" spans="1:8" x14ac:dyDescent="0.3">
      <c r="A31" s="16">
        <v>0.1809999942779541</v>
      </c>
      <c r="B31" s="17">
        <v>9.7999997437000275E-2</v>
      </c>
      <c r="E31" s="23" t="s">
        <v>21</v>
      </c>
    </row>
    <row r="32" spans="1:8" x14ac:dyDescent="0.3">
      <c r="A32" s="16">
        <v>0.35199999809265137</v>
      </c>
      <c r="B32" s="17">
        <v>0.14599999785423279</v>
      </c>
    </row>
    <row r="33" spans="1:2" x14ac:dyDescent="0.3">
      <c r="A33" s="16">
        <v>0.14699999988079071</v>
      </c>
      <c r="B33" s="17">
        <v>0.28299999237060547</v>
      </c>
    </row>
    <row r="34" spans="1:2" x14ac:dyDescent="0.3">
      <c r="A34" s="16">
        <v>0.28200000524520874</v>
      </c>
      <c r="B34" s="17">
        <v>9.6000000834465027E-2</v>
      </c>
    </row>
    <row r="35" spans="1:2" x14ac:dyDescent="0.3">
      <c r="A35" s="16">
        <v>0.13300000131130219</v>
      </c>
      <c r="B35" s="17">
        <v>0.12600000202655792</v>
      </c>
    </row>
    <row r="36" spans="1:2" x14ac:dyDescent="0.3">
      <c r="A36" s="16">
        <v>0.53799998760223389</v>
      </c>
      <c r="B36" s="17">
        <v>0.24300000071525574</v>
      </c>
    </row>
    <row r="37" spans="1:2" x14ac:dyDescent="0.3">
      <c r="A37" s="16">
        <v>0.20000000298023224</v>
      </c>
      <c r="B37" s="17">
        <v>0.16899999976158142</v>
      </c>
    </row>
    <row r="38" spans="1:2" x14ac:dyDescent="0.3">
      <c r="A38" s="16">
        <v>0.27500000596046448</v>
      </c>
      <c r="B38" s="17">
        <v>7.1999996900558472E-2</v>
      </c>
    </row>
    <row r="39" spans="1:2" x14ac:dyDescent="0.3">
      <c r="A39" s="16">
        <v>0.31499999761581421</v>
      </c>
      <c r="B39" s="17">
        <v>0.22300000488758087</v>
      </c>
    </row>
    <row r="40" spans="1:2" x14ac:dyDescent="0.3">
      <c r="A40" s="16">
        <v>0.24699999392032623</v>
      </c>
      <c r="B40" s="17">
        <v>0.1550000011920929</v>
      </c>
    </row>
    <row r="41" spans="1:2" x14ac:dyDescent="0.3">
      <c r="A41" s="16">
        <v>0.31499999761581421</v>
      </c>
      <c r="B41" s="17">
        <v>0.19200000166893005</v>
      </c>
    </row>
    <row r="42" spans="1:2" x14ac:dyDescent="0.3">
      <c r="A42" s="16">
        <v>0.16300000250339508</v>
      </c>
      <c r="B42" s="17">
        <v>0.33300000429153442</v>
      </c>
    </row>
    <row r="43" spans="1:2" x14ac:dyDescent="0.3">
      <c r="A43" s="16">
        <v>0.16099999845027924</v>
      </c>
      <c r="B43" s="17">
        <v>0.11800000071525574</v>
      </c>
    </row>
    <row r="44" spans="1:2" x14ac:dyDescent="0.3">
      <c r="A44" s="16">
        <v>0.24400000274181366</v>
      </c>
      <c r="B44" s="17">
        <v>0.16500000655651093</v>
      </c>
    </row>
    <row r="45" spans="1:2" x14ac:dyDescent="0.3">
      <c r="A45" s="16">
        <v>0.23999999463558197</v>
      </c>
      <c r="B45" s="17">
        <v>0.11500000208616257</v>
      </c>
    </row>
    <row r="46" spans="1:2" x14ac:dyDescent="0.3">
      <c r="A46" s="16">
        <v>0.32600000500679016</v>
      </c>
      <c r="B46" s="17">
        <v>0.15399999916553497</v>
      </c>
    </row>
    <row r="47" spans="1:2" x14ac:dyDescent="0.3">
      <c r="A47" s="16">
        <v>0.26199999451637268</v>
      </c>
      <c r="B47" s="17">
        <v>0.10899999737739563</v>
      </c>
    </row>
    <row r="48" spans="1:2" x14ac:dyDescent="0.3">
      <c r="A48" s="16">
        <v>0.27000001072883606</v>
      </c>
      <c r="B48" s="17">
        <v>0.18700000643730164</v>
      </c>
    </row>
    <row r="49" spans="1:2" x14ac:dyDescent="0.3">
      <c r="A49" s="16">
        <v>0.15000000596046448</v>
      </c>
      <c r="B49" s="17">
        <v>0.2370000034570694</v>
      </c>
    </row>
    <row r="50" spans="1:2" x14ac:dyDescent="0.3">
      <c r="A50" s="16">
        <v>0.18999999761581421</v>
      </c>
      <c r="B50" s="17">
        <v>0.2669999897480011</v>
      </c>
    </row>
    <row r="51" spans="1:2" x14ac:dyDescent="0.3">
      <c r="A51" s="16">
        <v>0.2070000022649765</v>
      </c>
      <c r="B51" s="17">
        <v>0.23999999463558197</v>
      </c>
    </row>
    <row r="52" spans="1:2" x14ac:dyDescent="0.3">
      <c r="A52" s="16">
        <v>7.5999997556209564E-2</v>
      </c>
      <c r="B52" s="17">
        <v>0.23399999737739563</v>
      </c>
    </row>
    <row r="53" spans="1:2" x14ac:dyDescent="0.3">
      <c r="A53" s="16">
        <v>0.18899999558925629</v>
      </c>
      <c r="B53" s="17">
        <v>0.10599999874830246</v>
      </c>
    </row>
    <row r="54" spans="1:2" x14ac:dyDescent="0.3">
      <c r="A54" s="16">
        <v>0.20499999821186066</v>
      </c>
      <c r="B54" s="17">
        <v>0.31000000238418579</v>
      </c>
    </row>
    <row r="55" spans="1:2" x14ac:dyDescent="0.3">
      <c r="A55" s="16">
        <v>0.29600000381469727</v>
      </c>
      <c r="B55" s="17">
        <v>0.19300000369548798</v>
      </c>
    </row>
    <row r="56" spans="1:2" x14ac:dyDescent="0.3">
      <c r="A56" s="16">
        <v>0.210999995470047</v>
      </c>
      <c r="B56" s="17">
        <v>0.24400000274181366</v>
      </c>
    </row>
    <row r="57" spans="1:2" x14ac:dyDescent="0.3">
      <c r="A57" s="16">
        <v>0.27500000596046448</v>
      </c>
      <c r="B57" s="17">
        <v>0.16599999368190765</v>
      </c>
    </row>
    <row r="58" spans="1:2" x14ac:dyDescent="0.3">
      <c r="A58" s="16">
        <v>0.19200000166893005</v>
      </c>
      <c r="B58" s="17">
        <v>0.29800000786781311</v>
      </c>
    </row>
    <row r="59" spans="1:2" x14ac:dyDescent="0.3">
      <c r="A59" s="16">
        <v>0.32699999213218689</v>
      </c>
      <c r="B59" s="17">
        <v>0.15899999439716339</v>
      </c>
    </row>
    <row r="60" spans="1:2" x14ac:dyDescent="0.3">
      <c r="A60" s="16">
        <v>0.23199999332427979</v>
      </c>
      <c r="B60" s="17">
        <v>0.22499999403953552</v>
      </c>
    </row>
    <row r="61" spans="1:2" x14ac:dyDescent="0.3">
      <c r="A61" s="16">
        <v>0.2460000067949295</v>
      </c>
      <c r="B61" s="17">
        <v>0.30500000715255737</v>
      </c>
    </row>
    <row r="62" spans="1:2" x14ac:dyDescent="0.3">
      <c r="A62" s="16">
        <v>0.24300000071525574</v>
      </c>
      <c r="B62" s="17">
        <v>8.2999996840953827E-2</v>
      </c>
    </row>
    <row r="63" spans="1:2" x14ac:dyDescent="0.3">
      <c r="A63" s="16">
        <v>0.31099998950958252</v>
      </c>
      <c r="B63" s="17">
        <v>0.19300000369548798</v>
      </c>
    </row>
    <row r="64" spans="1:2" x14ac:dyDescent="0.3">
      <c r="A64" s="16">
        <v>0.21500000357627869</v>
      </c>
      <c r="B64" s="17">
        <v>0.11299999803304672</v>
      </c>
    </row>
    <row r="65" spans="1:2" x14ac:dyDescent="0.3">
      <c r="A65" s="16">
        <v>0.25099998712539673</v>
      </c>
      <c r="B65" s="17">
        <v>0.20000000298023224</v>
      </c>
    </row>
    <row r="66" spans="1:2" x14ac:dyDescent="0.3">
      <c r="A66" s="16">
        <v>0.27900001406669617</v>
      </c>
      <c r="B66" s="17">
        <v>0.18999999761581421</v>
      </c>
    </row>
    <row r="67" spans="1:2" x14ac:dyDescent="0.3">
      <c r="A67" s="16">
        <v>0.28499999642372131</v>
      </c>
      <c r="B67" s="17">
        <v>0.18999999761581421</v>
      </c>
    </row>
    <row r="68" spans="1:2" x14ac:dyDescent="0.3">
      <c r="A68" s="16">
        <v>0.17700000107288361</v>
      </c>
      <c r="B68" s="17">
        <v>0.2669999897480011</v>
      </c>
    </row>
    <row r="69" spans="1:2" x14ac:dyDescent="0.3">
      <c r="A69" s="16">
        <v>0.2800000011920929</v>
      </c>
      <c r="B69" s="17">
        <v>0.2720000147819519</v>
      </c>
    </row>
    <row r="70" spans="1:2" x14ac:dyDescent="0.3">
      <c r="A70" s="16">
        <v>0.18400000035762787</v>
      </c>
      <c r="B70" s="17">
        <v>0.20600000023841858</v>
      </c>
    </row>
    <row r="71" spans="1:2" x14ac:dyDescent="0.3">
      <c r="A71" s="16">
        <v>0.210999995470047</v>
      </c>
      <c r="B71" s="17">
        <v>0.27000001072883606</v>
      </c>
    </row>
    <row r="72" spans="1:2" x14ac:dyDescent="0.3">
      <c r="A72" s="16">
        <v>0.15700000524520874</v>
      </c>
      <c r="B72" s="17">
        <v>0.12200000137090683</v>
      </c>
    </row>
    <row r="73" spans="1:2" x14ac:dyDescent="0.3">
      <c r="A73" s="16">
        <v>0.23000000417232513</v>
      </c>
      <c r="B73" s="17">
        <v>9.4999998807907104E-2</v>
      </c>
    </row>
    <row r="74" spans="1:2" x14ac:dyDescent="0.3">
      <c r="A74" s="16">
        <v>0.15299999713897705</v>
      </c>
      <c r="B74" s="17">
        <v>0.27900001406669617</v>
      </c>
    </row>
    <row r="75" spans="1:2" x14ac:dyDescent="0.3">
      <c r="A75" s="16">
        <v>0.20800000429153442</v>
      </c>
      <c r="B75" s="17">
        <v>0.23800000548362732</v>
      </c>
    </row>
    <row r="76" spans="1:2" x14ac:dyDescent="0.3">
      <c r="A76" s="16">
        <v>0.24699999392032623</v>
      </c>
      <c r="B76" s="17">
        <v>0.36399999260902405</v>
      </c>
    </row>
    <row r="77" spans="1:2" x14ac:dyDescent="0.3">
      <c r="A77" s="16">
        <v>0.14100000262260437</v>
      </c>
      <c r="B77" s="17">
        <v>0.19300000369548798</v>
      </c>
    </row>
    <row r="78" spans="1:2" x14ac:dyDescent="0.3">
      <c r="A78" s="16">
        <v>0.15099999308586121</v>
      </c>
      <c r="B78" s="17">
        <v>0.36700001358985901</v>
      </c>
    </row>
    <row r="79" spans="1:2" x14ac:dyDescent="0.3">
      <c r="A79" s="16">
        <v>0.23899999260902405</v>
      </c>
      <c r="B79" s="17">
        <v>0.17200000584125519</v>
      </c>
    </row>
    <row r="80" spans="1:2" x14ac:dyDescent="0.3">
      <c r="A80" s="21"/>
      <c r="B80" s="17">
        <v>5.9000000357627869E-2</v>
      </c>
    </row>
    <row r="81" spans="1:2" x14ac:dyDescent="0.3">
      <c r="A81" s="21"/>
      <c r="B81" s="17">
        <v>0.2070000022649765</v>
      </c>
    </row>
    <row r="82" spans="1:2" x14ac:dyDescent="0.3">
      <c r="A82" s="21"/>
      <c r="B82" s="17">
        <v>0.24500000476837158</v>
      </c>
    </row>
    <row r="83" spans="1:2" x14ac:dyDescent="0.3">
      <c r="A83" s="21"/>
      <c r="B83" s="17">
        <v>0.28999999165534973</v>
      </c>
    </row>
    <row r="84" spans="1:2" x14ac:dyDescent="0.3">
      <c r="A84" s="21"/>
      <c r="B84" s="17">
        <v>0.10000000149011612</v>
      </c>
    </row>
    <row r="85" spans="1:2" x14ac:dyDescent="0.3">
      <c r="A85" s="21"/>
      <c r="B85" s="17">
        <v>0.25600001215934753</v>
      </c>
    </row>
    <row r="86" spans="1:2" x14ac:dyDescent="0.3">
      <c r="A86" s="22"/>
      <c r="B86" s="18">
        <v>0.14000000059604645</v>
      </c>
    </row>
  </sheetData>
  <mergeCells count="1">
    <mergeCell ref="A1:E2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F24" sqref="F24"/>
    </sheetView>
  </sheetViews>
  <sheetFormatPr defaultRowHeight="16.5" x14ac:dyDescent="0.3"/>
  <cols>
    <col min="5" max="5" width="12" customWidth="1"/>
  </cols>
  <sheetData>
    <row r="1" spans="1:14" x14ac:dyDescent="0.3">
      <c r="A1" s="24" t="s">
        <v>13</v>
      </c>
      <c r="B1" s="25"/>
      <c r="C1" s="25"/>
      <c r="D1" s="25"/>
      <c r="E1" s="25"/>
      <c r="I1" s="3"/>
      <c r="J1" s="4"/>
      <c r="K1" s="4"/>
      <c r="L1" s="4"/>
      <c r="M1" s="4"/>
      <c r="N1" s="5"/>
    </row>
    <row r="2" spans="1:14" ht="23.45" customHeight="1" x14ac:dyDescent="0.3">
      <c r="A2" s="25"/>
      <c r="B2" s="25"/>
      <c r="C2" s="25"/>
      <c r="D2" s="25"/>
      <c r="E2" s="25"/>
      <c r="I2" s="6"/>
      <c r="J2" s="7"/>
      <c r="K2" s="7"/>
      <c r="L2" s="7"/>
      <c r="M2" s="7"/>
      <c r="N2" s="8"/>
    </row>
    <row r="3" spans="1:14" x14ac:dyDescent="0.3">
      <c r="I3" s="6"/>
      <c r="J3" s="7"/>
      <c r="K3" s="7"/>
      <c r="L3" s="7"/>
      <c r="M3" s="7"/>
      <c r="N3" s="8"/>
    </row>
    <row r="4" spans="1:14" x14ac:dyDescent="0.3">
      <c r="A4" s="13" t="s">
        <v>14</v>
      </c>
      <c r="I4" s="6"/>
      <c r="J4" s="7"/>
      <c r="K4" s="7"/>
      <c r="L4" s="7"/>
      <c r="M4" s="7"/>
      <c r="N4" s="8"/>
    </row>
    <row r="5" spans="1:14" x14ac:dyDescent="0.3">
      <c r="I5" s="6"/>
      <c r="J5" s="7"/>
      <c r="K5" s="7"/>
      <c r="L5" s="7"/>
      <c r="M5" s="7"/>
      <c r="N5" s="8"/>
    </row>
    <row r="6" spans="1:14" x14ac:dyDescent="0.3">
      <c r="A6" s="19" t="s">
        <v>0</v>
      </c>
      <c r="B6" s="20" t="s">
        <v>1</v>
      </c>
      <c r="I6" s="6"/>
      <c r="J6" s="7"/>
      <c r="K6" s="7"/>
      <c r="L6" s="7"/>
      <c r="M6" s="7"/>
      <c r="N6" s="8"/>
    </row>
    <row r="7" spans="1:14" x14ac:dyDescent="0.3">
      <c r="A7" s="16">
        <v>0.23299999535083771</v>
      </c>
      <c r="B7" s="17">
        <v>0.11400000005960464</v>
      </c>
      <c r="E7" t="s">
        <v>4</v>
      </c>
      <c r="F7" s="1"/>
      <c r="I7" s="6"/>
      <c r="J7" s="7"/>
      <c r="K7" s="7"/>
      <c r="L7" s="7"/>
      <c r="M7" s="7"/>
      <c r="N7" s="8"/>
    </row>
    <row r="8" spans="1:14" x14ac:dyDescent="0.3">
      <c r="A8" s="16">
        <v>0.12700000405311584</v>
      </c>
      <c r="B8" s="17">
        <v>0.31700000166893005</v>
      </c>
      <c r="E8" t="s">
        <v>5</v>
      </c>
      <c r="F8" s="1"/>
      <c r="I8" s="6"/>
      <c r="J8" s="7"/>
      <c r="K8" s="7"/>
      <c r="L8" s="7"/>
      <c r="M8" s="7"/>
      <c r="N8" s="8"/>
    </row>
    <row r="9" spans="1:14" x14ac:dyDescent="0.3">
      <c r="A9" s="16">
        <v>0.28299999237060547</v>
      </c>
      <c r="B9" s="17">
        <v>0.31600001454353333</v>
      </c>
      <c r="E9" t="s">
        <v>6</v>
      </c>
      <c r="I9" s="6"/>
      <c r="J9" s="7"/>
      <c r="K9" s="7"/>
      <c r="L9" s="7"/>
      <c r="M9" s="7"/>
      <c r="N9" s="8"/>
    </row>
    <row r="10" spans="1:14" ht="17.25" thickBot="1" x14ac:dyDescent="0.35">
      <c r="A10" s="16">
        <v>0.18500000238418579</v>
      </c>
      <c r="B10" s="17">
        <v>0.30300000309944153</v>
      </c>
      <c r="E10" t="s">
        <v>7</v>
      </c>
      <c r="I10" s="9"/>
      <c r="J10" s="10"/>
      <c r="K10" s="10"/>
      <c r="L10" s="10"/>
      <c r="M10" s="10"/>
      <c r="N10" s="11"/>
    </row>
    <row r="11" spans="1:14" x14ac:dyDescent="0.3">
      <c r="A11" s="16">
        <v>0.2199999988079071</v>
      </c>
      <c r="B11" s="17">
        <v>0.16200000047683716</v>
      </c>
      <c r="E11" t="s">
        <v>8</v>
      </c>
      <c r="I11" s="12"/>
      <c r="J11" s="12"/>
      <c r="K11" s="12"/>
      <c r="L11" s="12"/>
    </row>
    <row r="12" spans="1:14" x14ac:dyDescent="0.3">
      <c r="A12" s="16">
        <v>0.33799999952316284</v>
      </c>
      <c r="B12" s="17">
        <v>0.24300000071525574</v>
      </c>
      <c r="E12" t="s">
        <v>9</v>
      </c>
      <c r="I12" s="12"/>
      <c r="J12" s="12"/>
      <c r="K12" s="12"/>
      <c r="L12" s="12"/>
    </row>
    <row r="13" spans="1:14" x14ac:dyDescent="0.3">
      <c r="A13" s="16">
        <v>0.28299999237060547</v>
      </c>
      <c r="B13" s="17">
        <v>0.14699999988079071</v>
      </c>
      <c r="I13" s="12"/>
      <c r="J13" s="12"/>
      <c r="K13" s="12"/>
      <c r="L13" s="12"/>
    </row>
    <row r="14" spans="1:14" x14ac:dyDescent="0.3">
      <c r="A14" s="16">
        <v>0.35699999332427979</v>
      </c>
      <c r="B14" s="17">
        <v>0.23999999463558197</v>
      </c>
      <c r="E14" s="14" t="s">
        <v>15</v>
      </c>
      <c r="F14" s="14"/>
      <c r="I14" s="12"/>
      <c r="J14" s="12"/>
      <c r="K14" s="12"/>
      <c r="L14" s="12"/>
    </row>
    <row r="15" spans="1:14" x14ac:dyDescent="0.3">
      <c r="A15" s="16">
        <v>0.17000000178813934</v>
      </c>
      <c r="B15" s="17">
        <v>0.18400000035762787</v>
      </c>
      <c r="E15" t="s">
        <v>27</v>
      </c>
      <c r="I15" s="12"/>
      <c r="J15" s="12"/>
      <c r="K15" s="12"/>
      <c r="L15" s="12"/>
    </row>
    <row r="16" spans="1:14" x14ac:dyDescent="0.3">
      <c r="A16" s="16">
        <v>0.2199999988079071</v>
      </c>
      <c r="B16" s="17">
        <v>0.2460000067949295</v>
      </c>
    </row>
    <row r="17" spans="1:8" x14ac:dyDescent="0.3">
      <c r="A17" s="16">
        <v>0.21500000357627869</v>
      </c>
      <c r="B17" s="17">
        <v>0.15899999439716339</v>
      </c>
    </row>
    <row r="18" spans="1:8" x14ac:dyDescent="0.3">
      <c r="A18" s="16">
        <v>0.18999999761581421</v>
      </c>
      <c r="B18" s="17">
        <v>0.2800000011920929</v>
      </c>
      <c r="E18" s="2" t="s">
        <v>2</v>
      </c>
      <c r="F18" s="2"/>
      <c r="G18" s="2"/>
      <c r="H18" s="2"/>
    </row>
    <row r="19" spans="1:8" x14ac:dyDescent="0.3">
      <c r="A19" s="16">
        <v>0.18799999356269836</v>
      </c>
      <c r="B19" s="17">
        <v>0.22400000691413879</v>
      </c>
    </row>
    <row r="20" spans="1:8" x14ac:dyDescent="0.3">
      <c r="A20" s="16">
        <v>0.23199999332427979</v>
      </c>
      <c r="B20" s="17">
        <v>0.12999999523162842</v>
      </c>
      <c r="E20" t="s">
        <v>3</v>
      </c>
    </row>
    <row r="21" spans="1:8" x14ac:dyDescent="0.3">
      <c r="A21" s="16">
        <v>0.28799998760223389</v>
      </c>
      <c r="B21" s="17">
        <v>0.28999999165534973</v>
      </c>
    </row>
    <row r="22" spans="1:8" x14ac:dyDescent="0.3">
      <c r="A22" s="16">
        <v>0.15899999439716339</v>
      </c>
      <c r="B22" s="17">
        <v>0.210999995470047</v>
      </c>
      <c r="E22" t="s">
        <v>16</v>
      </c>
    </row>
    <row r="23" spans="1:8" x14ac:dyDescent="0.3">
      <c r="A23" s="16">
        <v>0.13899999856948853</v>
      </c>
      <c r="B23" s="17">
        <v>0.20499999821186066</v>
      </c>
      <c r="E23" t="s">
        <v>17</v>
      </c>
    </row>
    <row r="24" spans="1:8" x14ac:dyDescent="0.3">
      <c r="A24" s="16">
        <v>0.32400000095367432</v>
      </c>
      <c r="B24" s="17">
        <v>8.9000001549720764E-2</v>
      </c>
      <c r="E24" t="s">
        <v>18</v>
      </c>
      <c r="F24" s="15"/>
    </row>
    <row r="25" spans="1:8" x14ac:dyDescent="0.3">
      <c r="A25" s="16">
        <v>0.2070000022649765</v>
      </c>
      <c r="B25" s="17">
        <v>0.33700001239776611</v>
      </c>
    </row>
    <row r="26" spans="1:8" x14ac:dyDescent="0.3">
      <c r="A26" s="16">
        <v>0.30399999022483826</v>
      </c>
      <c r="B26" s="17">
        <v>0.2630000114440918</v>
      </c>
      <c r="E26" s="23"/>
    </row>
    <row r="27" spans="1:8" x14ac:dyDescent="0.3">
      <c r="A27" s="16">
        <v>0.15600000321865082</v>
      </c>
      <c r="B27" s="17">
        <v>0.1940000057220459</v>
      </c>
    </row>
    <row r="28" spans="1:8" x14ac:dyDescent="0.3">
      <c r="A28" s="16">
        <v>0.28999999165534973</v>
      </c>
      <c r="B28" s="17">
        <v>4.5000001788139343E-2</v>
      </c>
    </row>
    <row r="29" spans="1:8" x14ac:dyDescent="0.3">
      <c r="A29" s="16">
        <v>0.21299999952316284</v>
      </c>
      <c r="B29" s="17">
        <v>2.3000000044703484E-2</v>
      </c>
      <c r="E29" s="2" t="s">
        <v>10</v>
      </c>
      <c r="F29" s="2"/>
      <c r="G29" s="2"/>
      <c r="H29" s="2"/>
    </row>
    <row r="30" spans="1:8" x14ac:dyDescent="0.3">
      <c r="A30" s="16">
        <v>0.20600000023841858</v>
      </c>
      <c r="B30" s="17">
        <v>0.10199999809265137</v>
      </c>
    </row>
    <row r="31" spans="1:8" x14ac:dyDescent="0.3">
      <c r="A31" s="16">
        <v>0.2199999988079071</v>
      </c>
      <c r="B31" s="17">
        <v>0.34799998998641968</v>
      </c>
      <c r="E31" t="s">
        <v>23</v>
      </c>
    </row>
    <row r="32" spans="1:8" x14ac:dyDescent="0.3">
      <c r="A32" s="16">
        <v>0.23000000417232513</v>
      </c>
      <c r="B32" s="17">
        <v>0.22599999606609344</v>
      </c>
    </row>
    <row r="33" spans="1:6" x14ac:dyDescent="0.3">
      <c r="A33" s="16">
        <v>0.1809999942779541</v>
      </c>
      <c r="B33" s="17">
        <v>9.7999997437000275E-2</v>
      </c>
      <c r="E33" t="s">
        <v>11</v>
      </c>
      <c r="F33" s="15"/>
    </row>
    <row r="34" spans="1:6" x14ac:dyDescent="0.3">
      <c r="A34" s="16">
        <v>0.35199999809265137</v>
      </c>
      <c r="B34" s="17">
        <v>0.14599999785423279</v>
      </c>
      <c r="E34" t="s">
        <v>12</v>
      </c>
      <c r="F34" s="15"/>
    </row>
    <row r="35" spans="1:6" x14ac:dyDescent="0.3">
      <c r="A35" s="16">
        <v>0.14699999988079071</v>
      </c>
      <c r="B35" s="17">
        <v>0.28299999237060547</v>
      </c>
    </row>
    <row r="36" spans="1:6" x14ac:dyDescent="0.3">
      <c r="A36" s="16">
        <v>0.28200000524520874</v>
      </c>
      <c r="B36" s="17">
        <v>9.6000000834465027E-2</v>
      </c>
      <c r="E36" s="23"/>
    </row>
    <row r="37" spans="1:6" x14ac:dyDescent="0.3">
      <c r="A37" s="16">
        <v>0.13300000131130219</v>
      </c>
      <c r="B37" s="17">
        <v>0.12600000202655792</v>
      </c>
    </row>
    <row r="38" spans="1:6" x14ac:dyDescent="0.3">
      <c r="A38" s="16">
        <v>0.53799998760223389</v>
      </c>
      <c r="B38" s="17">
        <v>0.24300000071525574</v>
      </c>
    </row>
    <row r="39" spans="1:6" x14ac:dyDescent="0.3">
      <c r="A39" s="16">
        <v>0.20000000298023224</v>
      </c>
      <c r="B39" s="17">
        <v>0.16899999976158142</v>
      </c>
    </row>
    <row r="40" spans="1:6" x14ac:dyDescent="0.3">
      <c r="A40" s="16">
        <v>0.27500000596046448</v>
      </c>
      <c r="B40" s="17">
        <v>7.1999996900558472E-2</v>
      </c>
    </row>
    <row r="41" spans="1:6" x14ac:dyDescent="0.3">
      <c r="A41" s="16">
        <v>0.31499999761581421</v>
      </c>
      <c r="B41" s="17">
        <v>0.22300000488758087</v>
      </c>
    </row>
    <row r="42" spans="1:6" x14ac:dyDescent="0.3">
      <c r="A42" s="16">
        <v>0.24699999392032623</v>
      </c>
      <c r="B42" s="17">
        <v>0.1550000011920929</v>
      </c>
    </row>
    <row r="43" spans="1:6" x14ac:dyDescent="0.3">
      <c r="A43" s="16">
        <v>0.31499999761581421</v>
      </c>
      <c r="B43" s="17">
        <v>0.19200000166893005</v>
      </c>
    </row>
    <row r="44" spans="1:6" x14ac:dyDescent="0.3">
      <c r="A44" s="16">
        <v>0.16300000250339508</v>
      </c>
      <c r="B44" s="17">
        <v>0.33300000429153442</v>
      </c>
    </row>
    <row r="45" spans="1:6" x14ac:dyDescent="0.3">
      <c r="A45" s="16">
        <v>0.16099999845027924</v>
      </c>
      <c r="B45" s="17">
        <v>0.11800000071525574</v>
      </c>
    </row>
    <row r="46" spans="1:6" x14ac:dyDescent="0.3">
      <c r="A46" s="16">
        <v>0.24400000274181366</v>
      </c>
      <c r="B46" s="17">
        <v>0.16500000655651093</v>
      </c>
    </row>
    <row r="47" spans="1:6" x14ac:dyDescent="0.3">
      <c r="A47" s="16">
        <v>0.23999999463558197</v>
      </c>
      <c r="B47" s="17">
        <v>0.11500000208616257</v>
      </c>
    </row>
    <row r="48" spans="1:6" x14ac:dyDescent="0.3">
      <c r="A48" s="16">
        <v>0.32600000500679016</v>
      </c>
      <c r="B48" s="17">
        <v>0.15399999916553497</v>
      </c>
    </row>
    <row r="49" spans="1:2" x14ac:dyDescent="0.3">
      <c r="A49" s="16">
        <v>0.26199999451637268</v>
      </c>
      <c r="B49" s="17">
        <v>0.10899999737739563</v>
      </c>
    </row>
    <row r="50" spans="1:2" x14ac:dyDescent="0.3">
      <c r="A50" s="16">
        <v>0.27000001072883606</v>
      </c>
      <c r="B50" s="17">
        <v>0.18700000643730164</v>
      </c>
    </row>
    <row r="51" spans="1:2" x14ac:dyDescent="0.3">
      <c r="A51" s="16">
        <v>0.15000000596046448</v>
      </c>
      <c r="B51" s="17">
        <v>0.2370000034570694</v>
      </c>
    </row>
    <row r="52" spans="1:2" x14ac:dyDescent="0.3">
      <c r="A52" s="16">
        <v>0.18999999761581421</v>
      </c>
      <c r="B52" s="17">
        <v>0.2669999897480011</v>
      </c>
    </row>
    <row r="53" spans="1:2" x14ac:dyDescent="0.3">
      <c r="A53" s="16">
        <v>0.2070000022649765</v>
      </c>
      <c r="B53" s="17">
        <v>0.23999999463558197</v>
      </c>
    </row>
    <row r="54" spans="1:2" x14ac:dyDescent="0.3">
      <c r="A54" s="16">
        <v>7.5999997556209564E-2</v>
      </c>
      <c r="B54" s="17">
        <v>0.23399999737739563</v>
      </c>
    </row>
    <row r="55" spans="1:2" x14ac:dyDescent="0.3">
      <c r="A55" s="16">
        <v>0.18899999558925629</v>
      </c>
      <c r="B55" s="17">
        <v>0.10599999874830246</v>
      </c>
    </row>
    <row r="56" spans="1:2" x14ac:dyDescent="0.3">
      <c r="A56" s="16">
        <v>0.20499999821186066</v>
      </c>
      <c r="B56" s="17">
        <v>0.31000000238418579</v>
      </c>
    </row>
    <row r="57" spans="1:2" x14ac:dyDescent="0.3">
      <c r="A57" s="16">
        <v>0.29600000381469727</v>
      </c>
      <c r="B57" s="17">
        <v>0.19300000369548798</v>
      </c>
    </row>
    <row r="58" spans="1:2" x14ac:dyDescent="0.3">
      <c r="A58" s="16">
        <v>0.210999995470047</v>
      </c>
      <c r="B58" s="17">
        <v>0.24400000274181366</v>
      </c>
    </row>
    <row r="59" spans="1:2" x14ac:dyDescent="0.3">
      <c r="A59" s="16">
        <v>0.27500000596046448</v>
      </c>
      <c r="B59" s="17">
        <v>0.16599999368190765</v>
      </c>
    </row>
    <row r="60" spans="1:2" x14ac:dyDescent="0.3">
      <c r="A60" s="16">
        <v>0.19200000166893005</v>
      </c>
      <c r="B60" s="17">
        <v>0.29800000786781311</v>
      </c>
    </row>
    <row r="61" spans="1:2" x14ac:dyDescent="0.3">
      <c r="A61" s="16">
        <v>0.32699999213218689</v>
      </c>
      <c r="B61" s="17">
        <v>0.15899999439716339</v>
      </c>
    </row>
    <row r="62" spans="1:2" x14ac:dyDescent="0.3">
      <c r="A62" s="16">
        <v>0.23199999332427979</v>
      </c>
      <c r="B62" s="17">
        <v>0.22499999403953552</v>
      </c>
    </row>
    <row r="63" spans="1:2" x14ac:dyDescent="0.3">
      <c r="A63" s="16">
        <v>0.2460000067949295</v>
      </c>
      <c r="B63" s="17">
        <v>0.30500000715255737</v>
      </c>
    </row>
    <row r="64" spans="1:2" x14ac:dyDescent="0.3">
      <c r="A64" s="16">
        <v>0.24300000071525574</v>
      </c>
      <c r="B64" s="17">
        <v>8.2999996840953827E-2</v>
      </c>
    </row>
    <row r="65" spans="1:2" x14ac:dyDescent="0.3">
      <c r="A65" s="16">
        <v>0.31099998950958252</v>
      </c>
      <c r="B65" s="17">
        <v>0.19300000369548798</v>
      </c>
    </row>
    <row r="66" spans="1:2" x14ac:dyDescent="0.3">
      <c r="A66" s="16">
        <v>0.21500000357627869</v>
      </c>
      <c r="B66" s="17">
        <v>0.11299999803304672</v>
      </c>
    </row>
    <row r="67" spans="1:2" x14ac:dyDescent="0.3">
      <c r="A67" s="16">
        <v>0.25099998712539673</v>
      </c>
      <c r="B67" s="17">
        <v>0.20000000298023224</v>
      </c>
    </row>
    <row r="68" spans="1:2" x14ac:dyDescent="0.3">
      <c r="A68" s="16">
        <v>0.27900001406669617</v>
      </c>
      <c r="B68" s="17">
        <v>0.18999999761581421</v>
      </c>
    </row>
    <row r="69" spans="1:2" x14ac:dyDescent="0.3">
      <c r="A69" s="16">
        <v>0.28499999642372131</v>
      </c>
      <c r="B69" s="17">
        <v>0.18999999761581421</v>
      </c>
    </row>
    <row r="70" spans="1:2" x14ac:dyDescent="0.3">
      <c r="A70" s="16">
        <v>0.17700000107288361</v>
      </c>
      <c r="B70" s="17">
        <v>0.2669999897480011</v>
      </c>
    </row>
    <row r="71" spans="1:2" x14ac:dyDescent="0.3">
      <c r="A71" s="16">
        <v>0.2800000011920929</v>
      </c>
      <c r="B71" s="17">
        <v>0.2720000147819519</v>
      </c>
    </row>
    <row r="72" spans="1:2" x14ac:dyDescent="0.3">
      <c r="A72" s="16">
        <v>0.18400000035762787</v>
      </c>
      <c r="B72" s="17">
        <v>0.20600000023841858</v>
      </c>
    </row>
    <row r="73" spans="1:2" x14ac:dyDescent="0.3">
      <c r="A73" s="16">
        <v>0.210999995470047</v>
      </c>
      <c r="B73" s="17">
        <v>0.27000001072883606</v>
      </c>
    </row>
    <row r="74" spans="1:2" x14ac:dyDescent="0.3">
      <c r="A74" s="16">
        <v>0.15700000524520874</v>
      </c>
      <c r="B74" s="17">
        <v>0.12200000137090683</v>
      </c>
    </row>
    <row r="75" spans="1:2" x14ac:dyDescent="0.3">
      <c r="A75" s="16">
        <v>0.23000000417232513</v>
      </c>
      <c r="B75" s="17">
        <v>9.4999998807907104E-2</v>
      </c>
    </row>
    <row r="76" spans="1:2" x14ac:dyDescent="0.3">
      <c r="A76" s="16">
        <v>0.15299999713897705</v>
      </c>
      <c r="B76" s="17">
        <v>0.27900001406669617</v>
      </c>
    </row>
    <row r="77" spans="1:2" x14ac:dyDescent="0.3">
      <c r="A77" s="16">
        <v>0.20800000429153442</v>
      </c>
      <c r="B77" s="17">
        <v>0.23800000548362732</v>
      </c>
    </row>
    <row r="78" spans="1:2" x14ac:dyDescent="0.3">
      <c r="A78" s="16">
        <v>0.24699999392032623</v>
      </c>
      <c r="B78" s="17">
        <v>0.36399999260902405</v>
      </c>
    </row>
    <row r="79" spans="1:2" x14ac:dyDescent="0.3">
      <c r="A79" s="16">
        <v>0.14100000262260437</v>
      </c>
      <c r="B79" s="17">
        <v>0.19300000369548798</v>
      </c>
    </row>
    <row r="80" spans="1:2" x14ac:dyDescent="0.3">
      <c r="A80" s="16">
        <v>0.15099999308586121</v>
      </c>
      <c r="B80" s="17">
        <v>0.36700001358985901</v>
      </c>
    </row>
    <row r="81" spans="1:2" x14ac:dyDescent="0.3">
      <c r="A81" s="16">
        <v>0.23899999260902405</v>
      </c>
      <c r="B81" s="17">
        <v>0.17200000584125519</v>
      </c>
    </row>
    <row r="82" spans="1:2" x14ac:dyDescent="0.3">
      <c r="A82" s="21"/>
      <c r="B82" s="17">
        <v>5.9000000357627869E-2</v>
      </c>
    </row>
    <row r="83" spans="1:2" x14ac:dyDescent="0.3">
      <c r="A83" s="21"/>
      <c r="B83" s="17">
        <v>0.2070000022649765</v>
      </c>
    </row>
    <row r="84" spans="1:2" x14ac:dyDescent="0.3">
      <c r="A84" s="21"/>
      <c r="B84" s="17">
        <v>0.24500000476837158</v>
      </c>
    </row>
    <row r="85" spans="1:2" x14ac:dyDescent="0.3">
      <c r="A85" s="21"/>
      <c r="B85" s="17">
        <v>0.28999999165534973</v>
      </c>
    </row>
    <row r="86" spans="1:2" x14ac:dyDescent="0.3">
      <c r="A86" s="21"/>
      <c r="B86" s="17">
        <v>0.10000000149011612</v>
      </c>
    </row>
    <row r="87" spans="1:2" x14ac:dyDescent="0.3">
      <c r="A87" s="21"/>
      <c r="B87" s="17">
        <v>0.25600001215934753</v>
      </c>
    </row>
    <row r="88" spans="1:2" x14ac:dyDescent="0.3">
      <c r="A88" s="22"/>
      <c r="B88" s="18">
        <v>0.14000000059604645</v>
      </c>
    </row>
  </sheetData>
  <mergeCells count="1">
    <mergeCell ref="A1:E2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A13" workbookViewId="0">
      <selection activeCell="K22" sqref="K22"/>
    </sheetView>
  </sheetViews>
  <sheetFormatPr defaultRowHeight="16.5" x14ac:dyDescent="0.3"/>
  <cols>
    <col min="5" max="5" width="12" customWidth="1"/>
  </cols>
  <sheetData>
    <row r="1" spans="1:14" x14ac:dyDescent="0.3">
      <c r="A1" s="24" t="s">
        <v>13</v>
      </c>
      <c r="B1" s="25"/>
      <c r="C1" s="25"/>
      <c r="D1" s="25"/>
      <c r="E1" s="25"/>
      <c r="I1" s="3"/>
      <c r="J1" s="4"/>
      <c r="K1" s="4"/>
      <c r="L1" s="4"/>
      <c r="M1" s="4"/>
      <c r="N1" s="5"/>
    </row>
    <row r="2" spans="1:14" ht="23.45" customHeight="1" x14ac:dyDescent="0.3">
      <c r="A2" s="25"/>
      <c r="B2" s="25"/>
      <c r="C2" s="25"/>
      <c r="D2" s="25"/>
      <c r="E2" s="25"/>
      <c r="I2" s="6"/>
      <c r="J2" s="7"/>
      <c r="K2" s="7"/>
      <c r="L2" s="7"/>
      <c r="M2" s="7"/>
      <c r="N2" s="8"/>
    </row>
    <row r="3" spans="1:14" x14ac:dyDescent="0.3">
      <c r="I3" s="6"/>
      <c r="J3" s="7"/>
      <c r="K3" s="7"/>
      <c r="L3" s="7"/>
      <c r="M3" s="7"/>
      <c r="N3" s="8"/>
    </row>
    <row r="4" spans="1:14" x14ac:dyDescent="0.3">
      <c r="A4" s="13" t="s">
        <v>14</v>
      </c>
      <c r="I4" s="6"/>
      <c r="J4" s="7"/>
      <c r="K4" s="7"/>
      <c r="L4" s="7"/>
      <c r="M4" s="7"/>
      <c r="N4" s="8"/>
    </row>
    <row r="5" spans="1:14" x14ac:dyDescent="0.3">
      <c r="I5" s="6"/>
      <c r="J5" s="7"/>
      <c r="K5" s="7"/>
      <c r="L5" s="7"/>
      <c r="M5" s="7"/>
      <c r="N5" s="8"/>
    </row>
    <row r="6" spans="1:14" x14ac:dyDescent="0.3">
      <c r="A6" s="19" t="s">
        <v>0</v>
      </c>
      <c r="B6" s="20" t="s">
        <v>1</v>
      </c>
      <c r="I6" s="6"/>
      <c r="J6" s="7"/>
      <c r="K6" s="7"/>
      <c r="L6" s="7"/>
      <c r="M6" s="7"/>
      <c r="N6" s="8"/>
    </row>
    <row r="7" spans="1:14" x14ac:dyDescent="0.3">
      <c r="A7" s="16">
        <v>0.23299999535083771</v>
      </c>
      <c r="B7" s="17">
        <v>0.11400000005960464</v>
      </c>
      <c r="E7" t="s">
        <v>4</v>
      </c>
      <c r="F7" s="1">
        <f>AVERAGE(A7:A81)</f>
        <v>0.23181333214044572</v>
      </c>
      <c r="I7" s="6"/>
      <c r="J7" s="7"/>
      <c r="K7" s="7"/>
      <c r="L7" s="7"/>
      <c r="M7" s="7"/>
      <c r="N7" s="8"/>
    </row>
    <row r="8" spans="1:14" x14ac:dyDescent="0.3">
      <c r="A8" s="16">
        <v>0.12700000405311584</v>
      </c>
      <c r="B8" s="17">
        <v>0.31700000166893005</v>
      </c>
      <c r="E8" t="s">
        <v>5</v>
      </c>
      <c r="F8" s="1">
        <f>AVERAGE(B7:B88)</f>
        <v>0.20093902543459724</v>
      </c>
      <c r="I8" s="6"/>
      <c r="J8" s="7"/>
      <c r="K8" s="7"/>
      <c r="L8" s="7"/>
      <c r="M8" s="7"/>
      <c r="N8" s="8"/>
    </row>
    <row r="9" spans="1:14" x14ac:dyDescent="0.3">
      <c r="A9" s="16">
        <v>0.28299999237060547</v>
      </c>
      <c r="B9" s="17">
        <v>0.31600001454353333</v>
      </c>
      <c r="E9" t="s">
        <v>6</v>
      </c>
      <c r="F9">
        <f>_xlfn.STDEV.S(A7:A81)</f>
        <v>7.0159795583786502E-2</v>
      </c>
      <c r="I9" s="6"/>
      <c r="J9" s="7"/>
      <c r="K9" s="7"/>
      <c r="L9" s="7"/>
      <c r="M9" s="7"/>
      <c r="N9" s="8"/>
    </row>
    <row r="10" spans="1:14" ht="17.25" thickBot="1" x14ac:dyDescent="0.35">
      <c r="A10" s="16">
        <v>0.18500000238418579</v>
      </c>
      <c r="B10" s="17">
        <v>0.30300000309944153</v>
      </c>
      <c r="E10" t="s">
        <v>7</v>
      </c>
      <c r="F10">
        <f>_xlfn.STDEV.S(B7:B88)</f>
        <v>8.014452314076391E-2</v>
      </c>
      <c r="I10" s="9"/>
      <c r="J10" s="10"/>
      <c r="K10" s="10"/>
      <c r="L10" s="10"/>
      <c r="M10" s="10"/>
      <c r="N10" s="11"/>
    </row>
    <row r="11" spans="1:14" x14ac:dyDescent="0.3">
      <c r="A11" s="16">
        <v>0.2199999988079071</v>
      </c>
      <c r="B11" s="17">
        <v>0.16200000047683716</v>
      </c>
      <c r="E11" t="s">
        <v>8</v>
      </c>
      <c r="F11">
        <f>COUNT(A7:A81)</f>
        <v>75</v>
      </c>
      <c r="I11" s="12"/>
      <c r="J11" s="12"/>
      <c r="K11" s="12"/>
      <c r="L11" s="12"/>
    </row>
    <row r="12" spans="1:14" x14ac:dyDescent="0.3">
      <c r="A12" s="16">
        <v>0.33799999952316284</v>
      </c>
      <c r="B12" s="17">
        <v>0.24300000071525574</v>
      </c>
      <c r="E12" t="s">
        <v>9</v>
      </c>
      <c r="F12">
        <f>COUNT(B7:B88)</f>
        <v>82</v>
      </c>
      <c r="I12" s="12"/>
      <c r="J12" s="12"/>
      <c r="K12" s="12"/>
      <c r="L12" s="12"/>
    </row>
    <row r="13" spans="1:14" x14ac:dyDescent="0.3">
      <c r="A13" s="16">
        <v>0.28299999237060547</v>
      </c>
      <c r="B13" s="17">
        <v>0.14699999988079071</v>
      </c>
      <c r="I13" s="12"/>
      <c r="J13" s="12"/>
      <c r="K13" s="12"/>
      <c r="L13" s="12"/>
    </row>
    <row r="14" spans="1:14" x14ac:dyDescent="0.3">
      <c r="A14" s="16">
        <v>0.35699999332427979</v>
      </c>
      <c r="B14" s="17">
        <v>0.23999999463558197</v>
      </c>
      <c r="E14" s="14" t="s">
        <v>15</v>
      </c>
      <c r="F14" s="14">
        <f>SQRT(((F11-1)*F9^2+(F12-1)*F10^2)/(F11+F12-2))</f>
        <v>7.5542429161316482E-2</v>
      </c>
      <c r="I14" s="12"/>
      <c r="J14" s="12"/>
      <c r="K14" s="12"/>
      <c r="L14" s="12"/>
    </row>
    <row r="15" spans="1:14" x14ac:dyDescent="0.3">
      <c r="A15" s="16">
        <v>0.17000000178813934</v>
      </c>
      <c r="B15" s="17">
        <v>0.18400000035762787</v>
      </c>
      <c r="I15" s="12"/>
      <c r="J15" s="12"/>
      <c r="K15" s="12"/>
      <c r="L15" s="12"/>
    </row>
    <row r="16" spans="1:14" x14ac:dyDescent="0.3">
      <c r="A16" s="16">
        <v>0.2199999988079071</v>
      </c>
      <c r="B16" s="17">
        <v>0.2460000067949295</v>
      </c>
    </row>
    <row r="17" spans="1:8" x14ac:dyDescent="0.3">
      <c r="A17" s="16">
        <v>0.21500000357627869</v>
      </c>
      <c r="B17" s="17">
        <v>0.15899999439716339</v>
      </c>
      <c r="E17" s="2" t="s">
        <v>2</v>
      </c>
      <c r="F17" s="2"/>
      <c r="G17" s="2"/>
      <c r="H17" s="2"/>
    </row>
    <row r="18" spans="1:8" x14ac:dyDescent="0.3">
      <c r="A18" s="16">
        <v>0.18999999761581421</v>
      </c>
      <c r="B18" s="17">
        <v>0.2800000011920929</v>
      </c>
    </row>
    <row r="19" spans="1:8" x14ac:dyDescent="0.3">
      <c r="A19" s="16">
        <v>0.18799999356269836</v>
      </c>
      <c r="B19" s="17">
        <v>0.22400000691413879</v>
      </c>
      <c r="E19" t="s">
        <v>3</v>
      </c>
    </row>
    <row r="20" spans="1:8" x14ac:dyDescent="0.3">
      <c r="A20" s="16">
        <v>0.23199999332427979</v>
      </c>
      <c r="B20" s="17">
        <v>0.12999999523162842</v>
      </c>
    </row>
    <row r="21" spans="1:8" x14ac:dyDescent="0.3">
      <c r="A21" s="16">
        <v>0.28799998760223389</v>
      </c>
      <c r="B21" s="17">
        <v>0.28999999165534973</v>
      </c>
      <c r="E21" t="s">
        <v>16</v>
      </c>
      <c r="F21">
        <f>(F7-F8-0)/(F14*SQRT(1/F11+1/F12))</f>
        <v>2.5579614776844495</v>
      </c>
    </row>
    <row r="22" spans="1:8" x14ac:dyDescent="0.3">
      <c r="A22" s="16">
        <v>0.15899999439716339</v>
      </c>
      <c r="B22" s="17">
        <v>0.210999995470047</v>
      </c>
      <c r="E22" t="s">
        <v>17</v>
      </c>
      <c r="F22">
        <f>F11+F12-2</f>
        <v>155</v>
      </c>
    </row>
    <row r="23" spans="1:8" x14ac:dyDescent="0.3">
      <c r="A23" s="16">
        <v>0.13899999856948853</v>
      </c>
      <c r="B23" s="17">
        <v>0.20499999821186066</v>
      </c>
      <c r="E23" t="s">
        <v>18</v>
      </c>
      <c r="F23" s="15">
        <f>2*_xlfn.T.DIST.RT(F21,F22)</f>
        <v>1.1487764277324973E-2</v>
      </c>
    </row>
    <row r="24" spans="1:8" x14ac:dyDescent="0.3">
      <c r="A24" s="16">
        <v>0.32400000095367432</v>
      </c>
      <c r="B24" s="17">
        <v>8.9000001549720764E-2</v>
      </c>
    </row>
    <row r="25" spans="1:8" x14ac:dyDescent="0.3">
      <c r="A25" s="16">
        <v>0.2070000022649765</v>
      </c>
      <c r="B25" s="17">
        <v>0.33700001239776611</v>
      </c>
      <c r="E25" s="23" t="s">
        <v>28</v>
      </c>
    </row>
    <row r="26" spans="1:8" x14ac:dyDescent="0.3">
      <c r="A26" s="16">
        <v>0.30399999022483826</v>
      </c>
      <c r="B26" s="17">
        <v>0.2630000114440918</v>
      </c>
    </row>
    <row r="27" spans="1:8" x14ac:dyDescent="0.3">
      <c r="A27" s="16">
        <v>0.15600000321865082</v>
      </c>
      <c r="B27" s="17">
        <v>0.1940000057220459</v>
      </c>
    </row>
    <row r="28" spans="1:8" x14ac:dyDescent="0.3">
      <c r="A28" s="16">
        <v>0.28999999165534973</v>
      </c>
      <c r="B28" s="17">
        <v>4.5000001788139343E-2</v>
      </c>
      <c r="E28" s="2" t="s">
        <v>10</v>
      </c>
      <c r="F28" s="2"/>
      <c r="G28" s="2"/>
      <c r="H28" s="2"/>
    </row>
    <row r="29" spans="1:8" x14ac:dyDescent="0.3">
      <c r="A29" s="16">
        <v>0.21299999952316284</v>
      </c>
      <c r="B29" s="17">
        <v>2.3000000044703484E-2</v>
      </c>
    </row>
    <row r="30" spans="1:8" x14ac:dyDescent="0.3">
      <c r="A30" s="16">
        <v>0.20600000023841858</v>
      </c>
      <c r="B30" s="17">
        <v>0.10199999809265137</v>
      </c>
      <c r="E30" t="s">
        <v>20</v>
      </c>
      <c r="F30">
        <f>-_xlfn.T.INV(0.005,F22)</f>
        <v>2.607919979686105</v>
      </c>
    </row>
    <row r="31" spans="1:8" x14ac:dyDescent="0.3">
      <c r="A31" s="16">
        <v>0.2199999988079071</v>
      </c>
      <c r="B31" s="17">
        <v>0.34799998998641968</v>
      </c>
    </row>
    <row r="32" spans="1:8" x14ac:dyDescent="0.3">
      <c r="A32" s="16">
        <v>0.23000000417232513</v>
      </c>
      <c r="B32" s="17">
        <v>0.22599999606609344</v>
      </c>
      <c r="E32" t="s">
        <v>11</v>
      </c>
      <c r="F32" s="15">
        <f>F7-F8-F30*F14*SQRT(1/F11+1/F12)</f>
        <v>-6.029934879082377E-4</v>
      </c>
    </row>
    <row r="33" spans="1:6" x14ac:dyDescent="0.3">
      <c r="A33" s="16">
        <v>0.1809999942779541</v>
      </c>
      <c r="B33" s="17">
        <v>9.7999997437000275E-2</v>
      </c>
      <c r="E33" t="s">
        <v>12</v>
      </c>
      <c r="F33" s="15">
        <f>F7-F8+F30*F14*SQRT(1/F11+1/F12)</f>
        <v>6.23516068996052E-2</v>
      </c>
    </row>
    <row r="34" spans="1:6" x14ac:dyDescent="0.3">
      <c r="A34" s="16">
        <v>0.35199999809265137</v>
      </c>
      <c r="B34" s="17">
        <v>0.14599999785423279</v>
      </c>
    </row>
    <row r="35" spans="1:6" x14ac:dyDescent="0.3">
      <c r="A35" s="16">
        <v>0.14699999988079071</v>
      </c>
      <c r="B35" s="17">
        <v>0.28299999237060547</v>
      </c>
      <c r="E35" s="23" t="s">
        <v>21</v>
      </c>
    </row>
    <row r="36" spans="1:6" x14ac:dyDescent="0.3">
      <c r="A36" s="16">
        <v>0.28200000524520874</v>
      </c>
      <c r="B36" s="17">
        <v>9.6000000834465027E-2</v>
      </c>
    </row>
    <row r="37" spans="1:6" x14ac:dyDescent="0.3">
      <c r="A37" s="16">
        <v>0.13300000131130219</v>
      </c>
      <c r="B37" s="17">
        <v>0.12600000202655792</v>
      </c>
    </row>
    <row r="38" spans="1:6" x14ac:dyDescent="0.3">
      <c r="A38" s="16">
        <v>0.53799998760223389</v>
      </c>
      <c r="B38" s="17">
        <v>0.24300000071525574</v>
      </c>
    </row>
    <row r="39" spans="1:6" x14ac:dyDescent="0.3">
      <c r="A39" s="16">
        <v>0.20000000298023224</v>
      </c>
      <c r="B39" s="17">
        <v>0.16899999976158142</v>
      </c>
    </row>
    <row r="40" spans="1:6" x14ac:dyDescent="0.3">
      <c r="A40" s="16">
        <v>0.27500000596046448</v>
      </c>
      <c r="B40" s="17">
        <v>7.1999996900558472E-2</v>
      </c>
    </row>
    <row r="41" spans="1:6" x14ac:dyDescent="0.3">
      <c r="A41" s="16">
        <v>0.31499999761581421</v>
      </c>
      <c r="B41" s="17">
        <v>0.22300000488758087</v>
      </c>
    </row>
    <row r="42" spans="1:6" x14ac:dyDescent="0.3">
      <c r="A42" s="16">
        <v>0.24699999392032623</v>
      </c>
      <c r="B42" s="17">
        <v>0.1550000011920929</v>
      </c>
    </row>
    <row r="43" spans="1:6" x14ac:dyDescent="0.3">
      <c r="A43" s="16">
        <v>0.31499999761581421</v>
      </c>
      <c r="B43" s="17">
        <v>0.19200000166893005</v>
      </c>
    </row>
    <row r="44" spans="1:6" x14ac:dyDescent="0.3">
      <c r="A44" s="16">
        <v>0.16300000250339508</v>
      </c>
      <c r="B44" s="17">
        <v>0.33300000429153442</v>
      </c>
    </row>
    <row r="45" spans="1:6" x14ac:dyDescent="0.3">
      <c r="A45" s="16">
        <v>0.16099999845027924</v>
      </c>
      <c r="B45" s="17">
        <v>0.11800000071525574</v>
      </c>
    </row>
    <row r="46" spans="1:6" x14ac:dyDescent="0.3">
      <c r="A46" s="16">
        <v>0.24400000274181366</v>
      </c>
      <c r="B46" s="17">
        <v>0.16500000655651093</v>
      </c>
    </row>
    <row r="47" spans="1:6" x14ac:dyDescent="0.3">
      <c r="A47" s="16">
        <v>0.23999999463558197</v>
      </c>
      <c r="B47" s="17">
        <v>0.11500000208616257</v>
      </c>
    </row>
    <row r="48" spans="1:6" x14ac:dyDescent="0.3">
      <c r="A48" s="16">
        <v>0.32600000500679016</v>
      </c>
      <c r="B48" s="17">
        <v>0.15399999916553497</v>
      </c>
    </row>
    <row r="49" spans="1:2" x14ac:dyDescent="0.3">
      <c r="A49" s="16">
        <v>0.26199999451637268</v>
      </c>
      <c r="B49" s="17">
        <v>0.10899999737739563</v>
      </c>
    </row>
    <row r="50" spans="1:2" x14ac:dyDescent="0.3">
      <c r="A50" s="16">
        <v>0.27000001072883606</v>
      </c>
      <c r="B50" s="17">
        <v>0.18700000643730164</v>
      </c>
    </row>
    <row r="51" spans="1:2" x14ac:dyDescent="0.3">
      <c r="A51" s="16">
        <v>0.15000000596046448</v>
      </c>
      <c r="B51" s="17">
        <v>0.2370000034570694</v>
      </c>
    </row>
    <row r="52" spans="1:2" x14ac:dyDescent="0.3">
      <c r="A52" s="16">
        <v>0.18999999761581421</v>
      </c>
      <c r="B52" s="17">
        <v>0.2669999897480011</v>
      </c>
    </row>
    <row r="53" spans="1:2" x14ac:dyDescent="0.3">
      <c r="A53" s="16">
        <v>0.2070000022649765</v>
      </c>
      <c r="B53" s="17">
        <v>0.23999999463558197</v>
      </c>
    </row>
    <row r="54" spans="1:2" x14ac:dyDescent="0.3">
      <c r="A54" s="16">
        <v>7.5999997556209564E-2</v>
      </c>
      <c r="B54" s="17">
        <v>0.23399999737739563</v>
      </c>
    </row>
    <row r="55" spans="1:2" x14ac:dyDescent="0.3">
      <c r="A55" s="16">
        <v>0.18899999558925629</v>
      </c>
      <c r="B55" s="17">
        <v>0.10599999874830246</v>
      </c>
    </row>
    <row r="56" spans="1:2" x14ac:dyDescent="0.3">
      <c r="A56" s="16">
        <v>0.20499999821186066</v>
      </c>
      <c r="B56" s="17">
        <v>0.31000000238418579</v>
      </c>
    </row>
    <row r="57" spans="1:2" x14ac:dyDescent="0.3">
      <c r="A57" s="16">
        <v>0.29600000381469727</v>
      </c>
      <c r="B57" s="17">
        <v>0.19300000369548798</v>
      </c>
    </row>
    <row r="58" spans="1:2" x14ac:dyDescent="0.3">
      <c r="A58" s="16">
        <v>0.210999995470047</v>
      </c>
      <c r="B58" s="17">
        <v>0.24400000274181366</v>
      </c>
    </row>
    <row r="59" spans="1:2" x14ac:dyDescent="0.3">
      <c r="A59" s="16">
        <v>0.27500000596046448</v>
      </c>
      <c r="B59" s="17">
        <v>0.16599999368190765</v>
      </c>
    </row>
    <row r="60" spans="1:2" x14ac:dyDescent="0.3">
      <c r="A60" s="16">
        <v>0.19200000166893005</v>
      </c>
      <c r="B60" s="17">
        <v>0.29800000786781311</v>
      </c>
    </row>
    <row r="61" spans="1:2" x14ac:dyDescent="0.3">
      <c r="A61" s="16">
        <v>0.32699999213218689</v>
      </c>
      <c r="B61" s="17">
        <v>0.15899999439716339</v>
      </c>
    </row>
    <row r="62" spans="1:2" x14ac:dyDescent="0.3">
      <c r="A62" s="16">
        <v>0.23199999332427979</v>
      </c>
      <c r="B62" s="17">
        <v>0.22499999403953552</v>
      </c>
    </row>
    <row r="63" spans="1:2" x14ac:dyDescent="0.3">
      <c r="A63" s="16">
        <v>0.2460000067949295</v>
      </c>
      <c r="B63" s="17">
        <v>0.30500000715255737</v>
      </c>
    </row>
    <row r="64" spans="1:2" x14ac:dyDescent="0.3">
      <c r="A64" s="16">
        <v>0.24300000071525574</v>
      </c>
      <c r="B64" s="17">
        <v>8.2999996840953827E-2</v>
      </c>
    </row>
    <row r="65" spans="1:2" x14ac:dyDescent="0.3">
      <c r="A65" s="16">
        <v>0.31099998950958252</v>
      </c>
      <c r="B65" s="17">
        <v>0.19300000369548798</v>
      </c>
    </row>
    <row r="66" spans="1:2" x14ac:dyDescent="0.3">
      <c r="A66" s="16">
        <v>0.21500000357627869</v>
      </c>
      <c r="B66" s="17">
        <v>0.11299999803304672</v>
      </c>
    </row>
    <row r="67" spans="1:2" x14ac:dyDescent="0.3">
      <c r="A67" s="16">
        <v>0.25099998712539673</v>
      </c>
      <c r="B67" s="17">
        <v>0.20000000298023224</v>
      </c>
    </row>
    <row r="68" spans="1:2" x14ac:dyDescent="0.3">
      <c r="A68" s="16">
        <v>0.27900001406669617</v>
      </c>
      <c r="B68" s="17">
        <v>0.18999999761581421</v>
      </c>
    </row>
    <row r="69" spans="1:2" x14ac:dyDescent="0.3">
      <c r="A69" s="16">
        <v>0.28499999642372131</v>
      </c>
      <c r="B69" s="17">
        <v>0.18999999761581421</v>
      </c>
    </row>
    <row r="70" spans="1:2" x14ac:dyDescent="0.3">
      <c r="A70" s="16">
        <v>0.17700000107288361</v>
      </c>
      <c r="B70" s="17">
        <v>0.2669999897480011</v>
      </c>
    </row>
    <row r="71" spans="1:2" x14ac:dyDescent="0.3">
      <c r="A71" s="16">
        <v>0.2800000011920929</v>
      </c>
      <c r="B71" s="17">
        <v>0.2720000147819519</v>
      </c>
    </row>
    <row r="72" spans="1:2" x14ac:dyDescent="0.3">
      <c r="A72" s="16">
        <v>0.18400000035762787</v>
      </c>
      <c r="B72" s="17">
        <v>0.20600000023841858</v>
      </c>
    </row>
    <row r="73" spans="1:2" x14ac:dyDescent="0.3">
      <c r="A73" s="16">
        <v>0.210999995470047</v>
      </c>
      <c r="B73" s="17">
        <v>0.27000001072883606</v>
      </c>
    </row>
    <row r="74" spans="1:2" x14ac:dyDescent="0.3">
      <c r="A74" s="16">
        <v>0.15700000524520874</v>
      </c>
      <c r="B74" s="17">
        <v>0.12200000137090683</v>
      </c>
    </row>
    <row r="75" spans="1:2" x14ac:dyDescent="0.3">
      <c r="A75" s="16">
        <v>0.23000000417232513</v>
      </c>
      <c r="B75" s="17">
        <v>9.4999998807907104E-2</v>
      </c>
    </row>
    <row r="76" spans="1:2" x14ac:dyDescent="0.3">
      <c r="A76" s="16">
        <v>0.15299999713897705</v>
      </c>
      <c r="B76" s="17">
        <v>0.27900001406669617</v>
      </c>
    </row>
    <row r="77" spans="1:2" x14ac:dyDescent="0.3">
      <c r="A77" s="16">
        <v>0.20800000429153442</v>
      </c>
      <c r="B77" s="17">
        <v>0.23800000548362732</v>
      </c>
    </row>
    <row r="78" spans="1:2" x14ac:dyDescent="0.3">
      <c r="A78" s="16">
        <v>0.24699999392032623</v>
      </c>
      <c r="B78" s="17">
        <v>0.36399999260902405</v>
      </c>
    </row>
    <row r="79" spans="1:2" x14ac:dyDescent="0.3">
      <c r="A79" s="16">
        <v>0.14100000262260437</v>
      </c>
      <c r="B79" s="17">
        <v>0.19300000369548798</v>
      </c>
    </row>
    <row r="80" spans="1:2" x14ac:dyDescent="0.3">
      <c r="A80" s="16">
        <v>0.15099999308586121</v>
      </c>
      <c r="B80" s="17">
        <v>0.36700001358985901</v>
      </c>
    </row>
    <row r="81" spans="1:2" x14ac:dyDescent="0.3">
      <c r="A81" s="16">
        <v>0.23899999260902405</v>
      </c>
      <c r="B81" s="17">
        <v>0.17200000584125519</v>
      </c>
    </row>
    <row r="82" spans="1:2" x14ac:dyDescent="0.3">
      <c r="A82" s="21"/>
      <c r="B82" s="17">
        <v>5.9000000357627869E-2</v>
      </c>
    </row>
    <row r="83" spans="1:2" x14ac:dyDescent="0.3">
      <c r="A83" s="21"/>
      <c r="B83" s="17">
        <v>0.2070000022649765</v>
      </c>
    </row>
    <row r="84" spans="1:2" x14ac:dyDescent="0.3">
      <c r="A84" s="21"/>
      <c r="B84" s="17">
        <v>0.24500000476837158</v>
      </c>
    </row>
    <row r="85" spans="1:2" x14ac:dyDescent="0.3">
      <c r="A85" s="21"/>
      <c r="B85" s="17">
        <v>0.28999999165534973</v>
      </c>
    </row>
    <row r="86" spans="1:2" x14ac:dyDescent="0.3">
      <c r="A86" s="21"/>
      <c r="B86" s="17">
        <v>0.10000000149011612</v>
      </c>
    </row>
    <row r="87" spans="1:2" x14ac:dyDescent="0.3">
      <c r="A87" s="21"/>
      <c r="B87" s="17">
        <v>0.25600001215934753</v>
      </c>
    </row>
    <row r="88" spans="1:2" x14ac:dyDescent="0.3">
      <c r="A88" s="22"/>
      <c r="B88" s="18">
        <v>0.14000000059604645</v>
      </c>
    </row>
  </sheetData>
  <mergeCells count="1">
    <mergeCell ref="A1:E2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Independent_unpooled (2)</vt:lpstr>
      <vt:lpstr>Independent_unpooled</vt:lpstr>
      <vt:lpstr>Independent_pooled (2)</vt:lpstr>
      <vt:lpstr>Independent_pooled</vt:lpstr>
      <vt:lpstr>m</vt:lpstr>
      <vt:lpstr>n</vt:lpstr>
      <vt:lpstr>s_x</vt:lpstr>
      <vt:lpstr>s_y</vt:lpstr>
      <vt:lpstr>x_bar</vt:lpstr>
      <vt:lpstr>y_bar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 Ho Kim</dc:creator>
  <cp:lastModifiedBy>Jang Ho Kim</cp:lastModifiedBy>
  <dcterms:created xsi:type="dcterms:W3CDTF">2015-10-04T01:55:13Z</dcterms:created>
  <dcterms:modified xsi:type="dcterms:W3CDTF">2019-10-17T03:20:59Z</dcterms:modified>
</cp:coreProperties>
</file>