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6240" windowHeight="13920"/>
  </bookViews>
  <sheets>
    <sheet name="2025年7月份耗材管控表 " sheetId="5" r:id="rId1"/>
    <sheet name="2024年7月耗材需求计算 " sheetId="6" r:id="rId2"/>
  </sheets>
  <definedNames>
    <definedName name="_xlnm._FilterDatabase" localSheetId="0" hidden="1">'2025年7月份耗材管控表 '!$A$3:$BC$3</definedName>
    <definedName name="_xlnm._FilterDatabase" localSheetId="1" hidden="1">'2024年7月耗材需求计算 '!$D$2:$L$2</definedName>
    <definedName name="_xlnm.Print_Area" localSheetId="1">'2024年7月耗材需求计算 '!$B$1:$N$22</definedName>
    <definedName name="_xlnm.Print_Area" localSheetId="0">'2025年7月份耗材管控表 '!$A$1:$BD$30</definedName>
  </definedNames>
  <calcPr calcId="144525" concurrentCalc="0"/>
</workbook>
</file>

<file path=xl/comments1.xml><?xml version="1.0" encoding="utf-8"?>
<comments xmlns="http://schemas.openxmlformats.org/spreadsheetml/2006/main">
  <authors>
    <author>mekin_chen</author>
  </authors>
  <commentList>
    <comment ref="F2" authorId="0">
      <text>
        <r>
          <rPr>
            <sz val="9"/>
            <rFont val="SimSun"/>
            <charset val="134"/>
          </rPr>
          <t xml:space="preserve">周、月、季
</t>
        </r>
      </text>
    </comment>
  </commentList>
</comments>
</file>

<file path=xl/sharedStrings.xml><?xml version="1.0" encoding="utf-8"?>
<sst xmlns="http://schemas.openxmlformats.org/spreadsheetml/2006/main" count="209" uniqueCount="131">
  <si>
    <t>B482 TE課6512部門7月常用消耗材管控申請表</t>
  </si>
  <si>
    <t>序號</t>
  </si>
  <si>
    <t>物料描述</t>
  </si>
  <si>
    <t>單位</t>
  </si>
  <si>
    <t>採購員</t>
  </si>
  <si>
    <t>安全庫存</t>
  </si>
  <si>
    <r>
      <rPr>
        <sz val="11"/>
        <rFont val="宋体-繁"/>
        <charset val="134"/>
      </rPr>
      <t>最小采购量</t>
    </r>
    <r>
      <rPr>
        <sz val="11"/>
        <rFont val="Arial Regular"/>
        <charset val="134"/>
      </rPr>
      <t xml:space="preserve">
(MOQ)</t>
    </r>
  </si>
  <si>
    <r>
      <rPr>
        <sz val="11"/>
        <rFont val="宋体-繁"/>
        <charset val="134"/>
      </rPr>
      <t>未稅總價(</t>
    </r>
    <r>
      <rPr>
        <sz val="11"/>
        <rFont val="Arial Regular"/>
        <charset val="134"/>
      </rPr>
      <t>RMB)</t>
    </r>
  </si>
  <si>
    <t>L/T
(Day)</t>
  </si>
  <si>
    <r>
      <rPr>
        <sz val="11"/>
        <color theme="1"/>
        <rFont val="Arial Regular"/>
        <charset val="134"/>
      </rPr>
      <t>2023</t>
    </r>
    <r>
      <rPr>
        <sz val="11"/>
        <color theme="1"/>
        <rFont val="SimSun"/>
        <charset val="134"/>
      </rPr>
      <t>年</t>
    </r>
    <r>
      <rPr>
        <sz val="11"/>
        <color theme="1"/>
        <rFont val="Arial Regular"/>
        <charset val="134"/>
      </rPr>
      <t>1</t>
    </r>
    <r>
      <rPr>
        <sz val="11"/>
        <color theme="1"/>
        <rFont val="SimSun"/>
        <charset val="134"/>
      </rPr>
      <t>月份明細</t>
    </r>
  </si>
  <si>
    <r>
      <rPr>
        <sz val="11"/>
        <color theme="1"/>
        <rFont val="Arial Regular"/>
        <charset val="134"/>
      </rPr>
      <t>2023</t>
    </r>
    <r>
      <rPr>
        <sz val="11"/>
        <color theme="1"/>
        <rFont val="SimSun"/>
        <charset val="134"/>
      </rPr>
      <t>年</t>
    </r>
    <r>
      <rPr>
        <sz val="11"/>
        <color theme="1"/>
        <rFont val="Arial Regular"/>
        <charset val="134"/>
      </rPr>
      <t>2</t>
    </r>
    <r>
      <rPr>
        <sz val="11"/>
        <color theme="1"/>
        <rFont val="SimSun"/>
        <charset val="134"/>
      </rPr>
      <t>月份明細</t>
    </r>
  </si>
  <si>
    <r>
      <rPr>
        <sz val="11"/>
        <color theme="1"/>
        <rFont val="Arial Regular"/>
        <charset val="134"/>
      </rPr>
      <t>2023</t>
    </r>
    <r>
      <rPr>
        <sz val="11"/>
        <color theme="1"/>
        <rFont val="SimSun"/>
        <charset val="134"/>
      </rPr>
      <t>年</t>
    </r>
    <r>
      <rPr>
        <sz val="11"/>
        <color theme="1"/>
        <rFont val="Arial Regular"/>
        <charset val="134"/>
      </rPr>
      <t>4</t>
    </r>
    <r>
      <rPr>
        <sz val="11"/>
        <color theme="1"/>
        <rFont val="SimSun"/>
        <charset val="134"/>
      </rPr>
      <t>月份明細</t>
    </r>
  </si>
  <si>
    <r>
      <rPr>
        <sz val="11"/>
        <color theme="1"/>
        <rFont val="Arial Regular"/>
        <charset val="134"/>
      </rPr>
      <t>2023</t>
    </r>
    <r>
      <rPr>
        <sz val="11"/>
        <color theme="1"/>
        <rFont val="SimSun"/>
        <charset val="134"/>
      </rPr>
      <t>年</t>
    </r>
    <r>
      <rPr>
        <sz val="11"/>
        <color theme="1"/>
        <rFont val="Arial Regular"/>
        <charset val="134"/>
      </rPr>
      <t>5</t>
    </r>
    <r>
      <rPr>
        <sz val="11"/>
        <color theme="1"/>
        <rFont val="SimSun"/>
        <charset val="134"/>
      </rPr>
      <t>月份明細</t>
    </r>
  </si>
  <si>
    <r>
      <rPr>
        <sz val="11"/>
        <color theme="1"/>
        <rFont val="Arial Regular"/>
        <charset val="134"/>
      </rPr>
      <t>2025</t>
    </r>
    <r>
      <rPr>
        <sz val="11"/>
        <color theme="1"/>
        <rFont val="SimSun"/>
        <charset val="134"/>
      </rPr>
      <t>年</t>
    </r>
    <r>
      <rPr>
        <sz val="11"/>
        <color theme="1"/>
        <rFont val="Arial Regular"/>
        <charset val="134"/>
      </rPr>
      <t>3</t>
    </r>
    <r>
      <rPr>
        <sz val="11"/>
        <color theme="1"/>
        <rFont val="SimSun"/>
        <charset val="134"/>
      </rPr>
      <t>月份明細</t>
    </r>
  </si>
  <si>
    <r>
      <rPr>
        <sz val="11"/>
        <color theme="1"/>
        <rFont val="Arial Regular"/>
        <charset val="134"/>
      </rPr>
      <t>PR</t>
    </r>
    <r>
      <rPr>
        <sz val="11"/>
        <color theme="1"/>
        <rFont val="SimSun"/>
        <charset val="134"/>
      </rPr>
      <t>開立時間與數量</t>
    </r>
  </si>
  <si>
    <t>需求明細</t>
  </si>
  <si>
    <r>
      <rPr>
        <sz val="11"/>
        <color theme="1"/>
        <rFont val="Arial Regular"/>
        <charset val="134"/>
      </rPr>
      <t>PR</t>
    </r>
    <r>
      <rPr>
        <sz val="11"/>
        <color theme="1"/>
        <rFont val="宋体-繁"/>
        <charset val="134"/>
      </rPr>
      <t>開立時間數量</t>
    </r>
  </si>
  <si>
    <t>進料需求</t>
  </si>
  <si>
    <t>備註</t>
  </si>
  <si>
    <r>
      <rPr>
        <sz val="11"/>
        <rFont val="SimSun"/>
        <charset val="134"/>
      </rPr>
      <t>單價（</t>
    </r>
    <r>
      <rPr>
        <sz val="11"/>
        <rFont val="Arial Regular"/>
        <charset val="134"/>
      </rPr>
      <t>RMB)</t>
    </r>
  </si>
  <si>
    <t>最高</t>
  </si>
  <si>
    <t>最低</t>
  </si>
  <si>
    <r>
      <rPr>
        <sz val="11"/>
        <color theme="1"/>
        <rFont val="Arial Regular"/>
        <charset val="134"/>
      </rPr>
      <t>2022/12/14</t>
    </r>
    <r>
      <rPr>
        <sz val="11"/>
        <color theme="1"/>
        <rFont val="新細明體"/>
        <charset val="134"/>
      </rPr>
      <t>庫存</t>
    </r>
  </si>
  <si>
    <r>
      <rPr>
        <sz val="11"/>
        <color theme="1"/>
        <rFont val="Arial Regular"/>
        <charset val="134"/>
      </rPr>
      <t>2023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1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</si>
  <si>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2023/1/14</t>
    </r>
    <r>
      <rPr>
        <sz val="11"/>
        <color theme="1"/>
        <rFont val="新細明體"/>
        <charset val="134"/>
      </rPr>
      <t>庫存</t>
    </r>
  </si>
  <si>
    <r>
      <rPr>
        <sz val="11"/>
        <color theme="1"/>
        <rFont val="Arial Regular"/>
        <charset val="134"/>
      </rPr>
      <t>2023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2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</si>
  <si>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2023/2/14</t>
    </r>
    <r>
      <rPr>
        <sz val="11"/>
        <color theme="1"/>
        <rFont val="新細明體"/>
        <charset val="134"/>
      </rPr>
      <t>庫存</t>
    </r>
  </si>
  <si>
    <r>
      <rPr>
        <sz val="11"/>
        <color theme="1"/>
        <rFont val="Arial Regular"/>
        <charset val="134"/>
      </rPr>
      <t>2023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3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</si>
  <si>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2023/3/14</t>
    </r>
    <r>
      <rPr>
        <sz val="11"/>
        <color theme="1"/>
        <rFont val="新細明體"/>
        <charset val="134"/>
      </rPr>
      <t>庫存</t>
    </r>
  </si>
  <si>
    <r>
      <rPr>
        <sz val="11"/>
        <color theme="1"/>
        <rFont val="Arial Regular"/>
        <charset val="134"/>
      </rPr>
      <t>2023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4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</si>
  <si>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2023/4/14</t>
    </r>
    <r>
      <rPr>
        <sz val="11"/>
        <color theme="1"/>
        <rFont val="新細明體"/>
        <charset val="134"/>
      </rPr>
      <t>庫存</t>
    </r>
  </si>
  <si>
    <r>
      <rPr>
        <sz val="11"/>
        <color theme="1"/>
        <rFont val="Arial Regular"/>
        <charset val="134"/>
      </rPr>
      <t>2023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5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</si>
  <si>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2024/11</t>
    </r>
    <r>
      <rPr>
        <sz val="11"/>
        <color theme="1"/>
        <rFont val="新細明體"/>
        <charset val="134"/>
      </rPr>
      <t>庫存</t>
    </r>
  </si>
  <si>
    <r>
      <rPr>
        <sz val="11"/>
        <color theme="1"/>
        <rFont val="Arial Regular"/>
        <charset val="134"/>
      </rPr>
      <t>2025/3</t>
    </r>
    <r>
      <rPr>
        <sz val="11"/>
        <color theme="1"/>
        <rFont val="宋体-繁"/>
        <charset val="134"/>
      </rPr>
      <t>月份</t>
    </r>
    <r>
      <rPr>
        <sz val="11"/>
        <color theme="1"/>
        <rFont val="新細明體"/>
        <charset val="134"/>
      </rPr>
      <t>庫存</t>
    </r>
  </si>
  <si>
    <r>
      <rPr>
        <sz val="11"/>
        <color theme="1"/>
        <rFont val="Arial Regular"/>
        <charset val="134"/>
      </rPr>
      <t>2025</t>
    </r>
    <r>
      <rPr>
        <sz val="11"/>
        <color theme="1"/>
        <rFont val="宋体-繁"/>
        <charset val="134"/>
      </rPr>
      <t>年</t>
    </r>
    <r>
      <rPr>
        <sz val="11"/>
        <color theme="1"/>
        <rFont val="Arial Regular"/>
        <charset val="134"/>
      </rPr>
      <t>6</t>
    </r>
    <r>
      <rPr>
        <sz val="11"/>
        <color theme="1"/>
        <rFont val="宋体-繁"/>
        <charset val="134"/>
      </rPr>
      <t>月份庫存</t>
    </r>
  </si>
  <si>
    <r>
      <rPr>
        <sz val="11"/>
        <color theme="1"/>
        <rFont val="Arial Regular"/>
        <charset val="134"/>
      </rPr>
      <t>2025/2</t>
    </r>
    <r>
      <rPr>
        <sz val="11"/>
        <color theme="1"/>
        <rFont val="宋体-繁"/>
        <charset val="134"/>
      </rPr>
      <t>月份</t>
    </r>
    <r>
      <rPr>
        <sz val="11"/>
        <color theme="1"/>
        <rFont val="新細明體"/>
        <charset val="134"/>
      </rPr>
      <t>庫存</t>
    </r>
  </si>
  <si>
    <r>
      <rPr>
        <sz val="11"/>
        <color theme="1"/>
        <rFont val="Arial Regular"/>
        <charset val="134"/>
      </rPr>
      <t>2024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7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</si>
  <si>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2024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10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</si>
  <si>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2024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12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</si>
  <si>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2024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1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</si>
  <si>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2024</t>
    </r>
    <r>
      <rPr>
        <sz val="11"/>
        <color theme="1"/>
        <rFont val="新細明體"/>
        <charset val="134"/>
      </rPr>
      <t>年</t>
    </r>
    <r>
      <rPr>
        <sz val="11"/>
        <color theme="1"/>
        <rFont val="Arial Regular"/>
        <charset val="134"/>
      </rPr>
      <t>2</t>
    </r>
    <r>
      <rPr>
        <sz val="11"/>
        <color theme="1"/>
        <rFont val="新細明體"/>
        <charset val="134"/>
      </rPr>
      <t>月份</t>
    </r>
    <r>
      <rPr>
        <sz val="11"/>
        <color theme="1"/>
        <rFont val="SimSun"/>
        <charset val="134"/>
      </rPr>
      <t>需求</t>
    </r>
  </si>
  <si>
    <r>
      <rPr>
        <sz val="11"/>
        <color theme="1"/>
        <rFont val="Arial Regular"/>
        <charset val="134"/>
      </rPr>
      <t>2025</t>
    </r>
    <r>
      <rPr>
        <sz val="11"/>
        <color theme="1"/>
        <rFont val="宋体-繁"/>
        <charset val="134"/>
      </rPr>
      <t>年</t>
    </r>
    <r>
      <rPr>
        <sz val="11"/>
        <color theme="1"/>
        <rFont val="Arial Regular"/>
        <charset val="134"/>
      </rPr>
      <t>7</t>
    </r>
    <r>
      <rPr>
        <sz val="11"/>
        <color theme="1"/>
        <rFont val="宋体-繁"/>
        <charset val="134"/>
      </rPr>
      <t>月份需求</t>
    </r>
  </si>
  <si>
    <r>
      <rPr>
        <sz val="11"/>
        <rFont val="Arial Regular"/>
        <charset val="134"/>
      </rPr>
      <t>1</t>
    </r>
    <r>
      <rPr>
        <sz val="11"/>
        <rFont val="細明體"/>
        <charset val="134"/>
      </rPr>
      <t>月</t>
    </r>
    <r>
      <rPr>
        <sz val="11"/>
        <rFont val="Arial Regular"/>
        <charset val="134"/>
      </rPr>
      <t>W01</t>
    </r>
  </si>
  <si>
    <r>
      <rPr>
        <sz val="11"/>
        <rFont val="Arial Regular"/>
        <charset val="134"/>
      </rPr>
      <t>1</t>
    </r>
    <r>
      <rPr>
        <sz val="11"/>
        <rFont val="細明體"/>
        <charset val="134"/>
      </rPr>
      <t>月</t>
    </r>
    <r>
      <rPr>
        <sz val="11"/>
        <rFont val="Arial Regular"/>
        <charset val="134"/>
      </rPr>
      <t>W02</t>
    </r>
  </si>
  <si>
    <r>
      <rPr>
        <sz val="11"/>
        <rFont val="Arial Regular"/>
        <charset val="134"/>
      </rPr>
      <t>1</t>
    </r>
    <r>
      <rPr>
        <sz val="11"/>
        <rFont val="細明體"/>
        <charset val="134"/>
      </rPr>
      <t>月</t>
    </r>
    <r>
      <rPr>
        <sz val="11"/>
        <rFont val="Arial Regular"/>
        <charset val="134"/>
      </rPr>
      <t>W03</t>
    </r>
  </si>
  <si>
    <r>
      <rPr>
        <sz val="11"/>
        <rFont val="Arial Regular"/>
        <charset val="134"/>
      </rPr>
      <t>1</t>
    </r>
    <r>
      <rPr>
        <sz val="11"/>
        <rFont val="細明體"/>
        <charset val="134"/>
      </rPr>
      <t>月</t>
    </r>
    <r>
      <rPr>
        <sz val="11"/>
        <rFont val="Arial Regular"/>
        <charset val="134"/>
      </rPr>
      <t>W04</t>
    </r>
  </si>
  <si>
    <r>
      <rPr>
        <sz val="11"/>
        <rFont val="細明體"/>
        <charset val="134"/>
      </rPr>
      <t>12月</t>
    </r>
    <r>
      <rPr>
        <sz val="11"/>
        <rFont val="Arial Regular"/>
        <charset val="134"/>
      </rPr>
      <t>W01</t>
    </r>
  </si>
  <si>
    <r>
      <rPr>
        <sz val="11"/>
        <rFont val="細明體"/>
        <charset val="134"/>
      </rPr>
      <t>12月</t>
    </r>
    <r>
      <rPr>
        <sz val="11"/>
        <rFont val="Arial Regular"/>
        <charset val="134"/>
      </rPr>
      <t>W02</t>
    </r>
  </si>
  <si>
    <r>
      <rPr>
        <sz val="11"/>
        <rFont val="細明體"/>
        <charset val="134"/>
      </rPr>
      <t>12月</t>
    </r>
    <r>
      <rPr>
        <sz val="11"/>
        <rFont val="Arial Regular"/>
        <charset val="134"/>
      </rPr>
      <t>W03</t>
    </r>
  </si>
  <si>
    <t>7月W01</t>
  </si>
  <si>
    <t>7月W02</t>
  </si>
  <si>
    <t>月W03</t>
  </si>
  <si>
    <t>7月W04</t>
  </si>
  <si>
    <t>數量</t>
  </si>
  <si>
    <t xml:space="preserve"> 設備耗材類-(SUB Batt SA測試設備/3.PRO.000556/测试针)</t>
  </si>
  <si>
    <t>pcs</t>
  </si>
  <si>
    <t>胡蘭</t>
  </si>
  <si>
    <r>
      <rPr>
        <sz val="11"/>
        <rFont val="Arial Regular"/>
        <charset val="134"/>
      </rPr>
      <t xml:space="preserve">MOQ:200PCS </t>
    </r>
    <r>
      <rPr>
        <sz val="11"/>
        <rFont val="宋体-繁"/>
        <charset val="134"/>
      </rPr>
      <t>抵折扣</t>
    </r>
  </si>
  <si>
    <t>設備耗材類-(FATP QT0測試設備/118-6000-B-60-BB-i/線材)</t>
  </si>
  <si>
    <r>
      <rPr>
        <sz val="11"/>
        <rFont val="Arial Regular"/>
        <charset val="134"/>
      </rPr>
      <t>MOQ:32PCS FLK</t>
    </r>
    <r>
      <rPr>
        <sz val="11"/>
        <rFont val="宋体-繁"/>
        <charset val="134"/>
      </rPr>
      <t>自費</t>
    </r>
  </si>
  <si>
    <t>設備耗材類-(FATP Aquila1測試設備/410AA-00057FK.01/tip探针)</t>
  </si>
  <si>
    <r>
      <rPr>
        <sz val="9"/>
        <rFont val="SimSun"/>
        <charset val="0"/>
      </rPr>
      <t>胡蘭</t>
    </r>
  </si>
  <si>
    <r>
      <rPr>
        <sz val="9"/>
        <rFont val="Arial Regular"/>
        <charset val="134"/>
      </rPr>
      <t xml:space="preserve">MOQ:200PCS </t>
    </r>
    <r>
      <rPr>
        <sz val="9"/>
        <rFont val="宋体-繁"/>
        <charset val="134"/>
      </rPr>
      <t>抵折扣不會產生費用</t>
    </r>
  </si>
  <si>
    <t>設備配件類(FATP QT3測試設備/CMSH-020/磁性開關)</t>
  </si>
  <si>
    <r>
      <rPr>
        <sz val="9"/>
        <rFont val="Arial Regular"/>
        <charset val="134"/>
      </rPr>
      <t xml:space="preserve">MOQ:10PCS </t>
    </r>
    <r>
      <rPr>
        <sz val="9"/>
        <rFont val="宋体-繁"/>
        <charset val="134"/>
      </rPr>
      <t>抵折扣不會產生費用</t>
    </r>
  </si>
  <si>
    <t>設備配件類(FATP QT3測試設備/EE-SX677P-WR/微型光电开关传感器)</t>
  </si>
  <si>
    <t>設備配件類(FATP QT3 測試設備/GP-2T 18/彈簧導柱)</t>
  </si>
  <si>
    <r>
      <rPr>
        <sz val="9"/>
        <rFont val="Arial Regular"/>
        <charset val="134"/>
      </rPr>
      <t xml:space="preserve">MOQ:100PCS </t>
    </r>
    <r>
      <rPr>
        <sz val="9"/>
        <rFont val="宋体-繁"/>
        <charset val="134"/>
      </rPr>
      <t>抵折扣不會產生費用</t>
    </r>
  </si>
  <si>
    <r>
      <rPr>
        <sz val="10"/>
        <color rgb="FF000000"/>
        <rFont val="SimSun"/>
        <charset val="134"/>
      </rPr>
      <t>設備配件類(FATP Aquila1測試設備/407AC-00037-0.01/ 翻盖弹簧</t>
    </r>
    <r>
      <rPr>
        <sz val="10"/>
        <color rgb="FF000000"/>
        <rFont val="宋体-繁"/>
        <charset val="134"/>
      </rPr>
      <t>）</t>
    </r>
  </si>
  <si>
    <t>設備配件類(FATP Aquila1測試設備/407AA-00027FS.01/卡扣弹簧)</t>
  </si>
  <si>
    <t>設備配件類-(FATP Aquila1測試設備/410AB-00017FK.01/tip探针套)</t>
  </si>
  <si>
    <t>設備配件類-(FATP Aquila1測試設備/410AB-00008FK.01/ring探针套)</t>
  </si>
  <si>
    <t>生產耗材類-（B482/熱熔膠棒11-300）</t>
  </si>
  <si>
    <t>/</t>
  </si>
  <si>
    <t>2月請購單無此規格,未購買,本月重新請購</t>
  </si>
  <si>
    <t>生產耗材類-（B482/RK-58D450ML(金手指)/探針清洗劑）</t>
  </si>
  <si>
    <r>
      <rPr>
        <sz val="9"/>
        <rFont val="Arial Regular"/>
        <charset val="134"/>
      </rPr>
      <t>2025</t>
    </r>
    <r>
      <rPr>
        <sz val="9"/>
        <rFont val="宋体-繁"/>
        <charset val="134"/>
      </rPr>
      <t>年使用量</t>
    </r>
  </si>
  <si>
    <r>
      <rPr>
        <sz val="10"/>
        <rFont val="宋体-繁"/>
        <charset val="136"/>
      </rPr>
      <t>設備耗材類</t>
    </r>
    <r>
      <rPr>
        <sz val="10"/>
        <rFont val="Arial"/>
        <charset val="136"/>
      </rPr>
      <t>-(FATP Semile Aquila</t>
    </r>
    <r>
      <rPr>
        <sz val="10"/>
        <rFont val="宋体-繁"/>
        <charset val="136"/>
      </rPr>
      <t>測試設備</t>
    </r>
    <r>
      <rPr>
        <sz val="10"/>
        <rFont val="Arial"/>
        <charset val="136"/>
      </rPr>
      <t>/P100-J1/</t>
    </r>
    <r>
      <rPr>
        <sz val="10"/>
        <rFont val="宋体-繁"/>
        <charset val="136"/>
      </rPr>
      <t>测试针）</t>
    </r>
  </si>
  <si>
    <t xml:space="preserve"> </t>
  </si>
  <si>
    <t xml:space="preserve">         </t>
  </si>
  <si>
    <t>MOQ:100PCS</t>
  </si>
  <si>
    <t>生產耗材類-(4*250mm/一包250条)</t>
  </si>
  <si>
    <t>MOQ:10PCS</t>
  </si>
  <si>
    <t>生產耗材類-(8*500mm/一包200条)</t>
  </si>
  <si>
    <t xml:space="preserve"> 設備耗材類-（設備銘牌-90*60mm 雕五大類：品名/型號、 資產編號、SN、生產日期、廠 商，需生成二維碼）</t>
  </si>
  <si>
    <t>N/A</t>
  </si>
  <si>
    <t xml:space="preserve"> 設備耗材類-（設備銘牌-40*30mm，鐳雕五大類：品名/型 號、資產編號、SN、生產日期、 廠商，需生成二維碼）</t>
  </si>
  <si>
    <t>備注：</t>
  </si>
  <si>
    <r>
      <rPr>
        <sz val="10"/>
        <rFont val="Arial"/>
        <charset val="134"/>
      </rPr>
      <t>1.</t>
    </r>
    <r>
      <rPr>
        <sz val="10"/>
        <rFont val="SimSun"/>
        <charset val="134"/>
      </rPr>
      <t>安全庫存要考慮</t>
    </r>
    <r>
      <rPr>
        <sz val="10"/>
        <rFont val="新細明體"/>
        <charset val="134"/>
      </rPr>
      <t>用最小的資金去運轉，壓縮庫存量</t>
    </r>
    <r>
      <rPr>
        <sz val="10"/>
        <rFont val="SimSun"/>
        <charset val="134"/>
      </rPr>
      <t>。</t>
    </r>
  </si>
  <si>
    <r>
      <rPr>
        <sz val="10"/>
        <rFont val="Arial"/>
        <charset val="134"/>
      </rPr>
      <t>2.</t>
    </r>
    <r>
      <rPr>
        <sz val="10"/>
        <rFont val="新細明體"/>
        <charset val="134"/>
      </rPr>
      <t>要保留歷史資料，</t>
    </r>
    <r>
      <rPr>
        <sz val="10"/>
        <rFont val="Arial"/>
        <charset val="134"/>
      </rPr>
      <t xml:space="preserve">
</t>
    </r>
    <r>
      <rPr>
        <sz val="10"/>
        <rFont val="新細明體"/>
        <charset val="134"/>
      </rPr>
      <t>只顯示最近三個月即可，</t>
    </r>
    <r>
      <rPr>
        <sz val="10"/>
        <rFont val="Arial"/>
        <charset val="134"/>
      </rPr>
      <t xml:space="preserve">
</t>
    </r>
    <r>
      <rPr>
        <sz val="10"/>
        <rFont val="新細明體"/>
        <charset val="134"/>
      </rPr>
      <t>更早月份資隱藏即可。</t>
    </r>
    <r>
      <rPr>
        <sz val="10"/>
        <rFont val="Arial"/>
        <charset val="134"/>
      </rPr>
      <t xml:space="preserve">
</t>
    </r>
  </si>
  <si>
    <t>3.進,耗,存(週,月,季需求管理).</t>
  </si>
  <si>
    <t>4.以舊/壞換新,完善庫存管理.</t>
  </si>
  <si>
    <t>　</t>
  </si>
  <si>
    <t>核准：</t>
  </si>
  <si>
    <t>審核：</t>
  </si>
  <si>
    <t>申請人：</t>
  </si>
  <si>
    <t>Andor7月常用耗材需求計算</t>
  </si>
  <si>
    <t>月份</t>
  </si>
  <si>
    <t>No.</t>
  </si>
  <si>
    <t>耗材名稱</t>
  </si>
  <si>
    <t>使用站別</t>
  </si>
  <si>
    <t>每臺機用量</t>
  </si>
  <si>
    <t>使用次數</t>
  </si>
  <si>
    <t>當月產能</t>
  </si>
  <si>
    <t>最低庫存</t>
  </si>
  <si>
    <t>最高庫存</t>
  </si>
  <si>
    <t>當月需求</t>
  </si>
  <si>
    <t>備註
（實際請購數量）</t>
  </si>
  <si>
    <t>3.PRO.000556/测试针</t>
  </si>
  <si>
    <t>Batt SA</t>
  </si>
  <si>
    <t>300 (MOQ:200)</t>
  </si>
  <si>
    <t>118-6000-B-60-BB-i/線材(HWTE線)</t>
  </si>
  <si>
    <t>403-QT3</t>
  </si>
  <si>
    <t>32 (MOQ:32)</t>
  </si>
  <si>
    <t>507-Gatekeeper</t>
  </si>
  <si>
    <t>410AA-00035FK.01/探针-LEENO</t>
  </si>
  <si>
    <t>404-Aquila1</t>
  </si>
  <si>
    <t>200(MOQ:200)</t>
  </si>
  <si>
    <t>P100-J1/测试针</t>
  </si>
  <si>
    <t>Semile Aquila</t>
  </si>
  <si>
    <t>HWTE線</t>
  </si>
  <si>
    <t>QT0</t>
  </si>
  <si>
    <t>SNV</t>
  </si>
  <si>
    <t>當月產能按當月Cum Input Qty為准</t>
  </si>
  <si>
    <t>當月需求=當月產能*每臺機用量/使用次數</t>
  </si>
  <si>
    <t>最高庫存=六個月中最高產能*每臺機用量/使用次數</t>
  </si>
  <si>
    <t>Item</t>
  </si>
  <si>
    <t>最高产能</t>
  </si>
  <si>
    <t>最低产能</t>
  </si>
  <si>
    <t>最低庫存=六個月中最低產能*每臺機用量/使用次數</t>
  </si>
  <si>
    <t xml:space="preserve"> Forecast（Pcs)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</si>
</sst>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&quot;-&quot;??_-;_-@_-"/>
    <numFmt numFmtId="177" formatCode="_-&quot;$&quot;* #,##0_-;\-&quot;$&quot;* #,##0_-;_-&quot;$&quot;* &quot;-&quot;_-;_-@_-"/>
    <numFmt numFmtId="178" formatCode="_ * #,##0_ ;_ * \-#,##0_ ;_ * &quot;-&quot;_ ;_ @_ "/>
    <numFmt numFmtId="179" formatCode="_-&quot;IR£&quot;* #,##0_-;\-&quot;IR£&quot;* #,##0_-;_-&quot;IR£&quot;* &quot;-&quot;_-;_-@_-"/>
    <numFmt numFmtId="180" formatCode="[$-409]d\-mmm;@"/>
    <numFmt numFmtId="181" formatCode="_-[$€]* #,##0.00_-;\-[$€]* #,##0.00_-;_-[$€]* \-??_-;_-@_-"/>
    <numFmt numFmtId="182" formatCode="0_ "/>
    <numFmt numFmtId="183" formatCode="#,##0_ "/>
    <numFmt numFmtId="184" formatCode="yyyy/m/d;@"/>
    <numFmt numFmtId="185" formatCode="#,##0_);[Red]\(#,##0\)"/>
  </numFmts>
  <fonts count="71">
    <font>
      <sz val="11"/>
      <color indexed="8"/>
      <name val="宋体"/>
      <charset val="134"/>
    </font>
    <font>
      <sz val="11"/>
      <color indexed="8"/>
      <name val="新細明體"/>
      <charset val="134"/>
      <scheme val="minor"/>
    </font>
    <font>
      <sz val="14"/>
      <color indexed="8"/>
      <name val="新細明體"/>
      <charset val="134"/>
      <scheme val="minor"/>
    </font>
    <font>
      <sz val="12"/>
      <color indexed="8"/>
      <name val="新細明體"/>
      <charset val="134"/>
      <scheme val="minor"/>
    </font>
    <font>
      <b/>
      <sz val="26"/>
      <color indexed="8"/>
      <name val="新細明體"/>
      <charset val="134"/>
      <scheme val="minor"/>
    </font>
    <font>
      <sz val="20"/>
      <color indexed="8"/>
      <name val="新細明體"/>
      <charset val="134"/>
      <scheme val="minor"/>
    </font>
    <font>
      <sz val="20"/>
      <name val="新細明體"/>
      <charset val="0"/>
    </font>
    <font>
      <sz val="20"/>
      <name val="新細明體"/>
      <charset val="136"/>
      <scheme val="minor"/>
    </font>
    <font>
      <sz val="20"/>
      <name val="新細明體"/>
      <charset val="134"/>
      <scheme val="minor"/>
    </font>
    <font>
      <sz val="20"/>
      <color indexed="8"/>
      <name val="新細明體"/>
      <charset val="136"/>
      <scheme val="minor"/>
    </font>
    <font>
      <b/>
      <sz val="20"/>
      <color indexed="8"/>
      <name val="新細明體"/>
      <charset val="134"/>
      <scheme val="minor"/>
    </font>
    <font>
      <sz val="22"/>
      <name val="宋体"/>
      <charset val="134"/>
    </font>
    <font>
      <sz val="18"/>
      <name val="宋体"/>
      <charset val="134"/>
    </font>
    <font>
      <sz val="11"/>
      <name val="SimSun"/>
      <charset val="134"/>
    </font>
    <font>
      <sz val="11"/>
      <name val="新細明體"/>
      <charset val="134"/>
    </font>
    <font>
      <sz val="11"/>
      <name val="宋体"/>
      <charset val="134"/>
    </font>
    <font>
      <sz val="11"/>
      <name val="Arial Regular"/>
      <charset val="134"/>
    </font>
    <font>
      <sz val="11"/>
      <name val="新細明體"/>
      <charset val="0"/>
    </font>
    <font>
      <sz val="11"/>
      <name val="SimSun"/>
      <charset val="0"/>
    </font>
    <font>
      <sz val="11"/>
      <name val="宋体-繁"/>
      <charset val="136"/>
    </font>
    <font>
      <sz val="11"/>
      <color indexed="8"/>
      <name val="Arial Regular"/>
      <charset val="134"/>
    </font>
    <font>
      <sz val="9"/>
      <name val="Arial Regular"/>
      <charset val="134"/>
    </font>
    <font>
      <sz val="10"/>
      <color rgb="FF000000"/>
      <name val="SimSun"/>
      <charset val="134"/>
    </font>
    <font>
      <sz val="9"/>
      <color indexed="8"/>
      <name val="Arial Regular"/>
      <charset val="134"/>
    </font>
    <font>
      <sz val="9"/>
      <name val="Arial Regular"/>
      <charset val="0"/>
    </font>
    <font>
      <sz val="10"/>
      <name val="宋体-繁"/>
      <charset val="136"/>
    </font>
    <font>
      <sz val="10"/>
      <name val="SimSun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宋体"/>
      <charset val="134"/>
    </font>
    <font>
      <sz val="11"/>
      <name val="宋体-繁"/>
      <charset val="134"/>
    </font>
    <font>
      <sz val="11"/>
      <name val="Arial Regular"/>
      <charset val="0"/>
    </font>
    <font>
      <sz val="11"/>
      <name val="宋体"/>
      <charset val="0"/>
    </font>
    <font>
      <sz val="11"/>
      <color theme="1"/>
      <name val="Arial Regular"/>
      <charset val="0"/>
    </font>
    <font>
      <sz val="10"/>
      <color rgb="FF000000"/>
      <name val="宋体"/>
      <charset val="134"/>
    </font>
    <font>
      <sz val="9"/>
      <color theme="1"/>
      <name val="Arial Regular"/>
      <charset val="0"/>
    </font>
    <font>
      <sz val="11"/>
      <color theme="1"/>
      <name val="SimSun"/>
      <charset val="134"/>
    </font>
    <font>
      <sz val="11"/>
      <color theme="1"/>
      <name val="Arial Regular"/>
      <charset val="134"/>
    </font>
    <font>
      <sz val="9"/>
      <color theme="1"/>
      <name val="Arial Regular"/>
      <charset val="134"/>
    </font>
    <font>
      <sz val="11"/>
      <color theme="1"/>
      <name val="新細明體"/>
      <charset val="134"/>
    </font>
    <font>
      <sz val="11"/>
      <color theme="1"/>
      <name val="宋体-繁"/>
      <charset val="134"/>
    </font>
    <font>
      <sz val="11"/>
      <name val="細明體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b/>
      <sz val="11"/>
      <color indexed="9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sz val="10"/>
      <name val="Verdana"/>
      <charset val="134"/>
    </font>
    <font>
      <sz val="12"/>
      <color theme="1"/>
      <name val="新細明體"/>
      <charset val="136"/>
      <scheme val="minor"/>
    </font>
    <font>
      <sz val="12"/>
      <name val="新細明體"/>
      <charset val="136"/>
    </font>
    <font>
      <sz val="11"/>
      <color theme="1"/>
      <name val="新細明體"/>
      <charset val="136"/>
      <scheme val="minor"/>
    </font>
    <font>
      <u/>
      <sz val="9"/>
      <color indexed="36"/>
      <name val="新細明體"/>
      <charset val="136"/>
    </font>
    <font>
      <sz val="9"/>
      <name val="SimSun"/>
      <charset val="0"/>
    </font>
    <font>
      <sz val="9"/>
      <name val="宋体-繁"/>
      <charset val="134"/>
    </font>
    <font>
      <sz val="10"/>
      <color rgb="FF000000"/>
      <name val="宋体-繁"/>
      <charset val="134"/>
    </font>
    <font>
      <sz val="10"/>
      <name val="Arial"/>
      <charset val="136"/>
    </font>
    <font>
      <sz val="10"/>
      <name val="新細明體"/>
      <charset val="134"/>
    </font>
    <font>
      <sz val="9"/>
      <name val="SimSun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64">
    <xf numFmtId="0" fontId="0" fillId="0" borderId="0">
      <alignment vertical="center"/>
    </xf>
    <xf numFmtId="43" fontId="29" fillId="0" borderId="0" applyFont="0" applyFill="0" applyBorder="0" applyAlignment="0" applyProtection="0">
      <alignment vertical="center"/>
    </xf>
    <xf numFmtId="176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177" fontId="29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10" borderId="1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14" applyNumberFormat="0" applyAlignment="0" applyProtection="0">
      <alignment vertical="center"/>
    </xf>
    <xf numFmtId="0" fontId="51" fillId="5" borderId="15" applyNumberFormat="0" applyAlignment="0" applyProtection="0">
      <alignment vertical="center"/>
    </xf>
    <xf numFmtId="0" fontId="52" fillId="5" borderId="14" applyNumberFormat="0" applyAlignment="0" applyProtection="0">
      <alignment vertical="center"/>
    </xf>
    <xf numFmtId="0" fontId="53" fillId="11" borderId="16" applyNumberFormat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5" fillId="0" borderId="18" applyNumberFormat="0" applyFill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43" fontId="60" fillId="0" borderId="0" applyFont="0" applyFill="0" applyBorder="0" applyAlignment="0" applyProtection="0">
      <alignment vertical="center"/>
    </xf>
    <xf numFmtId="178" fontId="61" fillId="0" borderId="0"/>
    <xf numFmtId="179" fontId="60" fillId="0" borderId="0"/>
    <xf numFmtId="178" fontId="61" fillId="0" borderId="0"/>
    <xf numFmtId="0" fontId="62" fillId="0" borderId="0">
      <alignment vertical="center"/>
    </xf>
    <xf numFmtId="180" fontId="61" fillId="0" borderId="0"/>
    <xf numFmtId="0" fontId="29" fillId="0" borderId="0">
      <alignment vertical="center"/>
    </xf>
    <xf numFmtId="0" fontId="29" fillId="0" borderId="0">
      <alignment vertical="center"/>
    </xf>
    <xf numFmtId="178" fontId="61" fillId="0" borderId="0"/>
    <xf numFmtId="181" fontId="63" fillId="0" borderId="0">
      <alignment vertical="center"/>
    </xf>
    <xf numFmtId="181" fontId="64" fillId="0" borderId="0">
      <alignment vertical="center"/>
    </xf>
    <xf numFmtId="178" fontId="61" fillId="0" borderId="0"/>
    <xf numFmtId="0" fontId="62" fillId="0" borderId="0">
      <alignment vertical="center"/>
    </xf>
  </cellStyleXfs>
  <cellXfs count="132">
    <xf numFmtId="0" fontId="0" fillId="0" borderId="0" xfId="0" applyFo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82" fontId="1" fillId="2" borderId="0" xfId="0" applyNumberFormat="1" applyFont="1" applyFill="1" applyBorder="1" applyAlignment="1">
      <alignment horizontal="center" vertical="center"/>
    </xf>
    <xf numFmtId="182" fontId="1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82" fontId="5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38" fontId="9" fillId="2" borderId="1" xfId="56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82" fontId="5" fillId="2" borderId="0" xfId="0" applyNumberFormat="1" applyFont="1" applyFill="1" applyBorder="1" applyAlignment="1">
      <alignment horizontal="center" vertical="center"/>
    </xf>
    <xf numFmtId="17" fontId="8" fillId="2" borderId="1" xfId="0" applyNumberFormat="1" applyFont="1" applyFill="1" applyBorder="1" applyAlignment="1">
      <alignment horizontal="center" vertical="center" wrapText="1"/>
    </xf>
    <xf numFmtId="182" fontId="5" fillId="0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82" fontId="8" fillId="0" borderId="2" xfId="0" applyNumberFormat="1" applyFont="1" applyFill="1" applyBorder="1" applyAlignment="1">
      <alignment horizontal="center" vertical="center"/>
    </xf>
    <xf numFmtId="182" fontId="8" fillId="0" borderId="6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82" fontId="5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182" fontId="5" fillId="2" borderId="6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50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4" fillId="0" borderId="1" xfId="50" applyFont="1" applyFill="1" applyBorder="1" applyAlignment="1" applyProtection="1">
      <alignment horizontal="center" vertical="center"/>
      <protection locked="0"/>
    </xf>
    <xf numFmtId="0" fontId="21" fillId="0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0" fontId="26" fillId="5" borderId="0" xfId="0" applyFont="1" applyFill="1" applyAlignment="1">
      <alignment horizontal="left" vertical="center" wrapText="1"/>
    </xf>
    <xf numFmtId="0" fontId="27" fillId="5" borderId="0" xfId="0" applyFont="1" applyFill="1" applyAlignment="1">
      <alignment horizontal="center" vertical="center"/>
    </xf>
    <xf numFmtId="0" fontId="27" fillId="5" borderId="0" xfId="0" applyFont="1" applyFill="1" applyAlignment="1">
      <alignment vertical="center"/>
    </xf>
    <xf numFmtId="0" fontId="28" fillId="5" borderId="0" xfId="0" applyFont="1" applyFill="1" applyAlignment="1">
      <alignment horizontal="left" vertical="center"/>
    </xf>
    <xf numFmtId="0" fontId="29" fillId="0" borderId="0" xfId="0" applyFont="1" applyFill="1" applyAlignment="1"/>
    <xf numFmtId="0" fontId="16" fillId="4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30" fillId="6" borderId="2" xfId="0" applyFont="1" applyFill="1" applyBorder="1" applyAlignment="1" applyProtection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 applyProtection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82" fontId="31" fillId="0" borderId="1" xfId="0" applyNumberFormat="1" applyFont="1" applyFill="1" applyBorder="1" applyAlignment="1">
      <alignment horizontal="center" vertical="center"/>
    </xf>
    <xf numFmtId="0" fontId="32" fillId="0" borderId="1" xfId="50" applyFont="1" applyFill="1" applyBorder="1" applyAlignment="1" applyProtection="1">
      <alignment horizontal="center" vertical="center"/>
      <protection locked="0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0" fontId="36" fillId="0" borderId="1" xfId="57" applyFont="1" applyFill="1" applyBorder="1" applyAlignment="1">
      <alignment horizontal="center" vertical="center" wrapText="1"/>
    </xf>
    <xf numFmtId="0" fontId="27" fillId="5" borderId="0" xfId="0" applyFont="1" applyFill="1" applyAlignment="1">
      <alignment horizontal="right" vertical="center"/>
    </xf>
    <xf numFmtId="0" fontId="16" fillId="6" borderId="2" xfId="0" applyFont="1" applyFill="1" applyBorder="1" applyAlignment="1" applyProtection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3" xfId="0" applyFont="1" applyFill="1" applyBorder="1" applyAlignment="1">
      <alignment horizontal="center" vertical="center" wrapText="1"/>
    </xf>
    <xf numFmtId="58" fontId="37" fillId="8" borderId="2" xfId="0" applyNumberFormat="1" applyFont="1" applyFill="1" applyBorder="1" applyAlignment="1">
      <alignment horizontal="center" vertical="center" wrapText="1" shrinkToFit="1"/>
    </xf>
    <xf numFmtId="58" fontId="37" fillId="8" borderId="4" xfId="0" applyNumberFormat="1" applyFont="1" applyFill="1" applyBorder="1" applyAlignment="1">
      <alignment horizontal="center" vertical="center" wrapText="1" shrinkToFit="1"/>
    </xf>
    <xf numFmtId="0" fontId="33" fillId="9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82" fontId="24" fillId="0" borderId="1" xfId="0" applyNumberFormat="1" applyFont="1" applyFill="1" applyBorder="1" applyAlignment="1">
      <alignment horizontal="center" vertical="center"/>
    </xf>
    <xf numFmtId="0" fontId="35" fillId="9" borderId="1" xfId="0" applyFont="1" applyFill="1" applyBorder="1" applyAlignment="1">
      <alignment horizontal="center" vertical="center"/>
    </xf>
    <xf numFmtId="0" fontId="37" fillId="8" borderId="8" xfId="0" applyFont="1" applyFill="1" applyBorder="1" applyAlignment="1">
      <alignment vertical="center" wrapText="1"/>
    </xf>
    <xf numFmtId="0" fontId="37" fillId="8" borderId="9" xfId="0" applyFont="1" applyFill="1" applyBorder="1" applyAlignment="1">
      <alignment vertical="center" wrapText="1"/>
    </xf>
    <xf numFmtId="0" fontId="33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shrinkToFit="1"/>
    </xf>
    <xf numFmtId="0" fontId="38" fillId="8" borderId="1" xfId="0" applyFont="1" applyFill="1" applyBorder="1" applyAlignment="1">
      <alignment horizontal="center" vertical="center" shrinkToFit="1"/>
    </xf>
    <xf numFmtId="0" fontId="37" fillId="9" borderId="9" xfId="0" applyFont="1" applyFill="1" applyBorder="1" applyAlignment="1">
      <alignment vertical="center"/>
    </xf>
    <xf numFmtId="58" fontId="37" fillId="9" borderId="1" xfId="0" applyNumberFormat="1" applyFont="1" applyFill="1" applyBorder="1" applyAlignment="1">
      <alignment horizontal="center" vertical="center" wrapText="1" shrinkToFit="1"/>
    </xf>
    <xf numFmtId="0" fontId="39" fillId="9" borderId="2" xfId="0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182" fontId="33" fillId="0" borderId="1" xfId="0" applyNumberFormat="1" applyFont="1" applyFill="1" applyBorder="1" applyAlignment="1">
      <alignment horizontal="center" vertical="center"/>
    </xf>
    <xf numFmtId="182" fontId="33" fillId="9" borderId="1" xfId="0" applyNumberFormat="1" applyFont="1" applyFill="1" applyBorder="1" applyAlignment="1">
      <alignment horizontal="right" vertical="center"/>
    </xf>
    <xf numFmtId="0" fontId="33" fillId="9" borderId="1" xfId="0" applyFont="1" applyFill="1" applyBorder="1" applyAlignment="1">
      <alignment horizontal="right" vertical="center"/>
    </xf>
    <xf numFmtId="182" fontId="35" fillId="9" borderId="1" xfId="0" applyNumberFormat="1" applyFont="1" applyFill="1" applyBorder="1" applyAlignment="1">
      <alignment horizontal="right" vertical="center"/>
    </xf>
    <xf numFmtId="0" fontId="35" fillId="9" borderId="1" xfId="0" applyFont="1" applyFill="1" applyBorder="1" applyAlignment="1">
      <alignment horizontal="right" vertical="center"/>
    </xf>
    <xf numFmtId="0" fontId="40" fillId="8" borderId="8" xfId="0" applyFont="1" applyFill="1" applyBorder="1" applyAlignment="1">
      <alignment vertical="center" wrapText="1"/>
    </xf>
    <xf numFmtId="0" fontId="40" fillId="8" borderId="9" xfId="0" applyFont="1" applyFill="1" applyBorder="1" applyAlignment="1">
      <alignment vertical="center" wrapText="1"/>
    </xf>
    <xf numFmtId="0" fontId="37" fillId="8" borderId="9" xfId="0" applyFont="1" applyFill="1" applyBorder="1" applyAlignment="1">
      <alignment horizontal="center" vertical="center" wrapText="1"/>
    </xf>
    <xf numFmtId="0" fontId="37" fillId="9" borderId="9" xfId="0" applyFont="1" applyFill="1" applyBorder="1" applyAlignment="1">
      <alignment horizontal="center" vertical="center"/>
    </xf>
    <xf numFmtId="184" fontId="37" fillId="9" borderId="1" xfId="0" applyNumberFormat="1" applyFont="1" applyFill="1" applyBorder="1" applyAlignment="1">
      <alignment horizontal="center" vertical="center" wrapText="1" shrinkToFit="1"/>
    </xf>
    <xf numFmtId="182" fontId="33" fillId="9" borderId="1" xfId="0" applyNumberFormat="1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 shrinkToFit="1"/>
    </xf>
    <xf numFmtId="0" fontId="38" fillId="9" borderId="1" xfId="0" applyFont="1" applyFill="1" applyBorder="1" applyAlignment="1">
      <alignment horizontal="center" vertical="center" shrinkToFit="1"/>
    </xf>
    <xf numFmtId="0" fontId="36" fillId="8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185" fontId="39" fillId="8" borderId="2" xfId="58" applyNumberFormat="1" applyFont="1" applyFill="1" applyBorder="1" applyAlignment="1">
      <alignment horizontal="center" vertical="center"/>
    </xf>
    <xf numFmtId="182" fontId="35" fillId="9" borderId="1" xfId="0" applyNumberFormat="1" applyFont="1" applyFill="1" applyBorder="1" applyAlignment="1">
      <alignment horizontal="center" vertical="center"/>
    </xf>
    <xf numFmtId="0" fontId="37" fillId="8" borderId="10" xfId="0" applyFont="1" applyFill="1" applyBorder="1" applyAlignment="1">
      <alignment horizontal="center" vertical="center"/>
    </xf>
    <xf numFmtId="49" fontId="41" fillId="8" borderId="1" xfId="0" applyNumberFormat="1" applyFont="1" applyFill="1" applyBorder="1" applyAlignment="1">
      <alignment horizontal="center" vertical="center"/>
    </xf>
    <xf numFmtId="185" fontId="37" fillId="8" borderId="2" xfId="58" applyNumberFormat="1" applyFont="1" applyFill="1" applyBorder="1" applyAlignment="1">
      <alignment horizontal="center" vertical="center"/>
    </xf>
    <xf numFmtId="185" fontId="39" fillId="8" borderId="4" xfId="58" applyNumberFormat="1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</cellXfs>
  <cellStyles count="64">
    <cellStyle name="一般" xfId="0" builtinId="0"/>
    <cellStyle name="千分位" xfId="1" builtinId="3"/>
    <cellStyle name="貨幣" xfId="2" builtinId="4"/>
    <cellStyle name="百分比" xfId="3" builtinId="5"/>
    <cellStyle name="千分位[0]" xfId="4" builtinId="6"/>
    <cellStyle name="貨幣[0]" xfId="5" builtinId="7"/>
    <cellStyle name="超連結" xfId="6" builtinId="8"/>
    <cellStyle name="已瀏覽過的超連結" xfId="7" builtinId="9"/>
    <cellStyle name="備註" xfId="8" builtinId="10"/>
    <cellStyle name="警告文字" xfId="9" builtinId="11"/>
    <cellStyle name="標題" xfId="10" builtinId="15"/>
    <cellStyle name="說明文字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方式" xfId="18" builtinId="22"/>
    <cellStyle name="檢查儲存格" xfId="19" builtinId="23"/>
    <cellStyle name="連結的儲存格" xfId="20" builtinId="24"/>
    <cellStyle name="加總" xfId="21" builtinId="25"/>
    <cellStyle name="好" xfId="22" builtinId="26"/>
    <cellStyle name="壞" xfId="23" builtinId="27"/>
    <cellStyle name="中性" xfId="24" builtinId="28"/>
    <cellStyle name="輔色1" xfId="25" builtinId="29"/>
    <cellStyle name="20% - 輔色1" xfId="26" builtinId="30"/>
    <cellStyle name="40% - 輔色1" xfId="27" builtinId="31"/>
    <cellStyle name="60% - 輔色1" xfId="28" builtinId="32"/>
    <cellStyle name="輔色2" xfId="29" builtinId="33"/>
    <cellStyle name="20% - 輔色2" xfId="30" builtinId="34"/>
    <cellStyle name="40% - 輔色2" xfId="31" builtinId="35"/>
    <cellStyle name="60% - 輔色2" xfId="32" builtinId="36"/>
    <cellStyle name="輔色3" xfId="33" builtinId="37"/>
    <cellStyle name="20% - 輔色3" xfId="34" builtinId="38"/>
    <cellStyle name="40% - 輔色3" xfId="35" builtinId="39"/>
    <cellStyle name="60% - 輔色3" xfId="36" builtinId="40"/>
    <cellStyle name="輔色4" xfId="37" builtinId="41"/>
    <cellStyle name="20% - 輔色4" xfId="38" builtinId="42"/>
    <cellStyle name="40% - 輔色4" xfId="39" builtinId="43"/>
    <cellStyle name="60% - 輔色4" xfId="40" builtinId="44"/>
    <cellStyle name="輔色5" xfId="41" builtinId="45"/>
    <cellStyle name="20% - 輔色5" xfId="42" builtinId="46"/>
    <cellStyle name="40% - 輔色5" xfId="43" builtinId="47"/>
    <cellStyle name="60% - 輔色5" xfId="44" builtinId="48"/>
    <cellStyle name="輔色6" xfId="45" builtinId="49"/>
    <cellStyle name="20% - 輔色6" xfId="46" builtinId="50"/>
    <cellStyle name="40% - 輔色6" xfId="47" builtinId="51"/>
    <cellStyle name="60% - 輔色6" xfId="48" builtinId="52"/>
    <cellStyle name="常规_观澜BOM单(2月-6月)_07 2_五月量产BOM" xfId="49"/>
    <cellStyle name="常规_请购耗材" xfId="50"/>
    <cellStyle name="千分位 5" xfId="51"/>
    <cellStyle name="一般 15" xfId="52"/>
    <cellStyle name="一般 16" xfId="53"/>
    <cellStyle name="一般 15 33 63 12" xfId="54"/>
    <cellStyle name="一般_Sheet1" xfId="55"/>
    <cellStyle name="一般 2" xfId="56"/>
    <cellStyle name="常规_Sheet1" xfId="57"/>
    <cellStyle name="常规_消耗材管控表 0801 V1 (2)" xfId="58"/>
    <cellStyle name="一般 15 33 58 6 12" xfId="59"/>
    <cellStyle name="常规 2" xfId="60"/>
    <cellStyle name="一般 2 9 88 6 12" xfId="61"/>
    <cellStyle name="一般 15 90 6 12" xfId="62"/>
    <cellStyle name="Normal_apple maregold preforming cycle time" xfId="63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C77"/>
  <sheetViews>
    <sheetView showGridLines="0" tabSelected="1" view="pageBreakPreview" zoomScale="70" zoomScaleNormal="115" workbookViewId="0">
      <selection activeCell="E6" sqref="E6"/>
    </sheetView>
  </sheetViews>
  <sheetFormatPr defaultColWidth="9" defaultRowHeight="16.8"/>
  <cols>
    <col min="1" max="1" width="4.875" customWidth="1"/>
    <col min="2" max="2" width="70.0961538461538" customWidth="1"/>
    <col min="3" max="3" width="6" customWidth="1"/>
    <col min="4" max="4" width="8.15384615384615" customWidth="1"/>
    <col min="5" max="5" width="8.84615384615385" customWidth="1"/>
    <col min="6" max="6" width="5.5" customWidth="1"/>
    <col min="7" max="7" width="4.625" customWidth="1"/>
    <col min="8" max="8" width="11.7307692307692" customWidth="1"/>
    <col min="9" max="9" width="10.4615384615385" customWidth="1"/>
    <col min="10" max="10" width="5.375" customWidth="1"/>
    <col min="11" max="12" width="3.875" hidden="1" customWidth="1"/>
    <col min="13" max="20" width="6.5" hidden="1" customWidth="1"/>
    <col min="21" max="21" width="8.91346153846154" hidden="1" customWidth="1"/>
    <col min="22" max="22" width="12.3942307692308" hidden="1" customWidth="1"/>
    <col min="23" max="23" width="11.5576923076923" customWidth="1"/>
    <col min="24" max="24" width="11.5576923076923" hidden="1" customWidth="1"/>
    <col min="25" max="26" width="8.91346153846154" hidden="1" customWidth="1"/>
    <col min="27" max="27" width="9.05769230769231" hidden="1" customWidth="1"/>
    <col min="28" max="28" width="10.3076923076923" hidden="1" customWidth="1"/>
    <col min="29" max="30" width="11.3846153846154" hidden="1" customWidth="1"/>
    <col min="31" max="37" width="12.3076923076923" hidden="1" customWidth="1"/>
    <col min="38" max="38" width="12.3076923076923" customWidth="1"/>
    <col min="39" max="39" width="12.3076923076923" hidden="1" customWidth="1"/>
    <col min="40" max="40" width="10.5865384615385" hidden="1" customWidth="1"/>
    <col min="41" max="41" width="19.2307692307692" customWidth="1"/>
    <col min="42" max="42" width="9.375" hidden="1" customWidth="1"/>
    <col min="43" max="47" width="6.625" hidden="1" customWidth="1"/>
    <col min="48" max="48" width="7.93269230769231" hidden="1" customWidth="1"/>
    <col min="49" max="49" width="7.39423076923077" hidden="1" customWidth="1"/>
    <col min="50" max="50" width="7.51923076923077" hidden="1" customWidth="1"/>
    <col min="51" max="51" width="9.46153846153846" customWidth="1"/>
    <col min="52" max="53" width="9.92307692307692" customWidth="1"/>
    <col min="54" max="54" width="11" customWidth="1"/>
    <col min="55" max="55" width="57.2115384615385" customWidth="1"/>
  </cols>
  <sheetData>
    <row r="1" customFormat="1" ht="35" customHeight="1" spans="1:5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</row>
    <row r="2" customFormat="1" ht="39" customHeight="1" spans="1:55">
      <c r="A2" s="43" t="s">
        <v>1</v>
      </c>
      <c r="B2" s="44" t="s">
        <v>2</v>
      </c>
      <c r="C2" s="44" t="s">
        <v>3</v>
      </c>
      <c r="D2" s="45" t="s">
        <v>4</v>
      </c>
      <c r="E2" s="68"/>
      <c r="F2" s="69" t="s">
        <v>5</v>
      </c>
      <c r="G2" s="70"/>
      <c r="H2" s="71" t="s">
        <v>6</v>
      </c>
      <c r="I2" s="71" t="s">
        <v>7</v>
      </c>
      <c r="J2" s="87" t="s">
        <v>8</v>
      </c>
      <c r="K2" s="88" t="s">
        <v>9</v>
      </c>
      <c r="L2" s="89"/>
      <c r="M2" s="88" t="s">
        <v>9</v>
      </c>
      <c r="N2" s="89"/>
      <c r="O2" s="88" t="s">
        <v>10</v>
      </c>
      <c r="P2" s="89"/>
      <c r="Q2" s="88" t="s">
        <v>11</v>
      </c>
      <c r="R2" s="89"/>
      <c r="S2" s="88" t="s">
        <v>12</v>
      </c>
      <c r="T2" s="89"/>
      <c r="U2" s="96" t="s">
        <v>13</v>
      </c>
      <c r="V2" s="97"/>
      <c r="W2" s="97"/>
      <c r="X2" s="97"/>
      <c r="Y2" s="97"/>
      <c r="Z2" s="97"/>
      <c r="AA2" s="97"/>
      <c r="AB2" s="97"/>
      <c r="AC2" s="101" t="s">
        <v>14</v>
      </c>
      <c r="AD2" s="101"/>
      <c r="AE2" s="101"/>
      <c r="AF2" s="101"/>
      <c r="AG2" s="101"/>
      <c r="AH2" s="101"/>
      <c r="AI2" s="110" t="s">
        <v>15</v>
      </c>
      <c r="AJ2" s="111"/>
      <c r="AK2" s="111"/>
      <c r="AL2" s="97"/>
      <c r="AM2" s="112"/>
      <c r="AN2" s="113" t="s">
        <v>16</v>
      </c>
      <c r="AO2" s="113"/>
      <c r="AP2" s="113"/>
      <c r="AQ2" s="118" t="s">
        <v>17</v>
      </c>
      <c r="AR2" s="119"/>
      <c r="AS2" s="119"/>
      <c r="AT2" s="119"/>
      <c r="AU2" s="123"/>
      <c r="AV2" s="123"/>
      <c r="AW2" s="123"/>
      <c r="AX2" s="123"/>
      <c r="AY2" s="123"/>
      <c r="AZ2" s="123"/>
      <c r="BA2" s="123"/>
      <c r="BB2" s="127"/>
      <c r="BC2" s="128" t="s">
        <v>18</v>
      </c>
    </row>
    <row r="3" customFormat="1" ht="36" customHeight="1" spans="1:55">
      <c r="A3" s="46"/>
      <c r="B3" s="47"/>
      <c r="C3" s="47"/>
      <c r="D3" s="48"/>
      <c r="E3" s="72" t="s">
        <v>19</v>
      </c>
      <c r="F3" s="69" t="s">
        <v>20</v>
      </c>
      <c r="G3" s="73" t="s">
        <v>21</v>
      </c>
      <c r="H3" s="74"/>
      <c r="I3" s="74"/>
      <c r="J3" s="74"/>
      <c r="K3" s="90" t="s">
        <v>22</v>
      </c>
      <c r="L3" s="90" t="s">
        <v>23</v>
      </c>
      <c r="M3" s="90" t="s">
        <v>24</v>
      </c>
      <c r="N3" s="90" t="s">
        <v>25</v>
      </c>
      <c r="O3" s="90" t="s">
        <v>26</v>
      </c>
      <c r="P3" s="90" t="s">
        <v>27</v>
      </c>
      <c r="Q3" s="90" t="s">
        <v>28</v>
      </c>
      <c r="R3" s="90" t="s">
        <v>29</v>
      </c>
      <c r="S3" s="90" t="s">
        <v>30</v>
      </c>
      <c r="T3" s="90" t="s">
        <v>31</v>
      </c>
      <c r="U3" s="90" t="s">
        <v>32</v>
      </c>
      <c r="V3" s="90" t="s">
        <v>33</v>
      </c>
      <c r="W3" s="90" t="s">
        <v>34</v>
      </c>
      <c r="X3" s="90" t="s">
        <v>35</v>
      </c>
      <c r="Y3" s="90"/>
      <c r="Z3" s="90"/>
      <c r="AA3" s="90" t="s">
        <v>36</v>
      </c>
      <c r="AB3" s="90" t="s">
        <v>37</v>
      </c>
      <c r="AC3" s="102">
        <v>44983</v>
      </c>
      <c r="AD3" s="102">
        <v>44620</v>
      </c>
      <c r="AE3" s="102">
        <v>45290</v>
      </c>
      <c r="AF3" s="102"/>
      <c r="AG3" s="102"/>
      <c r="AH3" s="102"/>
      <c r="AI3" s="90" t="s">
        <v>38</v>
      </c>
      <c r="AJ3" s="90" t="s">
        <v>39</v>
      </c>
      <c r="AK3" s="90" t="s">
        <v>40</v>
      </c>
      <c r="AL3" s="90" t="s">
        <v>41</v>
      </c>
      <c r="AM3" s="90"/>
      <c r="AN3" s="114">
        <v>45615</v>
      </c>
      <c r="AO3" s="114">
        <v>45833</v>
      </c>
      <c r="AP3" s="114">
        <v>45621</v>
      </c>
      <c r="AQ3" s="120" t="s">
        <v>42</v>
      </c>
      <c r="AR3" s="120" t="s">
        <v>43</v>
      </c>
      <c r="AS3" s="120" t="s">
        <v>44</v>
      </c>
      <c r="AT3" s="120" t="s">
        <v>45</v>
      </c>
      <c r="AU3" s="120"/>
      <c r="AV3" s="124" t="s">
        <v>46</v>
      </c>
      <c r="AW3" s="124" t="s">
        <v>47</v>
      </c>
      <c r="AX3" s="124" t="s">
        <v>48</v>
      </c>
      <c r="AY3" s="124" t="s">
        <v>49</v>
      </c>
      <c r="AZ3" s="124" t="s">
        <v>50</v>
      </c>
      <c r="BA3" s="124" t="s">
        <v>51</v>
      </c>
      <c r="BB3" s="124" t="s">
        <v>52</v>
      </c>
      <c r="BC3" s="129"/>
    </row>
    <row r="4" customFormat="1" ht="29" customHeight="1" spans="1:55">
      <c r="A4" s="49"/>
      <c r="B4" s="50"/>
      <c r="C4" s="50"/>
      <c r="D4" s="48"/>
      <c r="E4" s="75"/>
      <c r="F4" s="76"/>
      <c r="G4" s="76"/>
      <c r="H4" s="74"/>
      <c r="I4" s="74"/>
      <c r="J4" s="74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103" t="s">
        <v>53</v>
      </c>
      <c r="AD4" s="103" t="s">
        <v>53</v>
      </c>
      <c r="AE4" s="103" t="s">
        <v>53</v>
      </c>
      <c r="AF4" s="104"/>
      <c r="AG4" s="104"/>
      <c r="AH4" s="104"/>
      <c r="AI4" s="91"/>
      <c r="AJ4" s="91"/>
      <c r="AK4" s="91"/>
      <c r="AL4" s="91"/>
      <c r="AM4" s="91"/>
      <c r="AN4" s="103" t="s">
        <v>53</v>
      </c>
      <c r="AO4" s="103" t="s">
        <v>53</v>
      </c>
      <c r="AP4" s="103" t="s">
        <v>53</v>
      </c>
      <c r="AQ4" s="121" t="s">
        <v>53</v>
      </c>
      <c r="AR4" s="121" t="s">
        <v>53</v>
      </c>
      <c r="AS4" s="121" t="s">
        <v>53</v>
      </c>
      <c r="AT4" s="121" t="s">
        <v>53</v>
      </c>
      <c r="AU4" s="125"/>
      <c r="AV4" s="121" t="s">
        <v>53</v>
      </c>
      <c r="AW4" s="126" t="s">
        <v>53</v>
      </c>
      <c r="AX4" s="126" t="s">
        <v>53</v>
      </c>
      <c r="AY4" s="126" t="s">
        <v>53</v>
      </c>
      <c r="AZ4" s="126" t="s">
        <v>53</v>
      </c>
      <c r="BA4" s="126" t="s">
        <v>53</v>
      </c>
      <c r="BB4" s="126" t="s">
        <v>53</v>
      </c>
      <c r="BC4" s="129"/>
    </row>
    <row r="5" s="40" customFormat="1" ht="26" customHeight="1" spans="1:55">
      <c r="A5" s="51">
        <v>1</v>
      </c>
      <c r="B5" s="52" t="s">
        <v>54</v>
      </c>
      <c r="C5" s="51" t="s">
        <v>55</v>
      </c>
      <c r="D5" s="53" t="s">
        <v>56</v>
      </c>
      <c r="E5" s="77">
        <v>9.23</v>
      </c>
      <c r="F5" s="77">
        <v>416</v>
      </c>
      <c r="G5" s="77">
        <v>118</v>
      </c>
      <c r="H5" s="78">
        <v>200</v>
      </c>
      <c r="I5" s="78">
        <f>AO5*E5</f>
        <v>2769</v>
      </c>
      <c r="J5" s="78">
        <v>15</v>
      </c>
      <c r="K5" s="80"/>
      <c r="L5" s="80"/>
      <c r="M5" s="80"/>
      <c r="N5" s="80"/>
      <c r="O5" s="80"/>
      <c r="P5" s="80"/>
      <c r="Q5" s="80"/>
      <c r="R5" s="80"/>
      <c r="S5" s="80"/>
      <c r="T5" s="80"/>
      <c r="U5" s="98">
        <v>23</v>
      </c>
      <c r="V5" s="98">
        <v>118</v>
      </c>
      <c r="W5" s="98">
        <v>41</v>
      </c>
      <c r="X5" s="98">
        <v>60</v>
      </c>
      <c r="Y5" s="98"/>
      <c r="Z5" s="98"/>
      <c r="AA5" s="98">
        <v>100</v>
      </c>
      <c r="AB5" s="98">
        <v>200</v>
      </c>
      <c r="AC5" s="105"/>
      <c r="AD5" s="105"/>
      <c r="AE5" s="80"/>
      <c r="AF5" s="80"/>
      <c r="AG5" s="80"/>
      <c r="AH5" s="80"/>
      <c r="AI5" s="92">
        <v>300</v>
      </c>
      <c r="AJ5" s="92">
        <v>200</v>
      </c>
      <c r="AK5" s="92">
        <v>100</v>
      </c>
      <c r="AL5" s="92">
        <v>299</v>
      </c>
      <c r="AM5" s="92"/>
      <c r="AN5" s="115">
        <f>SUM(AI5:AK5)</f>
        <v>600</v>
      </c>
      <c r="AO5" s="115">
        <v>300</v>
      </c>
      <c r="AP5" s="115">
        <v>0</v>
      </c>
      <c r="AQ5" s="80"/>
      <c r="AR5" s="80"/>
      <c r="AS5" s="80"/>
      <c r="AT5" s="80"/>
      <c r="AU5" s="80"/>
      <c r="AV5" s="98">
        <v>0</v>
      </c>
      <c r="AW5" s="98">
        <v>600</v>
      </c>
      <c r="AX5" s="98">
        <v>0</v>
      </c>
      <c r="AY5" s="98">
        <v>0</v>
      </c>
      <c r="AZ5" s="98">
        <v>200</v>
      </c>
      <c r="BA5" s="98">
        <v>0</v>
      </c>
      <c r="BB5" s="98">
        <v>0</v>
      </c>
      <c r="BC5" s="130" t="s">
        <v>57</v>
      </c>
    </row>
    <row r="6" s="40" customFormat="1" ht="25" customHeight="1" spans="1:55">
      <c r="A6" s="51">
        <v>2</v>
      </c>
      <c r="B6" s="54" t="s">
        <v>58</v>
      </c>
      <c r="C6" s="55" t="s">
        <v>55</v>
      </c>
      <c r="D6" s="53" t="s">
        <v>56</v>
      </c>
      <c r="E6" s="79">
        <v>62.16</v>
      </c>
      <c r="F6" s="80">
        <v>28</v>
      </c>
      <c r="G6" s="80">
        <v>8</v>
      </c>
      <c r="H6" s="51">
        <v>32</v>
      </c>
      <c r="I6" s="51">
        <f>AO6*E6</f>
        <v>1989.12</v>
      </c>
      <c r="J6" s="78">
        <v>21</v>
      </c>
      <c r="K6" s="92"/>
      <c r="L6" s="92"/>
      <c r="M6" s="92"/>
      <c r="N6" s="92"/>
      <c r="O6" s="92"/>
      <c r="P6" s="92"/>
      <c r="Q6" s="92"/>
      <c r="R6" s="92"/>
      <c r="S6" s="92"/>
      <c r="T6" s="92"/>
      <c r="U6" s="98">
        <v>13</v>
      </c>
      <c r="V6" s="98">
        <v>24</v>
      </c>
      <c r="W6" s="98">
        <v>10</v>
      </c>
      <c r="X6" s="98"/>
      <c r="Y6" s="98"/>
      <c r="Z6" s="98"/>
      <c r="AA6" s="98"/>
      <c r="AB6" s="99"/>
      <c r="AC6" s="106"/>
      <c r="AD6" s="106"/>
      <c r="AE6" s="107"/>
      <c r="AF6" s="107"/>
      <c r="AG6" s="107"/>
      <c r="AH6" s="107"/>
      <c r="AI6" s="92">
        <v>36</v>
      </c>
      <c r="AJ6" s="92">
        <v>30</v>
      </c>
      <c r="AK6" s="92">
        <v>14</v>
      </c>
      <c r="AL6" s="92">
        <v>40</v>
      </c>
      <c r="AM6" s="92"/>
      <c r="AN6" s="116">
        <f>SUM(AI6:AK6)</f>
        <v>80</v>
      </c>
      <c r="AO6" s="116">
        <v>32</v>
      </c>
      <c r="AP6" s="115">
        <v>0</v>
      </c>
      <c r="AQ6" s="92"/>
      <c r="AR6" s="116"/>
      <c r="AS6" s="92"/>
      <c r="AT6" s="92"/>
      <c r="AU6" s="92"/>
      <c r="AV6" s="99">
        <v>0</v>
      </c>
      <c r="AW6" s="98">
        <v>0</v>
      </c>
      <c r="AX6" s="98">
        <v>80</v>
      </c>
      <c r="AY6" s="98">
        <v>0</v>
      </c>
      <c r="AZ6" s="98">
        <v>0</v>
      </c>
      <c r="BA6" s="98">
        <v>0</v>
      </c>
      <c r="BB6" s="98">
        <v>40</v>
      </c>
      <c r="BC6" s="130" t="s">
        <v>59</v>
      </c>
    </row>
    <row r="7" ht="19" hidden="1" customHeight="1" spans="1:55">
      <c r="A7" s="56">
        <v>2</v>
      </c>
      <c r="B7" s="57" t="s">
        <v>60</v>
      </c>
      <c r="C7" s="58" t="s">
        <v>55</v>
      </c>
      <c r="D7" s="59" t="s">
        <v>61</v>
      </c>
      <c r="E7" s="81">
        <v>5.34</v>
      </c>
      <c r="F7" s="82">
        <v>278</v>
      </c>
      <c r="G7" s="82">
        <v>78</v>
      </c>
      <c r="H7" s="82">
        <v>200</v>
      </c>
      <c r="I7" s="82">
        <f t="shared" ref="I7:I14" si="0">AL7*E7</f>
        <v>1068</v>
      </c>
      <c r="J7" s="82">
        <v>15</v>
      </c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W7" s="84">
        <v>20</v>
      </c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5">
        <v>200</v>
      </c>
      <c r="AM7" s="93"/>
      <c r="AN7" s="93"/>
      <c r="AO7" s="117">
        <f t="shared" ref="AO7:AO14" si="1">AL7</f>
        <v>200</v>
      </c>
      <c r="AP7" s="122"/>
      <c r="AQ7" s="95"/>
      <c r="AR7" s="117"/>
      <c r="AS7" s="95"/>
      <c r="AT7" s="95"/>
      <c r="AU7" s="95"/>
      <c r="AV7" s="100"/>
      <c r="AW7" s="84"/>
      <c r="AX7" s="84"/>
      <c r="AY7" s="84">
        <v>0</v>
      </c>
      <c r="AZ7" s="84">
        <v>200</v>
      </c>
      <c r="BA7" s="84">
        <v>0</v>
      </c>
      <c r="BB7" s="84">
        <v>0</v>
      </c>
      <c r="BC7" s="131" t="s">
        <v>62</v>
      </c>
    </row>
    <row r="8" hidden="1" spans="1:55">
      <c r="A8" s="60">
        <v>5</v>
      </c>
      <c r="B8" s="57" t="s">
        <v>63</v>
      </c>
      <c r="C8" s="58" t="s">
        <v>55</v>
      </c>
      <c r="D8" s="59" t="s">
        <v>61</v>
      </c>
      <c r="E8" s="82">
        <v>34.88</v>
      </c>
      <c r="F8" s="82"/>
      <c r="G8" s="82"/>
      <c r="H8" s="83">
        <v>200</v>
      </c>
      <c r="I8" s="82"/>
      <c r="J8" s="82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W8" s="84">
        <v>0</v>
      </c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5">
        <v>10</v>
      </c>
      <c r="AM8" s="93"/>
      <c r="AN8" s="93"/>
      <c r="AO8" s="117">
        <f t="shared" si="1"/>
        <v>10</v>
      </c>
      <c r="AP8" s="122"/>
      <c r="AQ8" s="95"/>
      <c r="AR8" s="117"/>
      <c r="AS8" s="95"/>
      <c r="AT8" s="95"/>
      <c r="AU8" s="95"/>
      <c r="AV8" s="100"/>
      <c r="AW8" s="84"/>
      <c r="AX8" s="84"/>
      <c r="AY8" s="84">
        <v>0</v>
      </c>
      <c r="AZ8" s="84">
        <v>10</v>
      </c>
      <c r="BA8" s="84">
        <v>0</v>
      </c>
      <c r="BB8" s="84">
        <v>0</v>
      </c>
      <c r="BC8" s="131" t="s">
        <v>64</v>
      </c>
    </row>
    <row r="9" hidden="1" spans="1:55">
      <c r="A9" s="60">
        <v>6</v>
      </c>
      <c r="B9" s="57" t="s">
        <v>65</v>
      </c>
      <c r="C9" s="58" t="s">
        <v>55</v>
      </c>
      <c r="D9" s="59" t="s">
        <v>61</v>
      </c>
      <c r="E9" s="81">
        <v>30.86</v>
      </c>
      <c r="F9" s="82"/>
      <c r="G9" s="82"/>
      <c r="H9" s="83">
        <v>10</v>
      </c>
      <c r="I9" s="82"/>
      <c r="J9" s="82">
        <v>15</v>
      </c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W9" s="84">
        <v>0</v>
      </c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5">
        <v>10</v>
      </c>
      <c r="AM9" s="93"/>
      <c r="AN9" s="93"/>
      <c r="AO9" s="117">
        <f t="shared" si="1"/>
        <v>10</v>
      </c>
      <c r="AP9" s="122"/>
      <c r="AQ9" s="95"/>
      <c r="AR9" s="117"/>
      <c r="AS9" s="95"/>
      <c r="AT9" s="95"/>
      <c r="AU9" s="95"/>
      <c r="AV9" s="100"/>
      <c r="AW9" s="84"/>
      <c r="AX9" s="84"/>
      <c r="AY9" s="84">
        <v>0</v>
      </c>
      <c r="AZ9" s="84">
        <v>10</v>
      </c>
      <c r="BA9" s="84">
        <v>0</v>
      </c>
      <c r="BB9" s="84">
        <v>0</v>
      </c>
      <c r="BC9" s="131" t="s">
        <v>64</v>
      </c>
    </row>
    <row r="10" ht="13" hidden="1" customHeight="1" spans="1:55">
      <c r="A10" s="60">
        <v>7</v>
      </c>
      <c r="B10" s="57" t="s">
        <v>66</v>
      </c>
      <c r="C10" s="58" t="s">
        <v>55</v>
      </c>
      <c r="D10" s="59" t="s">
        <v>61</v>
      </c>
      <c r="E10" s="81">
        <v>7.39</v>
      </c>
      <c r="F10" s="82"/>
      <c r="G10" s="82"/>
      <c r="H10" s="83">
        <v>10</v>
      </c>
      <c r="I10" s="82">
        <f t="shared" si="0"/>
        <v>739</v>
      </c>
      <c r="J10" s="82">
        <v>15</v>
      </c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W10" s="84">
        <v>6</v>
      </c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5">
        <v>100</v>
      </c>
      <c r="AM10" s="93"/>
      <c r="AN10" s="93"/>
      <c r="AO10" s="117">
        <f t="shared" si="1"/>
        <v>100</v>
      </c>
      <c r="AP10" s="122"/>
      <c r="AQ10" s="95"/>
      <c r="AR10" s="117"/>
      <c r="AS10" s="95"/>
      <c r="AT10" s="95"/>
      <c r="AU10" s="95"/>
      <c r="AV10" s="100"/>
      <c r="AW10" s="84"/>
      <c r="AX10" s="84"/>
      <c r="AY10" s="84">
        <v>0</v>
      </c>
      <c r="AZ10" s="84">
        <v>100</v>
      </c>
      <c r="BA10" s="84">
        <v>0</v>
      </c>
      <c r="BB10" s="84">
        <v>0</v>
      </c>
      <c r="BC10" s="131" t="s">
        <v>67</v>
      </c>
    </row>
    <row r="11" hidden="1" spans="1:55">
      <c r="A11" s="60">
        <v>8</v>
      </c>
      <c r="B11" s="57" t="s">
        <v>68</v>
      </c>
      <c r="C11" s="58" t="s">
        <v>55</v>
      </c>
      <c r="D11" s="59" t="s">
        <v>61</v>
      </c>
      <c r="E11" s="81">
        <v>2.1</v>
      </c>
      <c r="F11" s="82"/>
      <c r="G11" s="82"/>
      <c r="H11" s="83">
        <v>100</v>
      </c>
      <c r="I11" s="82">
        <f t="shared" si="0"/>
        <v>420</v>
      </c>
      <c r="J11" s="82">
        <v>15</v>
      </c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W11" s="84">
        <v>17</v>
      </c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5">
        <v>200</v>
      </c>
      <c r="AM11" s="93"/>
      <c r="AN11" s="93"/>
      <c r="AO11" s="117">
        <f t="shared" si="1"/>
        <v>200</v>
      </c>
      <c r="AP11" s="122"/>
      <c r="AQ11" s="95"/>
      <c r="AR11" s="117"/>
      <c r="AS11" s="95"/>
      <c r="AT11" s="95"/>
      <c r="AU11" s="95"/>
      <c r="AV11" s="100"/>
      <c r="AW11" s="84"/>
      <c r="AX11" s="84"/>
      <c r="AY11" s="84">
        <v>0</v>
      </c>
      <c r="AZ11" s="84">
        <v>200</v>
      </c>
      <c r="BA11" s="84">
        <v>0</v>
      </c>
      <c r="BB11" s="84">
        <v>0</v>
      </c>
      <c r="BC11" s="131" t="s">
        <v>62</v>
      </c>
    </row>
    <row r="12" hidden="1" spans="1:55">
      <c r="A12" s="60">
        <v>9</v>
      </c>
      <c r="B12" s="57" t="s">
        <v>69</v>
      </c>
      <c r="C12" s="58" t="s">
        <v>55</v>
      </c>
      <c r="D12" s="59" t="s">
        <v>61</v>
      </c>
      <c r="E12" s="81">
        <v>1.82</v>
      </c>
      <c r="F12" s="82"/>
      <c r="G12" s="82"/>
      <c r="H12" s="83">
        <v>200</v>
      </c>
      <c r="I12" s="82">
        <f t="shared" si="0"/>
        <v>364</v>
      </c>
      <c r="J12" s="82">
        <v>15</v>
      </c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W12" s="84">
        <v>15</v>
      </c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5">
        <v>200</v>
      </c>
      <c r="AM12" s="93"/>
      <c r="AN12" s="93"/>
      <c r="AO12" s="117">
        <f t="shared" si="1"/>
        <v>200</v>
      </c>
      <c r="AP12" s="122"/>
      <c r="AQ12" s="95"/>
      <c r="AR12" s="117"/>
      <c r="AS12" s="95"/>
      <c r="AT12" s="95"/>
      <c r="AU12" s="95"/>
      <c r="AV12" s="100"/>
      <c r="AW12" s="84"/>
      <c r="AX12" s="84"/>
      <c r="AY12" s="84">
        <v>0</v>
      </c>
      <c r="AZ12" s="84">
        <v>200</v>
      </c>
      <c r="BA12" s="84">
        <v>0</v>
      </c>
      <c r="BB12" s="84">
        <v>0</v>
      </c>
      <c r="BC12" s="131" t="s">
        <v>62</v>
      </c>
    </row>
    <row r="13" hidden="1" spans="1:55">
      <c r="A13" s="60">
        <v>10</v>
      </c>
      <c r="B13" s="57" t="s">
        <v>70</v>
      </c>
      <c r="C13" s="58" t="s">
        <v>55</v>
      </c>
      <c r="D13" s="59" t="s">
        <v>61</v>
      </c>
      <c r="E13" s="81">
        <v>11.04</v>
      </c>
      <c r="F13" s="82"/>
      <c r="G13" s="82"/>
      <c r="H13" s="83">
        <v>200</v>
      </c>
      <c r="I13" s="82"/>
      <c r="J13" s="82">
        <v>15</v>
      </c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W13" s="84">
        <v>8</v>
      </c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5">
        <v>100</v>
      </c>
      <c r="AM13" s="93"/>
      <c r="AN13" s="93"/>
      <c r="AO13" s="117">
        <f t="shared" si="1"/>
        <v>100</v>
      </c>
      <c r="AP13" s="122"/>
      <c r="AQ13" s="95"/>
      <c r="AR13" s="117"/>
      <c r="AS13" s="95"/>
      <c r="AT13" s="95"/>
      <c r="AU13" s="95"/>
      <c r="AV13" s="100"/>
      <c r="AW13" s="84"/>
      <c r="AX13" s="84"/>
      <c r="AY13" s="84">
        <v>0</v>
      </c>
      <c r="AZ13" s="84">
        <v>100</v>
      </c>
      <c r="BA13" s="84">
        <v>0</v>
      </c>
      <c r="BB13" s="84">
        <v>0</v>
      </c>
      <c r="BC13" s="131" t="s">
        <v>67</v>
      </c>
    </row>
    <row r="14" hidden="1" spans="1:55">
      <c r="A14" s="60">
        <v>11</v>
      </c>
      <c r="B14" s="57" t="s">
        <v>71</v>
      </c>
      <c r="C14" s="58" t="s">
        <v>55</v>
      </c>
      <c r="D14" s="59" t="s">
        <v>61</v>
      </c>
      <c r="E14" s="81">
        <v>21.72</v>
      </c>
      <c r="F14" s="82"/>
      <c r="G14" s="82"/>
      <c r="H14" s="83">
        <v>100</v>
      </c>
      <c r="I14" s="82"/>
      <c r="J14" s="82">
        <v>15</v>
      </c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W14" s="84">
        <v>12</v>
      </c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5">
        <v>100</v>
      </c>
      <c r="AM14" s="93"/>
      <c r="AN14" s="93"/>
      <c r="AO14" s="117">
        <f t="shared" si="1"/>
        <v>100</v>
      </c>
      <c r="AP14" s="122"/>
      <c r="AQ14" s="95"/>
      <c r="AR14" s="117"/>
      <c r="AS14" s="95"/>
      <c r="AT14" s="95"/>
      <c r="AU14" s="95"/>
      <c r="AV14" s="100"/>
      <c r="AW14" s="84"/>
      <c r="AX14" s="84"/>
      <c r="AY14" s="84">
        <v>0</v>
      </c>
      <c r="AZ14" s="84">
        <v>100</v>
      </c>
      <c r="BA14" s="84">
        <v>0</v>
      </c>
      <c r="BB14" s="84">
        <v>0</v>
      </c>
      <c r="BC14" s="131" t="s">
        <v>67</v>
      </c>
    </row>
    <row r="15" s="40" customFormat="1" ht="28" hidden="1" customHeight="1" spans="1:55">
      <c r="A15" s="60">
        <v>12</v>
      </c>
      <c r="B15" s="61" t="s">
        <v>72</v>
      </c>
      <c r="C15" s="58" t="s">
        <v>55</v>
      </c>
      <c r="D15" s="59" t="s">
        <v>61</v>
      </c>
      <c r="E15" s="59">
        <v>1.4</v>
      </c>
      <c r="F15" s="83" t="s">
        <v>73</v>
      </c>
      <c r="G15" s="83" t="s">
        <v>73</v>
      </c>
      <c r="H15" s="84">
        <v>100</v>
      </c>
      <c r="I15" s="56">
        <f>E15*AL15</f>
        <v>140</v>
      </c>
      <c r="J15" s="94">
        <v>15</v>
      </c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84"/>
      <c r="V15" s="84">
        <v>0</v>
      </c>
      <c r="W15" s="84"/>
      <c r="X15" s="84">
        <v>0</v>
      </c>
      <c r="Y15" s="84"/>
      <c r="Z15" s="84"/>
      <c r="AA15" s="84"/>
      <c r="AB15" s="100"/>
      <c r="AC15" s="108"/>
      <c r="AD15" s="108"/>
      <c r="AE15" s="109"/>
      <c r="AF15" s="109"/>
      <c r="AG15" s="109"/>
      <c r="AH15" s="109"/>
      <c r="AI15" s="95"/>
      <c r="AJ15" s="95"/>
      <c r="AK15" s="95"/>
      <c r="AL15" s="95">
        <v>100</v>
      </c>
      <c r="AM15" s="95"/>
      <c r="AN15" s="117"/>
      <c r="AO15" s="95">
        <v>100</v>
      </c>
      <c r="AP15" s="122"/>
      <c r="AQ15" s="95"/>
      <c r="AR15" s="117"/>
      <c r="AS15" s="95"/>
      <c r="AT15" s="95"/>
      <c r="AU15" s="95"/>
      <c r="AV15" s="100"/>
      <c r="AW15" s="84"/>
      <c r="AX15" s="84"/>
      <c r="AY15" s="84">
        <v>0</v>
      </c>
      <c r="AZ15" s="84">
        <v>100</v>
      </c>
      <c r="BA15" s="84">
        <v>0</v>
      </c>
      <c r="BB15" s="84">
        <v>0</v>
      </c>
      <c r="BC15" s="131" t="s">
        <v>74</v>
      </c>
    </row>
    <row r="16" s="40" customFormat="1" ht="28" hidden="1" customHeight="1" spans="1:55">
      <c r="A16" s="60">
        <v>13</v>
      </c>
      <c r="B16" s="61" t="s">
        <v>75</v>
      </c>
      <c r="C16" s="58" t="s">
        <v>55</v>
      </c>
      <c r="D16" s="59" t="s">
        <v>61</v>
      </c>
      <c r="E16" s="85">
        <v>165</v>
      </c>
      <c r="F16" s="83" t="s">
        <v>73</v>
      </c>
      <c r="G16" s="83" t="s">
        <v>73</v>
      </c>
      <c r="H16" s="56" t="s">
        <v>73</v>
      </c>
      <c r="I16" s="56">
        <f>E16*AL16</f>
        <v>990</v>
      </c>
      <c r="J16" s="94">
        <v>15</v>
      </c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84"/>
      <c r="V16" s="84">
        <v>0</v>
      </c>
      <c r="W16" s="84"/>
      <c r="X16" s="84">
        <v>0</v>
      </c>
      <c r="Y16" s="84"/>
      <c r="Z16" s="84"/>
      <c r="AA16" s="84"/>
      <c r="AB16" s="100"/>
      <c r="AC16" s="108"/>
      <c r="AD16" s="108"/>
      <c r="AE16" s="109"/>
      <c r="AF16" s="109"/>
      <c r="AG16" s="109"/>
      <c r="AH16" s="109"/>
      <c r="AI16" s="95"/>
      <c r="AJ16" s="95"/>
      <c r="AK16" s="95"/>
      <c r="AL16" s="95">
        <v>6</v>
      </c>
      <c r="AM16" s="95"/>
      <c r="AN16" s="117"/>
      <c r="AO16" s="117">
        <v>6</v>
      </c>
      <c r="AP16" s="122"/>
      <c r="AQ16" s="95"/>
      <c r="AR16" s="117"/>
      <c r="AS16" s="95"/>
      <c r="AT16" s="95"/>
      <c r="AU16" s="95"/>
      <c r="AV16" s="100"/>
      <c r="AW16" s="84"/>
      <c r="AX16" s="84"/>
      <c r="AY16" s="84">
        <v>0</v>
      </c>
      <c r="AZ16" s="84">
        <v>0</v>
      </c>
      <c r="BA16" s="84">
        <v>6</v>
      </c>
      <c r="BB16" s="84">
        <v>0</v>
      </c>
      <c r="BC16" s="131" t="s">
        <v>76</v>
      </c>
    </row>
    <row r="17" s="40" customFormat="1" ht="28" hidden="1" customHeight="1" spans="1:55">
      <c r="A17" s="60">
        <v>14</v>
      </c>
      <c r="B17" s="61" t="s">
        <v>77</v>
      </c>
      <c r="C17" s="58" t="s">
        <v>55</v>
      </c>
      <c r="D17" s="59" t="s">
        <v>61</v>
      </c>
      <c r="E17" s="59">
        <v>0.49</v>
      </c>
      <c r="F17" s="83">
        <v>100</v>
      </c>
      <c r="G17" s="83">
        <v>32</v>
      </c>
      <c r="H17" s="56">
        <v>100</v>
      </c>
      <c r="I17" s="56">
        <f>AL17*E17</f>
        <v>49</v>
      </c>
      <c r="J17" s="94">
        <v>15</v>
      </c>
      <c r="K17" s="95">
        <v>300</v>
      </c>
      <c r="L17" s="95">
        <v>295</v>
      </c>
      <c r="M17" s="95">
        <v>300</v>
      </c>
      <c r="N17" s="95">
        <v>295</v>
      </c>
      <c r="O17" s="95"/>
      <c r="P17" s="95">
        <v>295</v>
      </c>
      <c r="Q17" s="95"/>
      <c r="R17" s="95">
        <v>295</v>
      </c>
      <c r="S17" s="95"/>
      <c r="T17" s="95">
        <v>295</v>
      </c>
      <c r="U17" s="84">
        <v>19</v>
      </c>
      <c r="V17" s="84">
        <v>30</v>
      </c>
      <c r="W17" s="84">
        <v>45</v>
      </c>
      <c r="X17" s="84">
        <v>27</v>
      </c>
      <c r="Y17" s="84"/>
      <c r="Z17" s="84"/>
      <c r="AA17" s="84">
        <v>100</v>
      </c>
      <c r="AB17" s="100">
        <v>100</v>
      </c>
      <c r="AC17" s="108">
        <v>0</v>
      </c>
      <c r="AD17" s="108">
        <v>0</v>
      </c>
      <c r="AE17" s="109">
        <v>0</v>
      </c>
      <c r="AF17" s="109"/>
      <c r="AG17" s="109" t="s">
        <v>78</v>
      </c>
      <c r="AH17" s="109" t="s">
        <v>79</v>
      </c>
      <c r="AI17" s="95">
        <v>100</v>
      </c>
      <c r="AJ17" s="95">
        <v>100</v>
      </c>
      <c r="AK17" s="95">
        <v>100</v>
      </c>
      <c r="AL17" s="95">
        <v>100</v>
      </c>
      <c r="AM17" s="95"/>
      <c r="AN17" s="117">
        <f>SUM(AI17:AK17)</f>
        <v>300</v>
      </c>
      <c r="AO17" s="117">
        <v>100</v>
      </c>
      <c r="AP17" s="122">
        <v>0</v>
      </c>
      <c r="AQ17" s="95">
        <v>2000</v>
      </c>
      <c r="AR17" s="117">
        <v>0</v>
      </c>
      <c r="AS17" s="95">
        <v>0</v>
      </c>
      <c r="AT17" s="95">
        <v>0</v>
      </c>
      <c r="AU17" s="95"/>
      <c r="AV17" s="100">
        <v>0</v>
      </c>
      <c r="AW17" s="84">
        <v>0</v>
      </c>
      <c r="AX17" s="84">
        <v>300</v>
      </c>
      <c r="AY17" s="84">
        <v>0</v>
      </c>
      <c r="AZ17" s="84">
        <v>0</v>
      </c>
      <c r="BA17" s="84">
        <v>100</v>
      </c>
      <c r="BB17" s="84">
        <v>0</v>
      </c>
      <c r="BC17" s="131" t="s">
        <v>80</v>
      </c>
    </row>
    <row r="18" s="40" customFormat="1" ht="28" hidden="1" customHeight="1" spans="1:55">
      <c r="A18" s="56"/>
      <c r="B18" s="61" t="s">
        <v>81</v>
      </c>
      <c r="C18" s="58" t="s">
        <v>55</v>
      </c>
      <c r="D18" s="59" t="s">
        <v>61</v>
      </c>
      <c r="E18" s="85">
        <v>10</v>
      </c>
      <c r="F18" s="83" t="s">
        <v>73</v>
      </c>
      <c r="G18" s="83" t="s">
        <v>73</v>
      </c>
      <c r="H18" s="56">
        <v>10</v>
      </c>
      <c r="I18" s="56">
        <f>H18*E18</f>
        <v>100</v>
      </c>
      <c r="J18" s="94">
        <v>15</v>
      </c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84"/>
      <c r="V18" s="84">
        <v>0</v>
      </c>
      <c r="W18" s="84"/>
      <c r="X18" s="84">
        <v>0</v>
      </c>
      <c r="Y18" s="84"/>
      <c r="Z18" s="84"/>
      <c r="AA18" s="84"/>
      <c r="AB18" s="100"/>
      <c r="AC18" s="108"/>
      <c r="AD18" s="108"/>
      <c r="AE18" s="109"/>
      <c r="AF18" s="109"/>
      <c r="AG18" s="109"/>
      <c r="AH18" s="109"/>
      <c r="AI18" s="95"/>
      <c r="AJ18" s="95"/>
      <c r="AK18" s="95"/>
      <c r="AL18" s="95">
        <v>10</v>
      </c>
      <c r="AM18" s="95"/>
      <c r="AN18" s="117"/>
      <c r="AO18" s="117">
        <v>10</v>
      </c>
      <c r="AP18" s="122"/>
      <c r="AQ18" s="95"/>
      <c r="AR18" s="117"/>
      <c r="AS18" s="95"/>
      <c r="AT18" s="95"/>
      <c r="AU18" s="95"/>
      <c r="AV18" s="100"/>
      <c r="AW18" s="84"/>
      <c r="AX18" s="84"/>
      <c r="AY18" s="84">
        <v>0</v>
      </c>
      <c r="AZ18" s="84">
        <v>10</v>
      </c>
      <c r="BA18" s="84">
        <v>0</v>
      </c>
      <c r="BB18" s="84">
        <v>0</v>
      </c>
      <c r="BC18" s="131" t="s">
        <v>82</v>
      </c>
    </row>
    <row r="19" s="40" customFormat="1" ht="28" hidden="1" customHeight="1" spans="1:55">
      <c r="A19" s="56"/>
      <c r="B19" s="61" t="s">
        <v>83</v>
      </c>
      <c r="C19" s="58" t="s">
        <v>55</v>
      </c>
      <c r="D19" s="59" t="s">
        <v>61</v>
      </c>
      <c r="E19" s="59">
        <v>29</v>
      </c>
      <c r="F19" s="83" t="s">
        <v>73</v>
      </c>
      <c r="G19" s="83" t="s">
        <v>73</v>
      </c>
      <c r="H19" s="56">
        <v>10</v>
      </c>
      <c r="I19" s="56">
        <f>H19*E19</f>
        <v>290</v>
      </c>
      <c r="J19" s="94">
        <v>15</v>
      </c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84"/>
      <c r="V19" s="84">
        <v>0</v>
      </c>
      <c r="W19" s="84"/>
      <c r="X19" s="84">
        <v>0</v>
      </c>
      <c r="Y19" s="84"/>
      <c r="Z19" s="84"/>
      <c r="AA19" s="84"/>
      <c r="AB19" s="100"/>
      <c r="AC19" s="108"/>
      <c r="AD19" s="108"/>
      <c r="AE19" s="109"/>
      <c r="AF19" s="109"/>
      <c r="AG19" s="109"/>
      <c r="AH19" s="109"/>
      <c r="AI19" s="95"/>
      <c r="AJ19" s="95"/>
      <c r="AK19" s="95"/>
      <c r="AL19" s="95">
        <v>10</v>
      </c>
      <c r="AM19" s="95"/>
      <c r="AN19" s="117"/>
      <c r="AO19" s="117">
        <v>10</v>
      </c>
      <c r="AP19" s="122"/>
      <c r="AQ19" s="95"/>
      <c r="AR19" s="117"/>
      <c r="AS19" s="95"/>
      <c r="AT19" s="95"/>
      <c r="AU19" s="95"/>
      <c r="AV19" s="100"/>
      <c r="AW19" s="84"/>
      <c r="AX19" s="84"/>
      <c r="AY19" s="84">
        <v>0</v>
      </c>
      <c r="AZ19" s="84">
        <v>10</v>
      </c>
      <c r="BA19" s="84">
        <v>0</v>
      </c>
      <c r="BB19" s="84">
        <v>0</v>
      </c>
      <c r="BC19" s="131" t="s">
        <v>82</v>
      </c>
    </row>
    <row r="20" s="40" customFormat="1" ht="31" hidden="1" spans="1:55">
      <c r="A20" s="56"/>
      <c r="B20" s="61" t="s">
        <v>84</v>
      </c>
      <c r="C20" s="58" t="s">
        <v>55</v>
      </c>
      <c r="D20" s="59" t="s">
        <v>61</v>
      </c>
      <c r="E20" s="59">
        <v>1.75</v>
      </c>
      <c r="F20" s="83" t="s">
        <v>73</v>
      </c>
      <c r="G20" s="83" t="s">
        <v>73</v>
      </c>
      <c r="H20" s="56" t="s">
        <v>73</v>
      </c>
      <c r="I20" s="56">
        <f>E20*AL20</f>
        <v>682.5</v>
      </c>
      <c r="J20" s="94">
        <v>21</v>
      </c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84"/>
      <c r="V20" s="84"/>
      <c r="W20" s="84"/>
      <c r="X20" s="84">
        <v>0</v>
      </c>
      <c r="Y20" s="84"/>
      <c r="Z20" s="84"/>
      <c r="AA20" s="84"/>
      <c r="AB20" s="100"/>
      <c r="AC20" s="108"/>
      <c r="AD20" s="108"/>
      <c r="AE20" s="109"/>
      <c r="AF20" s="109"/>
      <c r="AG20" s="109"/>
      <c r="AH20" s="109"/>
      <c r="AI20" s="95"/>
      <c r="AJ20" s="95"/>
      <c r="AK20" s="95"/>
      <c r="AL20" s="95">
        <v>390</v>
      </c>
      <c r="AM20" s="95"/>
      <c r="AN20" s="117"/>
      <c r="AO20" s="95">
        <v>390</v>
      </c>
      <c r="AP20" s="122"/>
      <c r="AQ20" s="95"/>
      <c r="AR20" s="117"/>
      <c r="AS20" s="95"/>
      <c r="AT20" s="95"/>
      <c r="AU20" s="95"/>
      <c r="AV20" s="100"/>
      <c r="AW20" s="84"/>
      <c r="AX20" s="84"/>
      <c r="AY20" s="84">
        <v>0</v>
      </c>
      <c r="AZ20" s="84">
        <v>0</v>
      </c>
      <c r="BA20" s="84">
        <v>390</v>
      </c>
      <c r="BB20" s="84">
        <v>0</v>
      </c>
      <c r="BC20" s="131" t="s">
        <v>85</v>
      </c>
    </row>
    <row r="21" s="40" customFormat="1" ht="31" hidden="1" spans="1:55">
      <c r="A21" s="56"/>
      <c r="B21" s="61" t="s">
        <v>86</v>
      </c>
      <c r="C21" s="58" t="s">
        <v>55</v>
      </c>
      <c r="D21" s="59" t="s">
        <v>61</v>
      </c>
      <c r="E21" s="59">
        <v>1.1</v>
      </c>
      <c r="F21" s="83" t="s">
        <v>73</v>
      </c>
      <c r="G21" s="83" t="s">
        <v>73</v>
      </c>
      <c r="H21" s="56" t="s">
        <v>73</v>
      </c>
      <c r="I21" s="56">
        <f>E21*AL21</f>
        <v>8.8</v>
      </c>
      <c r="J21" s="94">
        <v>21</v>
      </c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84"/>
      <c r="V21" s="84"/>
      <c r="W21" s="84"/>
      <c r="X21" s="84">
        <v>0</v>
      </c>
      <c r="Y21" s="84"/>
      <c r="Z21" s="84"/>
      <c r="AA21" s="84"/>
      <c r="AB21" s="100"/>
      <c r="AC21" s="108"/>
      <c r="AD21" s="108"/>
      <c r="AE21" s="109"/>
      <c r="AF21" s="109"/>
      <c r="AG21" s="109"/>
      <c r="AH21" s="109"/>
      <c r="AI21" s="95"/>
      <c r="AJ21" s="95"/>
      <c r="AK21" s="95"/>
      <c r="AL21" s="95">
        <v>8</v>
      </c>
      <c r="AM21" s="95"/>
      <c r="AN21" s="117"/>
      <c r="AO21" s="95">
        <v>8</v>
      </c>
      <c r="AP21" s="122"/>
      <c r="AQ21" s="95"/>
      <c r="AR21" s="117"/>
      <c r="AS21" s="95"/>
      <c r="AT21" s="95"/>
      <c r="AU21" s="95"/>
      <c r="AV21" s="100"/>
      <c r="AW21" s="84"/>
      <c r="AX21" s="84"/>
      <c r="AY21" s="84">
        <v>0</v>
      </c>
      <c r="AZ21" s="84">
        <v>0</v>
      </c>
      <c r="BA21" s="84">
        <v>8</v>
      </c>
      <c r="BB21" s="84">
        <v>0</v>
      </c>
      <c r="BC21" s="131" t="s">
        <v>85</v>
      </c>
    </row>
    <row r="22" ht="15" customHeight="1" spans="9:9">
      <c r="I22">
        <f>I5+I6</f>
        <v>4758.12</v>
      </c>
    </row>
    <row r="23" customFormat="1" ht="17.6" spans="1:55">
      <c r="A23" s="62" t="s">
        <v>87</v>
      </c>
      <c r="B23" s="63"/>
      <c r="C23" s="64"/>
      <c r="D23" s="64"/>
      <c r="E23" s="64"/>
      <c r="F23" s="63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customFormat="1" ht="17" customHeight="1" spans="1:55">
      <c r="A24" s="65" t="s">
        <v>88</v>
      </c>
      <c r="B24" s="66"/>
      <c r="C24" s="65"/>
      <c r="D24" s="65"/>
      <c r="E24" s="65"/>
      <c r="F24" s="86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customFormat="1" ht="17.6" spans="1:55">
      <c r="A25" s="65" t="s">
        <v>89</v>
      </c>
      <c r="B25" s="65"/>
      <c r="C25" s="64"/>
      <c r="D25" s="64"/>
      <c r="E25" s="64"/>
      <c r="F25" s="65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customFormat="1" ht="17.6" spans="1:55">
      <c r="A26" s="65" t="s">
        <v>90</v>
      </c>
      <c r="B26" s="66"/>
      <c r="C26" s="64"/>
      <c r="D26" s="64"/>
      <c r="E26" s="64"/>
      <c r="F26" s="86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customFormat="1" ht="17.6" spans="1:55">
      <c r="A27" s="65" t="s">
        <v>91</v>
      </c>
      <c r="B27" s="66"/>
      <c r="C27" s="64"/>
      <c r="D27" s="64"/>
      <c r="E27" s="64"/>
      <c r="F27" s="86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 t="s">
        <v>92</v>
      </c>
      <c r="AZ27" s="67"/>
      <c r="BA27" s="67"/>
      <c r="BB27" s="67"/>
      <c r="BC27" s="67"/>
    </row>
    <row r="28" customFormat="1" ht="17.6" spans="1:55">
      <c r="A28" s="67"/>
      <c r="BC28" s="67"/>
    </row>
    <row r="29" customFormat="1" ht="17.6" spans="1:55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</row>
    <row r="30" customFormat="1" ht="17.6" spans="1:55">
      <c r="A30" s="67"/>
      <c r="B30" s="67" t="s">
        <v>93</v>
      </c>
      <c r="C30" s="67"/>
      <c r="D30" s="67"/>
      <c r="E30" s="67"/>
      <c r="F30" s="67"/>
      <c r="G30" s="67"/>
      <c r="H30" s="67"/>
      <c r="I30" s="67"/>
      <c r="J30" s="67" t="s">
        <v>94</v>
      </c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 t="s">
        <v>95</v>
      </c>
      <c r="AS30" s="67"/>
      <c r="AT30" s="67"/>
      <c r="AU30" s="67"/>
      <c r="AV30" s="67" t="s">
        <v>95</v>
      </c>
      <c r="AW30" s="67"/>
      <c r="AX30" s="67"/>
      <c r="AY30" s="67"/>
      <c r="AZ30" s="67"/>
      <c r="BA30" s="67"/>
      <c r="BB30" s="67" t="s">
        <v>95</v>
      </c>
      <c r="BC30" s="67"/>
    </row>
    <row r="31" customFormat="1" ht="17.6" spans="1:55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</row>
    <row r="32" customFormat="1" ht="17.6" spans="1:55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</row>
    <row r="33" customFormat="1" ht="17.6" spans="1:55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</row>
    <row r="34" customFormat="1" ht="17.6" spans="1:55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</row>
    <row r="35" customFormat="1" ht="17.6" spans="1:55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</row>
    <row r="36" customFormat="1" ht="17.6" spans="1:55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</row>
    <row r="37" customFormat="1" ht="17.6" spans="1:55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</row>
    <row r="38" customFormat="1" ht="17.6" spans="1:55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</row>
    <row r="39" customFormat="1" ht="17.6" spans="1:55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</row>
    <row r="40" customFormat="1" ht="17.6" spans="1:55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</row>
    <row r="41" customFormat="1" ht="17.6" spans="1:55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</row>
    <row r="42" customFormat="1" ht="17.6" spans="1:55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</row>
    <row r="43" customFormat="1" ht="17.6" spans="1:55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</row>
    <row r="44" customFormat="1" ht="17.6" spans="1:55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</row>
    <row r="45" customFormat="1" ht="17.6" spans="1:5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</row>
    <row r="46" customFormat="1" ht="17.6" spans="1:55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</row>
    <row r="47" customFormat="1" ht="17.6" spans="1:55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</row>
    <row r="48" customFormat="1" ht="17.6" spans="1:55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</row>
    <row r="49" customFormat="1" ht="17.6" spans="1:55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</row>
    <row r="50" customFormat="1" ht="17.6" spans="1:55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</row>
    <row r="51" customFormat="1" ht="17.6" spans="1:55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</row>
    <row r="52" customFormat="1" ht="17.6" spans="1:55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</row>
    <row r="53" customFormat="1" ht="17.6" spans="1:55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</row>
    <row r="54" customFormat="1" ht="17.6" spans="1:55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</row>
    <row r="55" customFormat="1" ht="17.6" spans="1: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</row>
    <row r="56" customFormat="1" ht="17.6" spans="1:55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</row>
    <row r="57" customFormat="1" ht="17.6" spans="1:55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</row>
    <row r="58" customFormat="1" ht="17.6" spans="1:55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</row>
    <row r="59" customFormat="1" ht="17.6" spans="1:55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</row>
    <row r="60" customFormat="1" ht="17.6" spans="1:55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</row>
    <row r="61" customFormat="1" ht="17.6" spans="1:5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</row>
    <row r="62" customFormat="1" ht="17.6" spans="1:55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</row>
    <row r="63" customFormat="1" ht="17.6" spans="1:55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</row>
    <row r="64" customFormat="1" ht="17.6" spans="1:55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</row>
    <row r="65" customFormat="1" ht="17.6" spans="1:5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</row>
    <row r="66" customFormat="1" ht="17.6" spans="1:55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</row>
    <row r="67" customFormat="1" ht="17.6" spans="1:55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</row>
    <row r="68" customFormat="1" ht="17.6" spans="1:55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</row>
    <row r="69" customFormat="1" ht="17.6" spans="1:55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</row>
    <row r="70" customFormat="1" ht="17.6" spans="1:55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</row>
    <row r="71" customFormat="1" ht="17.6" spans="1:55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</row>
    <row r="72" customFormat="1" ht="17.6" spans="1:55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</row>
    <row r="73" customFormat="1" ht="17.6" spans="1:55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</row>
    <row r="74" customFormat="1" ht="17.6" spans="1:55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</row>
    <row r="75" customFormat="1" ht="17.6" spans="1:5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</row>
    <row r="76" customFormat="1" ht="17.6" spans="1:55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</row>
    <row r="77" customFormat="1" ht="17.6" spans="1:55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</row>
  </sheetData>
  <mergeCells count="40">
    <mergeCell ref="A1:BC1"/>
    <mergeCell ref="F2:G2"/>
    <mergeCell ref="K2:L2"/>
    <mergeCell ref="M2:N2"/>
    <mergeCell ref="O2:P2"/>
    <mergeCell ref="Q2:R2"/>
    <mergeCell ref="S2:T2"/>
    <mergeCell ref="AN2:AP2"/>
    <mergeCell ref="AQ2:AT2"/>
    <mergeCell ref="AV2:BB2"/>
    <mergeCell ref="A2:A4"/>
    <mergeCell ref="B2:B4"/>
    <mergeCell ref="C2:C4"/>
    <mergeCell ref="D2:D4"/>
    <mergeCell ref="F3:F4"/>
    <mergeCell ref="G3:G4"/>
    <mergeCell ref="H2:H4"/>
    <mergeCell ref="I2:I4"/>
    <mergeCell ref="J2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AA3:AA4"/>
    <mergeCell ref="AB3:AB4"/>
    <mergeCell ref="AI3:AI4"/>
    <mergeCell ref="AJ3:AJ4"/>
    <mergeCell ref="AK3:AK4"/>
    <mergeCell ref="AL3:AL4"/>
    <mergeCell ref="BC2:BC4"/>
  </mergeCells>
  <printOptions horizontalCentered="1"/>
  <pageMargins left="0.393055555555556" right="0" top="0.590277777777778" bottom="0" header="0" footer="0"/>
  <pageSetup paperSize="9" scale="54" orientation="landscape" horizontalDpi="6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55"/>
  <sheetViews>
    <sheetView showGridLines="0" zoomScale="55" zoomScaleNormal="55" zoomScaleSheetLayoutView="25" workbookViewId="0">
      <pane xSplit="4" ySplit="1" topLeftCell="E2" activePane="bottomRight" state="frozen"/>
      <selection/>
      <selection pane="topRight"/>
      <selection pane="bottomLeft"/>
      <selection pane="bottomRight" activeCell="D17" sqref="D17"/>
    </sheetView>
  </sheetViews>
  <sheetFormatPr defaultColWidth="9.69230769230769" defaultRowHeight="16.8"/>
  <cols>
    <col min="1" max="1" width="2.91346153846154" style="1" customWidth="1"/>
    <col min="2" max="2" width="16.0192307692308" style="1" customWidth="1"/>
    <col min="3" max="3" width="10.9326923076923" style="4" customWidth="1"/>
    <col min="4" max="4" width="73.7115384615385" style="5" customWidth="1"/>
    <col min="5" max="5" width="39.4615384615385" style="5" customWidth="1"/>
    <col min="6" max="6" width="22.6153846153846" style="4" customWidth="1"/>
    <col min="7" max="7" width="20.0673076923077" style="4" customWidth="1"/>
    <col min="8" max="8" width="20.0673076923077" style="6" customWidth="1"/>
    <col min="9" max="9" width="20.0673076923077" style="4" customWidth="1"/>
    <col min="10" max="10" width="16.5384615384615" style="7" customWidth="1"/>
    <col min="11" max="11" width="20.0673076923077" style="4" customWidth="1"/>
    <col min="12" max="12" width="31.9230769230769" style="7" customWidth="1"/>
    <col min="13" max="13" width="31.9230769230769" style="4" customWidth="1"/>
    <col min="14" max="14" width="31.9230769230769" style="7" customWidth="1"/>
    <col min="15" max="15" width="6.94230769230769" style="1" customWidth="1"/>
    <col min="16" max="16384" width="9.69230769230769" style="1"/>
  </cols>
  <sheetData>
    <row r="1" s="1" customFormat="1" ht="38" customHeight="1" spans="2:14">
      <c r="B1" s="8" t="s">
        <v>96</v>
      </c>
      <c r="C1" s="8"/>
      <c r="D1" s="8"/>
      <c r="E1" s="8"/>
      <c r="F1" s="8"/>
      <c r="G1" s="8"/>
      <c r="H1" s="8"/>
      <c r="I1" s="8"/>
      <c r="J1" s="8"/>
      <c r="K1" s="8"/>
      <c r="L1" s="8"/>
      <c r="M1" s="38"/>
      <c r="N1" s="38"/>
    </row>
    <row r="2" s="2" customFormat="1" ht="58" customHeight="1" spans="2:15">
      <c r="B2" s="9" t="s">
        <v>97</v>
      </c>
      <c r="C2" s="9" t="s">
        <v>98</v>
      </c>
      <c r="D2" s="9" t="s">
        <v>99</v>
      </c>
      <c r="E2" s="9" t="s">
        <v>100</v>
      </c>
      <c r="F2" s="9" t="s">
        <v>101</v>
      </c>
      <c r="G2" s="9" t="s">
        <v>102</v>
      </c>
      <c r="H2" s="24" t="s">
        <v>103</v>
      </c>
      <c r="I2" s="33" t="s">
        <v>104</v>
      </c>
      <c r="J2" s="33" t="s">
        <v>105</v>
      </c>
      <c r="K2" s="24" t="s">
        <v>106</v>
      </c>
      <c r="L2" s="33" t="s">
        <v>107</v>
      </c>
      <c r="O2" s="1"/>
    </row>
    <row r="3" s="3" customFormat="1" ht="60" customHeight="1" spans="2:15">
      <c r="B3" s="10">
        <v>2025.7</v>
      </c>
      <c r="C3" s="11">
        <v>1</v>
      </c>
      <c r="D3" s="12" t="s">
        <v>108</v>
      </c>
      <c r="E3" s="25" t="s">
        <v>109</v>
      </c>
      <c r="F3" s="26">
        <v>18</v>
      </c>
      <c r="G3" s="27">
        <v>30000</v>
      </c>
      <c r="H3" s="27">
        <f>L18</f>
        <v>497700</v>
      </c>
      <c r="I3" s="24">
        <f>H18*F3/G3</f>
        <v>267</v>
      </c>
      <c r="J3" s="24">
        <f>G18*F3/G3</f>
        <v>416.4</v>
      </c>
      <c r="K3" s="24">
        <f>H3*F3/G3</f>
        <v>298.62</v>
      </c>
      <c r="L3" s="24" t="s">
        <v>110</v>
      </c>
      <c r="M3" s="29"/>
      <c r="N3" s="29"/>
      <c r="O3" s="1"/>
    </row>
    <row r="4" s="2" customFormat="1" ht="58" customHeight="1" spans="2:15">
      <c r="B4" s="13"/>
      <c r="C4" s="14">
        <v>2</v>
      </c>
      <c r="D4" s="15" t="s">
        <v>111</v>
      </c>
      <c r="E4" s="25" t="s">
        <v>112</v>
      </c>
      <c r="F4" s="9">
        <v>4</v>
      </c>
      <c r="G4" s="27">
        <v>100000</v>
      </c>
      <c r="H4" s="27">
        <f>H3</f>
        <v>497700</v>
      </c>
      <c r="I4" s="24">
        <f>H18*F4/G4</f>
        <v>17.8</v>
      </c>
      <c r="J4" s="24">
        <f>G18*F4/G4</f>
        <v>27.76</v>
      </c>
      <c r="K4" s="24">
        <f>H4*F4/G4</f>
        <v>19.908</v>
      </c>
      <c r="L4" s="34" t="s">
        <v>113</v>
      </c>
      <c r="O4" s="1"/>
    </row>
    <row r="5" s="2" customFormat="1" ht="58" customHeight="1" spans="2:15">
      <c r="B5" s="16"/>
      <c r="C5" s="17"/>
      <c r="D5" s="18"/>
      <c r="E5" s="25" t="s">
        <v>114</v>
      </c>
      <c r="F5" s="9">
        <v>4</v>
      </c>
      <c r="G5" s="27">
        <v>100000</v>
      </c>
      <c r="H5" s="27">
        <f>H3</f>
        <v>497700</v>
      </c>
      <c r="I5" s="24">
        <f>I4</f>
        <v>17.8</v>
      </c>
      <c r="J5" s="24">
        <f>J4</f>
        <v>27.76</v>
      </c>
      <c r="K5" s="24">
        <f>H5*F5/G5</f>
        <v>19.908</v>
      </c>
      <c r="L5" s="35"/>
      <c r="O5" s="1"/>
    </row>
    <row r="6" s="3" customFormat="1" ht="66" hidden="1" customHeight="1" spans="2:15">
      <c r="B6" s="9"/>
      <c r="C6" s="11">
        <v>1</v>
      </c>
      <c r="D6" s="19" t="s">
        <v>115</v>
      </c>
      <c r="E6" s="25" t="s">
        <v>116</v>
      </c>
      <c r="F6" s="9">
        <v>2</v>
      </c>
      <c r="G6" s="27">
        <v>10000</v>
      </c>
      <c r="H6" s="27">
        <f>H4</f>
        <v>497700</v>
      </c>
      <c r="I6" s="24">
        <f>$H$18*F6/G6</f>
        <v>89</v>
      </c>
      <c r="J6" s="24">
        <f>J5</f>
        <v>27.76</v>
      </c>
      <c r="K6" s="24">
        <f>H6*F6/G6</f>
        <v>99.54</v>
      </c>
      <c r="L6" s="36" t="s">
        <v>117</v>
      </c>
      <c r="O6" s="1"/>
    </row>
    <row r="8" s="3" customFormat="1" ht="60" hidden="1" customHeight="1" spans="2:15">
      <c r="B8" s="20"/>
      <c r="C8" s="11">
        <v>2</v>
      </c>
      <c r="D8" s="19" t="s">
        <v>118</v>
      </c>
      <c r="E8" s="25" t="s">
        <v>119</v>
      </c>
      <c r="F8" s="9">
        <v>2</v>
      </c>
      <c r="G8" s="27">
        <v>10000</v>
      </c>
      <c r="H8" s="27">
        <f>H3</f>
        <v>497700</v>
      </c>
      <c r="I8" s="24">
        <f>H18*F8/G8</f>
        <v>89</v>
      </c>
      <c r="J8" s="24">
        <f>I8</f>
        <v>89</v>
      </c>
      <c r="K8" s="24" t="e">
        <f>#REF!</f>
        <v>#REF!</v>
      </c>
      <c r="L8" s="24" t="e">
        <f>K8</f>
        <v>#REF!</v>
      </c>
      <c r="M8" s="39">
        <f>H8*F8/G8</f>
        <v>99.54</v>
      </c>
      <c r="N8" s="39">
        <f>M8</f>
        <v>99.54</v>
      </c>
      <c r="O8" s="1"/>
    </row>
    <row r="9" s="3" customFormat="1" ht="60" hidden="1" customHeight="1" spans="2:15">
      <c r="B9" s="20"/>
      <c r="C9" s="14">
        <v>3</v>
      </c>
      <c r="D9" s="15" t="s">
        <v>120</v>
      </c>
      <c r="E9" s="25" t="s">
        <v>121</v>
      </c>
      <c r="F9" s="9">
        <v>4</v>
      </c>
      <c r="G9" s="27">
        <v>110000</v>
      </c>
      <c r="H9" s="27">
        <f>H8</f>
        <v>497700</v>
      </c>
      <c r="I9" s="24" t="e">
        <f>#REF!</f>
        <v>#REF!</v>
      </c>
      <c r="J9" s="24" t="e">
        <f>I9</f>
        <v>#REF!</v>
      </c>
      <c r="K9" s="24" t="e">
        <f>#REF!</f>
        <v>#REF!</v>
      </c>
      <c r="L9" s="24" t="e">
        <f>K9</f>
        <v>#REF!</v>
      </c>
      <c r="M9" s="24">
        <f>H9*F9/G9</f>
        <v>18.0981818181818</v>
      </c>
      <c r="N9" s="24">
        <f>M9</f>
        <v>18.0981818181818</v>
      </c>
      <c r="O9" s="1"/>
    </row>
    <row r="10" s="3" customFormat="1" ht="60" hidden="1" customHeight="1" spans="2:15">
      <c r="B10" s="20"/>
      <c r="C10" s="17"/>
      <c r="D10" s="18"/>
      <c r="E10" s="25" t="s">
        <v>122</v>
      </c>
      <c r="F10" s="9">
        <v>4</v>
      </c>
      <c r="G10" s="27">
        <v>110000</v>
      </c>
      <c r="H10" s="27">
        <f>H9</f>
        <v>497700</v>
      </c>
      <c r="I10" s="24" t="e">
        <f t="shared" ref="I10:O10" si="0">I9</f>
        <v>#REF!</v>
      </c>
      <c r="J10" s="24" t="e">
        <f t="shared" si="0"/>
        <v>#REF!</v>
      </c>
      <c r="K10" s="24" t="e">
        <f t="shared" si="0"/>
        <v>#REF!</v>
      </c>
      <c r="L10" s="24" t="e">
        <f t="shared" si="0"/>
        <v>#REF!</v>
      </c>
      <c r="M10" s="24">
        <f t="shared" si="0"/>
        <v>18.0981818181818</v>
      </c>
      <c r="N10" s="24">
        <f t="shared" si="0"/>
        <v>18.0981818181818</v>
      </c>
      <c r="O10" s="1"/>
    </row>
    <row r="11" s="3" customFormat="1" ht="60" hidden="1" customHeight="1" spans="2:15">
      <c r="B11" s="9">
        <v>2025.2</v>
      </c>
      <c r="C11" s="11">
        <v>1</v>
      </c>
      <c r="D11" s="12" t="s">
        <v>108</v>
      </c>
      <c r="E11" s="25" t="s">
        <v>109</v>
      </c>
      <c r="F11" s="26">
        <v>18</v>
      </c>
      <c r="G11" s="27">
        <v>30000</v>
      </c>
      <c r="H11" s="27" t="e">
        <f>#REF!</f>
        <v>#REF!</v>
      </c>
      <c r="I11" s="24">
        <f>H18*F11/G11</f>
        <v>267</v>
      </c>
      <c r="J11" s="24">
        <f t="shared" ref="J11:J13" si="1">I11</f>
        <v>267</v>
      </c>
      <c r="K11" s="24" t="e">
        <f>#REF!</f>
        <v>#REF!</v>
      </c>
      <c r="L11" s="24" t="e">
        <f t="shared" ref="J11:N11" si="2">SUM(K11:K11)</f>
        <v>#REF!</v>
      </c>
      <c r="M11" s="24" t="e">
        <f t="shared" ref="M11:M13" si="3">H11*F11/G11</f>
        <v>#REF!</v>
      </c>
      <c r="N11" s="24" t="e">
        <f t="shared" si="2"/>
        <v>#REF!</v>
      </c>
      <c r="O11" s="1"/>
    </row>
    <row r="12" s="3" customFormat="1" ht="60" hidden="1" customHeight="1" spans="2:15">
      <c r="B12" s="9"/>
      <c r="C12" s="11">
        <v>2</v>
      </c>
      <c r="D12" s="19" t="s">
        <v>118</v>
      </c>
      <c r="E12" s="25" t="s">
        <v>119</v>
      </c>
      <c r="F12" s="9">
        <v>2</v>
      </c>
      <c r="G12" s="27">
        <v>10000</v>
      </c>
      <c r="H12" s="27" t="e">
        <f t="shared" ref="H12:H14" si="4">H11</f>
        <v>#REF!</v>
      </c>
      <c r="I12" s="24">
        <f>H18*F12/G12</f>
        <v>89</v>
      </c>
      <c r="J12" s="24">
        <f t="shared" si="1"/>
        <v>89</v>
      </c>
      <c r="K12" s="24" t="e">
        <f>K8</f>
        <v>#REF!</v>
      </c>
      <c r="L12" s="24" t="e">
        <f>K12</f>
        <v>#REF!</v>
      </c>
      <c r="M12" s="24" t="e">
        <f t="shared" si="3"/>
        <v>#REF!</v>
      </c>
      <c r="N12" s="24" t="e">
        <f>M12</f>
        <v>#REF!</v>
      </c>
      <c r="O12" s="1"/>
    </row>
    <row r="13" s="3" customFormat="1" ht="60" hidden="1" customHeight="1" spans="2:15">
      <c r="B13" s="9"/>
      <c r="C13" s="14">
        <v>3</v>
      </c>
      <c r="D13" s="15" t="s">
        <v>120</v>
      </c>
      <c r="E13" s="25" t="s">
        <v>121</v>
      </c>
      <c r="F13" s="9">
        <v>4</v>
      </c>
      <c r="G13" s="27">
        <v>110000</v>
      </c>
      <c r="H13" s="27" t="e">
        <f t="shared" si="4"/>
        <v>#REF!</v>
      </c>
      <c r="I13" s="24" t="e">
        <f>I9</f>
        <v>#REF!</v>
      </c>
      <c r="J13" s="24" t="e">
        <f>J9</f>
        <v>#REF!</v>
      </c>
      <c r="K13" s="24" t="e">
        <f>K9</f>
        <v>#REF!</v>
      </c>
      <c r="L13" s="24" t="e">
        <f>K13</f>
        <v>#REF!</v>
      </c>
      <c r="M13" s="24" t="e">
        <f t="shared" si="3"/>
        <v>#REF!</v>
      </c>
      <c r="N13" s="24" t="e">
        <f>M13</f>
        <v>#REF!</v>
      </c>
      <c r="O13" s="1"/>
    </row>
    <row r="14" s="3" customFormat="1" ht="60" hidden="1" customHeight="1" spans="2:15">
      <c r="B14" s="9"/>
      <c r="C14" s="17"/>
      <c r="D14" s="18"/>
      <c r="E14" s="25" t="s">
        <v>122</v>
      </c>
      <c r="F14" s="9">
        <v>4</v>
      </c>
      <c r="G14" s="27">
        <v>110000</v>
      </c>
      <c r="H14" s="27" t="e">
        <f t="shared" si="4"/>
        <v>#REF!</v>
      </c>
      <c r="I14" s="24" t="e">
        <f t="shared" ref="I14:O14" si="5">I13</f>
        <v>#REF!</v>
      </c>
      <c r="J14" s="24" t="e">
        <f t="shared" si="5"/>
        <v>#REF!</v>
      </c>
      <c r="K14" s="24" t="e">
        <f t="shared" si="5"/>
        <v>#REF!</v>
      </c>
      <c r="L14" s="24" t="e">
        <f t="shared" si="5"/>
        <v>#REF!</v>
      </c>
      <c r="M14" s="24" t="e">
        <f t="shared" si="5"/>
        <v>#REF!</v>
      </c>
      <c r="N14" s="24" t="e">
        <f t="shared" si="5"/>
        <v>#REF!</v>
      </c>
      <c r="O14" s="1"/>
    </row>
    <row r="15" s="3" customFormat="1" ht="44" customHeight="1" spans="2:15">
      <c r="B15" s="21" t="s">
        <v>123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N15" s="21"/>
      <c r="O15" s="1"/>
    </row>
    <row r="16" s="3" customFormat="1" ht="44" customHeight="1" spans="2:14">
      <c r="B16" s="22" t="s">
        <v>124</v>
      </c>
      <c r="C16" s="22"/>
      <c r="D16" s="22"/>
      <c r="E16" s="28"/>
      <c r="F16" s="28"/>
      <c r="G16" s="29"/>
      <c r="H16" s="28"/>
      <c r="I16" s="37"/>
      <c r="J16" s="28"/>
      <c r="K16" s="37"/>
      <c r="L16" s="28"/>
      <c r="N16" s="37"/>
    </row>
    <row r="17" s="3" customFormat="1" ht="44" customHeight="1" spans="2:12">
      <c r="B17" s="22" t="s">
        <v>125</v>
      </c>
      <c r="C17" s="22"/>
      <c r="D17" s="22"/>
      <c r="E17" s="24" t="s">
        <v>126</v>
      </c>
      <c r="F17" s="30"/>
      <c r="G17" s="30" t="s">
        <v>127</v>
      </c>
      <c r="H17" s="30" t="s">
        <v>128</v>
      </c>
      <c r="I17" s="30">
        <v>45407</v>
      </c>
      <c r="J17" s="30">
        <v>45803</v>
      </c>
      <c r="K17" s="30">
        <v>45834</v>
      </c>
      <c r="L17" s="30">
        <v>45864</v>
      </c>
    </row>
    <row r="18" s="3" customFormat="1" ht="59" customHeight="1" spans="2:12">
      <c r="B18" s="22" t="s">
        <v>129</v>
      </c>
      <c r="C18" s="22"/>
      <c r="D18" s="22"/>
      <c r="E18" s="31" t="s">
        <v>130</v>
      </c>
      <c r="F18" s="32"/>
      <c r="G18" s="32">
        <f>I18</f>
        <v>694000</v>
      </c>
      <c r="H18" s="32">
        <f>J18</f>
        <v>445000</v>
      </c>
      <c r="I18" s="32">
        <v>694000</v>
      </c>
      <c r="J18" s="32">
        <v>445000</v>
      </c>
      <c r="K18" s="32">
        <v>509000</v>
      </c>
      <c r="L18" s="32">
        <v>497700</v>
      </c>
    </row>
    <row r="19" s="3" customFormat="1" ht="58" customHeight="1" spans="2:4">
      <c r="B19" s="4"/>
      <c r="C19" s="23"/>
      <c r="D19" s="23"/>
    </row>
    <row r="20" s="1" customFormat="1" spans="3:14">
      <c r="C20" s="4"/>
      <c r="D20" s="5"/>
      <c r="E20" s="5"/>
      <c r="F20" s="4"/>
      <c r="G20" s="4"/>
      <c r="H20" s="6"/>
      <c r="I20" s="4"/>
      <c r="J20" s="7"/>
      <c r="K20" s="4"/>
      <c r="L20" s="7"/>
      <c r="M20" s="4"/>
      <c r="N20" s="7"/>
    </row>
    <row r="21" s="1" customFormat="1" spans="3:14">
      <c r="C21" s="4"/>
      <c r="D21" s="5"/>
      <c r="E21" s="5"/>
      <c r="F21" s="4"/>
      <c r="G21" s="4"/>
      <c r="H21" s="6"/>
      <c r="I21" s="4"/>
      <c r="J21" s="7"/>
      <c r="K21" s="4"/>
      <c r="L21" s="7"/>
      <c r="M21" s="4"/>
      <c r="N21" s="7"/>
    </row>
    <row r="22" s="1" customFormat="1" spans="3:14">
      <c r="C22" s="4"/>
      <c r="D22" s="5"/>
      <c r="E22" s="5"/>
      <c r="F22" s="4"/>
      <c r="G22" s="4"/>
      <c r="H22" s="6"/>
      <c r="I22" s="4"/>
      <c r="J22" s="7"/>
      <c r="K22" s="4"/>
      <c r="L22" s="7"/>
      <c r="M22" s="4"/>
      <c r="N22" s="7"/>
    </row>
    <row r="23" s="1" customFormat="1" spans="3:14">
      <c r="C23" s="4"/>
      <c r="D23" s="5"/>
      <c r="E23" s="5"/>
      <c r="F23" s="4"/>
      <c r="G23" s="4"/>
      <c r="H23" s="6"/>
      <c r="I23" s="4"/>
      <c r="J23" s="7"/>
      <c r="K23" s="4"/>
      <c r="L23" s="7"/>
      <c r="M23" s="4"/>
      <c r="N23" s="7"/>
    </row>
    <row r="24" s="1" customFormat="1" spans="3:14">
      <c r="C24" s="4"/>
      <c r="D24" s="5"/>
      <c r="E24" s="5"/>
      <c r="F24" s="4"/>
      <c r="G24" s="4"/>
      <c r="H24" s="6"/>
      <c r="I24" s="4"/>
      <c r="J24" s="7"/>
      <c r="K24" s="4"/>
      <c r="L24" s="7"/>
      <c r="M24" s="4"/>
      <c r="N24" s="7"/>
    </row>
    <row r="25" s="1" customFormat="1" spans="3:14">
      <c r="C25" s="4"/>
      <c r="D25" s="5"/>
      <c r="E25" s="5"/>
      <c r="F25" s="4"/>
      <c r="G25" s="4"/>
      <c r="H25" s="6"/>
      <c r="I25" s="4"/>
      <c r="J25" s="7"/>
      <c r="K25" s="4"/>
      <c r="L25" s="7"/>
      <c r="M25" s="4"/>
      <c r="N25" s="7"/>
    </row>
    <row r="26" s="1" customFormat="1" spans="3:14">
      <c r="C26" s="4"/>
      <c r="D26" s="5"/>
      <c r="E26" s="5"/>
      <c r="F26" s="4"/>
      <c r="G26" s="4"/>
      <c r="H26" s="6"/>
      <c r="I26" s="4"/>
      <c r="J26" s="7"/>
      <c r="K26" s="4"/>
      <c r="L26" s="7"/>
      <c r="M26" s="4"/>
      <c r="N26" s="7"/>
    </row>
    <row r="27" s="1" customFormat="1" spans="3:14">
      <c r="C27" s="4"/>
      <c r="D27" s="5"/>
      <c r="E27" s="5"/>
      <c r="F27" s="4"/>
      <c r="G27" s="4"/>
      <c r="H27" s="6"/>
      <c r="I27" s="4"/>
      <c r="J27" s="7"/>
      <c r="K27" s="4"/>
      <c r="L27" s="7"/>
      <c r="M27" s="4"/>
      <c r="N27" s="7"/>
    </row>
    <row r="28" s="1" customFormat="1" spans="3:14">
      <c r="C28" s="4"/>
      <c r="D28" s="5"/>
      <c r="E28" s="5"/>
      <c r="F28" s="4"/>
      <c r="G28" s="4"/>
      <c r="H28" s="6"/>
      <c r="I28" s="4"/>
      <c r="J28" s="7"/>
      <c r="K28" s="4"/>
      <c r="L28" s="7"/>
      <c r="M28" s="4"/>
      <c r="N28" s="7"/>
    </row>
    <row r="29" s="1" customFormat="1" spans="3:14">
      <c r="C29" s="4"/>
      <c r="D29" s="5"/>
      <c r="E29" s="5"/>
      <c r="F29" s="4"/>
      <c r="G29" s="4"/>
      <c r="H29" s="6"/>
      <c r="I29" s="4"/>
      <c r="J29" s="7"/>
      <c r="K29" s="4"/>
      <c r="L29" s="7"/>
      <c r="M29" s="4"/>
      <c r="N29" s="7"/>
    </row>
    <row r="30" s="1" customFormat="1" spans="3:14">
      <c r="C30" s="4"/>
      <c r="D30" s="5"/>
      <c r="E30" s="5"/>
      <c r="F30" s="4"/>
      <c r="G30" s="4"/>
      <c r="H30" s="6"/>
      <c r="I30" s="4"/>
      <c r="J30" s="7"/>
      <c r="K30" s="4"/>
      <c r="L30" s="7"/>
      <c r="M30" s="4"/>
      <c r="N30" s="7"/>
    </row>
    <row r="31" s="1" customFormat="1" spans="3:14">
      <c r="C31" s="4"/>
      <c r="D31" s="5"/>
      <c r="E31" s="5"/>
      <c r="F31" s="4"/>
      <c r="G31" s="4"/>
      <c r="H31" s="6"/>
      <c r="I31" s="4"/>
      <c r="J31" s="7"/>
      <c r="K31" s="4"/>
      <c r="L31" s="7"/>
      <c r="M31" s="4"/>
      <c r="N31" s="7"/>
    </row>
    <row r="32" s="1" customFormat="1" spans="3:14">
      <c r="C32" s="4"/>
      <c r="D32" s="5"/>
      <c r="E32" s="5"/>
      <c r="F32" s="4"/>
      <c r="G32" s="4"/>
      <c r="H32" s="6"/>
      <c r="I32" s="4"/>
      <c r="J32" s="7"/>
      <c r="K32" s="4"/>
      <c r="L32" s="7"/>
      <c r="M32" s="4"/>
      <c r="N32" s="7"/>
    </row>
    <row r="33" s="1" customFormat="1" spans="3:14">
      <c r="C33" s="4"/>
      <c r="D33" s="5"/>
      <c r="E33" s="5"/>
      <c r="F33" s="4"/>
      <c r="G33" s="4"/>
      <c r="H33" s="6"/>
      <c r="I33" s="4"/>
      <c r="J33" s="7"/>
      <c r="K33" s="4"/>
      <c r="L33" s="7"/>
      <c r="M33" s="4"/>
      <c r="N33" s="7"/>
    </row>
    <row r="34" s="1" customFormat="1" spans="3:14">
      <c r="C34" s="4"/>
      <c r="D34" s="5"/>
      <c r="E34" s="5"/>
      <c r="F34" s="4"/>
      <c r="G34" s="4"/>
      <c r="H34" s="6"/>
      <c r="I34" s="4"/>
      <c r="J34" s="7"/>
      <c r="K34" s="4"/>
      <c r="L34" s="7"/>
      <c r="M34" s="4"/>
      <c r="N34" s="7"/>
    </row>
    <row r="35" s="1" customFormat="1" spans="3:14">
      <c r="C35" s="4"/>
      <c r="D35" s="5"/>
      <c r="E35" s="5"/>
      <c r="F35" s="4"/>
      <c r="G35" s="4"/>
      <c r="H35" s="6"/>
      <c r="I35" s="4"/>
      <c r="J35" s="7"/>
      <c r="K35" s="4"/>
      <c r="L35" s="7"/>
      <c r="M35" s="4"/>
      <c r="N35" s="7"/>
    </row>
    <row r="36" s="1" customFormat="1" spans="3:14">
      <c r="C36" s="4"/>
      <c r="D36" s="5"/>
      <c r="E36" s="5"/>
      <c r="F36" s="4"/>
      <c r="G36" s="4"/>
      <c r="H36" s="6"/>
      <c r="I36" s="4"/>
      <c r="J36" s="7"/>
      <c r="K36" s="4"/>
      <c r="L36" s="7"/>
      <c r="M36" s="4"/>
      <c r="N36" s="7"/>
    </row>
    <row r="37" s="1" customFormat="1" spans="3:14">
      <c r="C37" s="4"/>
      <c r="D37" s="5"/>
      <c r="E37" s="5"/>
      <c r="F37" s="4"/>
      <c r="G37" s="4"/>
      <c r="H37" s="6"/>
      <c r="I37" s="4"/>
      <c r="J37" s="7"/>
      <c r="K37" s="4"/>
      <c r="L37" s="7"/>
      <c r="M37" s="4"/>
      <c r="N37" s="7"/>
    </row>
    <row r="38" s="1" customFormat="1" spans="3:14">
      <c r="C38" s="4"/>
      <c r="D38" s="5"/>
      <c r="E38" s="5"/>
      <c r="F38" s="4"/>
      <c r="G38" s="4"/>
      <c r="H38" s="6"/>
      <c r="I38" s="4"/>
      <c r="J38" s="7"/>
      <c r="K38" s="4"/>
      <c r="L38" s="7"/>
      <c r="M38" s="4"/>
      <c r="N38" s="7"/>
    </row>
    <row r="39" s="1" customFormat="1" spans="3:14">
      <c r="C39" s="4"/>
      <c r="D39" s="5"/>
      <c r="E39" s="5"/>
      <c r="F39" s="4"/>
      <c r="G39" s="4"/>
      <c r="H39" s="6"/>
      <c r="I39" s="4"/>
      <c r="J39" s="7"/>
      <c r="K39" s="4"/>
      <c r="L39" s="7"/>
      <c r="M39" s="4"/>
      <c r="N39" s="7"/>
    </row>
    <row r="40" s="1" customFormat="1" spans="3:14">
      <c r="C40" s="4"/>
      <c r="D40" s="5"/>
      <c r="E40" s="5"/>
      <c r="F40" s="4"/>
      <c r="G40" s="4"/>
      <c r="H40" s="6"/>
      <c r="I40" s="4"/>
      <c r="J40" s="7"/>
      <c r="K40" s="4"/>
      <c r="L40" s="7"/>
      <c r="M40" s="4"/>
      <c r="N40" s="7"/>
    </row>
    <row r="41" s="1" customFormat="1" spans="3:14">
      <c r="C41" s="4"/>
      <c r="D41" s="5"/>
      <c r="E41" s="5"/>
      <c r="F41" s="4"/>
      <c r="G41" s="4"/>
      <c r="H41" s="6"/>
      <c r="I41" s="4"/>
      <c r="J41" s="7"/>
      <c r="K41" s="4"/>
      <c r="L41" s="7"/>
      <c r="M41" s="4"/>
      <c r="N41" s="7"/>
    </row>
    <row r="42" s="1" customFormat="1" spans="3:14">
      <c r="C42" s="4"/>
      <c r="D42" s="5"/>
      <c r="E42" s="5"/>
      <c r="F42" s="4"/>
      <c r="G42" s="4"/>
      <c r="H42" s="6"/>
      <c r="I42" s="4"/>
      <c r="J42" s="7"/>
      <c r="K42" s="4"/>
      <c r="L42" s="7"/>
      <c r="M42" s="4"/>
      <c r="N42" s="7"/>
    </row>
    <row r="43" s="1" customFormat="1" spans="3:14">
      <c r="C43" s="4"/>
      <c r="D43" s="5"/>
      <c r="E43" s="5"/>
      <c r="F43" s="4"/>
      <c r="G43" s="4"/>
      <c r="H43" s="6"/>
      <c r="I43" s="4"/>
      <c r="J43" s="7"/>
      <c r="K43" s="4"/>
      <c r="L43" s="7"/>
      <c r="M43" s="4"/>
      <c r="N43" s="7"/>
    </row>
    <row r="44" s="1" customFormat="1" spans="3:14">
      <c r="C44" s="4"/>
      <c r="D44" s="5"/>
      <c r="E44" s="5"/>
      <c r="F44" s="4"/>
      <c r="G44" s="4"/>
      <c r="H44" s="6"/>
      <c r="I44" s="4"/>
      <c r="J44" s="7"/>
      <c r="K44" s="4"/>
      <c r="L44" s="7"/>
      <c r="M44" s="4"/>
      <c r="N44" s="7"/>
    </row>
    <row r="45" s="1" customFormat="1" spans="3:14">
      <c r="C45" s="4"/>
      <c r="D45" s="5"/>
      <c r="E45" s="5"/>
      <c r="F45" s="4"/>
      <c r="G45" s="4"/>
      <c r="H45" s="6"/>
      <c r="I45" s="4"/>
      <c r="J45" s="7"/>
      <c r="K45" s="4"/>
      <c r="L45" s="7"/>
      <c r="M45" s="4"/>
      <c r="N45" s="7"/>
    </row>
    <row r="46" s="1" customFormat="1" spans="3:14">
      <c r="C46" s="4"/>
      <c r="D46" s="5"/>
      <c r="E46" s="5"/>
      <c r="F46" s="4"/>
      <c r="G46" s="4"/>
      <c r="H46" s="6"/>
      <c r="I46" s="4"/>
      <c r="J46" s="7"/>
      <c r="K46" s="4"/>
      <c r="L46" s="7"/>
      <c r="M46" s="4"/>
      <c r="N46" s="7"/>
    </row>
    <row r="47" s="1" customFormat="1" spans="3:14">
      <c r="C47" s="4"/>
      <c r="D47" s="5"/>
      <c r="E47" s="5"/>
      <c r="F47" s="4"/>
      <c r="G47" s="4"/>
      <c r="H47" s="6"/>
      <c r="I47" s="4"/>
      <c r="J47" s="7"/>
      <c r="K47" s="4"/>
      <c r="L47" s="7"/>
      <c r="M47" s="4"/>
      <c r="N47" s="7"/>
    </row>
    <row r="48" s="1" customFormat="1" spans="3:14">
      <c r="C48" s="4"/>
      <c r="D48" s="5"/>
      <c r="E48" s="5"/>
      <c r="F48" s="4"/>
      <c r="G48" s="4"/>
      <c r="H48" s="6"/>
      <c r="I48" s="4"/>
      <c r="J48" s="7"/>
      <c r="K48" s="4"/>
      <c r="L48" s="7"/>
      <c r="M48" s="4"/>
      <c r="N48" s="7"/>
    </row>
    <row r="49" s="1" customFormat="1" spans="3:14">
      <c r="C49" s="4"/>
      <c r="D49" s="5"/>
      <c r="E49" s="5"/>
      <c r="F49" s="4"/>
      <c r="G49" s="4"/>
      <c r="H49" s="6"/>
      <c r="I49" s="4"/>
      <c r="J49" s="7"/>
      <c r="K49" s="4"/>
      <c r="L49" s="7"/>
      <c r="M49" s="4"/>
      <c r="N49" s="7"/>
    </row>
    <row r="50" s="1" customFormat="1" spans="3:14">
      <c r="C50" s="4"/>
      <c r="D50" s="5"/>
      <c r="E50" s="5"/>
      <c r="F50" s="4"/>
      <c r="G50" s="4"/>
      <c r="H50" s="6"/>
      <c r="I50" s="4"/>
      <c r="J50" s="7"/>
      <c r="K50" s="4"/>
      <c r="L50" s="7"/>
      <c r="M50" s="4"/>
      <c r="N50" s="7"/>
    </row>
    <row r="51" s="1" customFormat="1" spans="3:14">
      <c r="C51" s="4"/>
      <c r="D51" s="5"/>
      <c r="E51" s="5"/>
      <c r="F51" s="4"/>
      <c r="G51" s="4"/>
      <c r="H51" s="6"/>
      <c r="I51" s="4"/>
      <c r="J51" s="7"/>
      <c r="K51" s="4"/>
      <c r="L51" s="7"/>
      <c r="M51" s="4"/>
      <c r="N51" s="7"/>
    </row>
    <row r="52" s="1" customFormat="1" spans="3:14">
      <c r="C52" s="4"/>
      <c r="D52" s="5"/>
      <c r="E52" s="5"/>
      <c r="F52" s="4"/>
      <c r="G52" s="4"/>
      <c r="H52" s="6"/>
      <c r="I52" s="4"/>
      <c r="J52" s="7"/>
      <c r="K52" s="4"/>
      <c r="L52" s="7"/>
      <c r="M52" s="4"/>
      <c r="N52" s="7"/>
    </row>
    <row r="53" s="1" customFormat="1" spans="3:14">
      <c r="C53" s="4"/>
      <c r="D53" s="5"/>
      <c r="E53" s="5"/>
      <c r="F53" s="4"/>
      <c r="G53" s="4"/>
      <c r="H53" s="6"/>
      <c r="I53" s="4"/>
      <c r="J53" s="7"/>
      <c r="K53" s="4"/>
      <c r="L53" s="7"/>
      <c r="M53" s="4"/>
      <c r="N53" s="7"/>
    </row>
    <row r="54" s="1" customFormat="1" spans="3:14">
      <c r="C54" s="4"/>
      <c r="D54" s="5"/>
      <c r="E54" s="5"/>
      <c r="F54" s="4"/>
      <c r="G54" s="4"/>
      <c r="H54" s="6"/>
      <c r="I54" s="4"/>
      <c r="J54" s="7"/>
      <c r="K54" s="4"/>
      <c r="L54" s="7"/>
      <c r="M54" s="4"/>
      <c r="N54" s="7"/>
    </row>
    <row r="55" s="1" customFormat="1" spans="3:14">
      <c r="C55" s="4"/>
      <c r="D55" s="5"/>
      <c r="E55" s="5"/>
      <c r="F55" s="4"/>
      <c r="G55" s="4"/>
      <c r="H55" s="6"/>
      <c r="I55" s="4"/>
      <c r="J55" s="7"/>
      <c r="K55" s="4"/>
      <c r="L55" s="7"/>
      <c r="M55" s="4"/>
      <c r="N55" s="7"/>
    </row>
  </sheetData>
  <mergeCells count="10">
    <mergeCell ref="B1:L1"/>
    <mergeCell ref="B3:B5"/>
    <mergeCell ref="B11:B14"/>
    <mergeCell ref="C4:C5"/>
    <mergeCell ref="C9:C10"/>
    <mergeCell ref="C13:C14"/>
    <mergeCell ref="D4:D5"/>
    <mergeCell ref="D9:D10"/>
    <mergeCell ref="D13:D14"/>
    <mergeCell ref="L4:L5"/>
  </mergeCells>
  <printOptions horizontalCentered="1"/>
  <pageMargins left="0.393055555555556" right="0.393055555555556" top="0.590277777777778" bottom="0.590277777777778" header="0" footer="0"/>
  <pageSetup paperSize="9" scale="40" orientation="landscape" horizont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2025年7月份耗材管控表 </vt:lpstr>
      <vt:lpstr>2024年7月耗材需求计算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tn_yang</dc:creator>
  <cp:lastModifiedBy>Somnus</cp:lastModifiedBy>
  <dcterms:created xsi:type="dcterms:W3CDTF">2017-01-08T13:10:00Z</dcterms:created>
  <dcterms:modified xsi:type="dcterms:W3CDTF">2025-06-27T16:05:26Z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1028-6.5.2.8766</vt:lpwstr>
  </property>
  <property fmtid="{D5CDD505-2E9C-101B-9397-08002B2CF9AE}" pid="3" name="ICV">
    <vt:lpwstr>765E1EE50410EDCCC9230668783055F3_43</vt:lpwstr>
  </property>
</Properties>
</file>