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27B8EE4D-3312-0B4A-8789-F564B15BC3E9}" xr6:coauthVersionLast="47" xr6:coauthVersionMax="47" xr10:uidLastSave="{00000000-0000-0000-0000-000000000000}"/>
  <bookViews>
    <workbookView xWindow="42100" yWindow="500" windowWidth="32620" windowHeight="19540" xr2:uid="{923C292A-059E-F749-AE68-76132D262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  <c r="G15" i="1" s="1"/>
  <c r="G16" i="1"/>
  <c r="G17" i="1"/>
  <c r="G18" i="1"/>
  <c r="G14" i="1" l="1"/>
  <c r="G6" i="1"/>
  <c r="G7" i="1" s="1"/>
  <c r="G8" i="1" s="1"/>
  <c r="G9" i="1" s="1"/>
</calcChain>
</file>

<file path=xl/sharedStrings.xml><?xml version="1.0" encoding="utf-8"?>
<sst xmlns="http://schemas.openxmlformats.org/spreadsheetml/2006/main" count="80" uniqueCount="56">
  <si>
    <t>Parameter</t>
  </si>
  <si>
    <t>Value</t>
  </si>
  <si>
    <t>Unit</t>
  </si>
  <si>
    <t>Transmitter-Receiver</t>
  </si>
  <si>
    <t>km</t>
  </si>
  <si>
    <t>Transmiter height</t>
  </si>
  <si>
    <t>m</t>
  </si>
  <si>
    <t>Transmission method</t>
  </si>
  <si>
    <t>4G 2x2 MIMO</t>
  </si>
  <si>
    <t>Propagation model</t>
  </si>
  <si>
    <t>ETSI TR 138 901</t>
  </si>
  <si>
    <t xml:space="preserve">Shadow fading (log normal) </t>
  </si>
  <si>
    <t xml:space="preserve">Frequency reuse Factor </t>
  </si>
  <si>
    <t>Line of Sight Meters</t>
  </si>
  <si>
    <t>&lt;500</t>
  </si>
  <si>
    <t>Indoor probability</t>
  </si>
  <si>
    <t>%</t>
  </si>
  <si>
    <t>Transmit power</t>
  </si>
  <si>
    <t>dBm</t>
  </si>
  <si>
    <t>Transmitter antenna type</t>
  </si>
  <si>
    <t>Directional</t>
  </si>
  <si>
    <t xml:space="preserve">Transmitter antenna gain </t>
  </si>
  <si>
    <t>dBi</t>
  </si>
  <si>
    <t xml:space="preserve">Sectors Sectors </t>
  </si>
  <si>
    <t xml:space="preserve">UE antenna gain </t>
  </si>
  <si>
    <t>UE losses</t>
  </si>
  <si>
    <t>dB</t>
  </si>
  <si>
    <t>UE misc. losses</t>
  </si>
  <si>
    <t xml:space="preserve">UE height Meters </t>
  </si>
  <si>
    <t>Output</t>
  </si>
  <si>
    <t>Building penetration loss (log normal)</t>
  </si>
  <si>
    <t>(μ, σ) = (12, 8)</t>
  </si>
  <si>
    <t>_</t>
  </si>
  <si>
    <t>(μ, σ) = (0, 6.9)</t>
  </si>
  <si>
    <t>Shadow Fading</t>
  </si>
  <si>
    <t>Building Penetration Loss</t>
  </si>
  <si>
    <t>Power Received</t>
  </si>
  <si>
    <t>Noise Power Spectral Density</t>
  </si>
  <si>
    <t>dBm/Hz</t>
  </si>
  <si>
    <t>SNR</t>
  </si>
  <si>
    <t>Capacity</t>
  </si>
  <si>
    <t>bits/s/Hz</t>
  </si>
  <si>
    <t>Total Capacity</t>
  </si>
  <si>
    <t>Network Load</t>
  </si>
  <si>
    <t>Convert Capacity</t>
  </si>
  <si>
    <t>Mbps</t>
  </si>
  <si>
    <t>Capacity per Area</t>
  </si>
  <si>
    <t>Channel Bandwidth</t>
  </si>
  <si>
    <t xml:space="preserve">Frequency </t>
  </si>
  <si>
    <t>MHz</t>
  </si>
  <si>
    <t>Correction Factor (Medium Sized City)</t>
  </si>
  <si>
    <t>Hata Okamura Path Loss (Urban Areas)</t>
  </si>
  <si>
    <t>Hata Okamura Path Loss (Suburban Areas)</t>
  </si>
  <si>
    <t>Correction for HO Suburban</t>
  </si>
  <si>
    <t>Correction for HO Rural</t>
  </si>
  <si>
    <t>Hata Okamura Path Loss (Rural 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</si>
</sst>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4FE3-A951-E44C-A5F6-DCACE8A449BF}">
  <dimension ref="A1:H22"/>
  <sheetViews>
    <sheetView tabSelected="1" zoomScale="139" zoomScaleNormal="139" workbookViewId="0">
      <selection activeCell="G9" sqref="G9"/>
    </sheetView>
  </sheetViews>
  <sheetFormatPr baseColWidth="10" defaultRowHeight="16" x14ac:dyDescent="0.2"/>
  <cols>
    <col min="1" max="1" width="32.5" style="2" bestFit="1" customWidth="1"/>
    <col min="2" max="2" width="14.1640625" style="2" bestFit="1" customWidth="1"/>
    <col min="3" max="5" width="10.83203125" style="2"/>
    <col min="6" max="6" width="36.1640625" style="2" bestFit="1" customWidth="1"/>
    <col min="7" max="7" width="13.6640625" style="2" bestFit="1" customWidth="1"/>
    <col min="8" max="16384" width="10.83203125" style="2"/>
  </cols>
  <sheetData>
    <row r="1" spans="1:8" s="1" customFormat="1" x14ac:dyDescent="0.2">
      <c r="A1" s="4" t="s">
        <v>0</v>
      </c>
      <c r="B1" s="4" t="s">
        <v>1</v>
      </c>
      <c r="C1" s="4" t="s">
        <v>2</v>
      </c>
      <c r="F1" s="5" t="s">
        <v>29</v>
      </c>
      <c r="G1" s="5" t="s">
        <v>1</v>
      </c>
      <c r="H1" s="5" t="s">
        <v>2</v>
      </c>
    </row>
    <row r="2" spans="1:8" x14ac:dyDescent="0.2">
      <c r="A2" s="3" t="s">
        <v>3</v>
      </c>
      <c r="B2" s="3">
        <v>2</v>
      </c>
      <c r="C2" s="3" t="s">
        <v>4</v>
      </c>
      <c r="F2" s="3" t="s">
        <v>51</v>
      </c>
      <c r="G2" s="3">
        <f>69.55+26.16*LOG10(B22)-13.82*LOG10(B3)-G18+(LOG10(2))*(44.9-6.55*LOG10(B3))</f>
        <v>134.16162834614121</v>
      </c>
      <c r="H2" s="3" t="s">
        <v>26</v>
      </c>
    </row>
    <row r="3" spans="1:8" x14ac:dyDescent="0.2">
      <c r="A3" s="3" t="s">
        <v>5</v>
      </c>
      <c r="B3" s="3">
        <v>30</v>
      </c>
      <c r="C3" s="3" t="s">
        <v>6</v>
      </c>
      <c r="F3" s="3" t="s">
        <v>34</v>
      </c>
      <c r="G3" s="3">
        <v>0</v>
      </c>
      <c r="H3" s="3" t="s">
        <v>26</v>
      </c>
    </row>
    <row r="4" spans="1:8" x14ac:dyDescent="0.2">
      <c r="A4" s="3" t="s">
        <v>7</v>
      </c>
      <c r="B4" s="3" t="s">
        <v>8</v>
      </c>
      <c r="C4" s="3" t="s">
        <v>32</v>
      </c>
      <c r="F4" s="3" t="s">
        <v>35</v>
      </c>
      <c r="G4" s="3">
        <v>12</v>
      </c>
      <c r="H4" s="3" t="s">
        <v>26</v>
      </c>
    </row>
    <row r="5" spans="1:8" x14ac:dyDescent="0.2">
      <c r="A5" s="3" t="s">
        <v>9</v>
      </c>
      <c r="B5" s="3" t="s">
        <v>10</v>
      </c>
      <c r="C5" s="3" t="s">
        <v>32</v>
      </c>
      <c r="F5" s="3" t="s">
        <v>36</v>
      </c>
      <c r="G5" s="3">
        <f>(B9+B13)-(G2+G3+G4)</f>
        <v>-90.161628346141214</v>
      </c>
      <c r="H5" s="3" t="s">
        <v>18</v>
      </c>
    </row>
    <row r="6" spans="1:8" x14ac:dyDescent="0.2">
      <c r="A6" s="3" t="s">
        <v>12</v>
      </c>
      <c r="B6" s="3">
        <v>1</v>
      </c>
      <c r="C6" s="3" t="s">
        <v>32</v>
      </c>
      <c r="F6" s="3" t="s">
        <v>39</v>
      </c>
      <c r="G6" s="3">
        <f>G5/B19</f>
        <v>0.51817027785138625</v>
      </c>
      <c r="H6" s="3"/>
    </row>
    <row r="7" spans="1:8" x14ac:dyDescent="0.2">
      <c r="A7" s="3" t="s">
        <v>13</v>
      </c>
      <c r="B7" s="3" t="s">
        <v>14</v>
      </c>
      <c r="C7" s="3" t="s">
        <v>6</v>
      </c>
      <c r="F7" s="3" t="s">
        <v>40</v>
      </c>
      <c r="G7" s="3">
        <f>(LOG((1+G6), 2))*20</f>
        <v>12.04667224767241</v>
      </c>
      <c r="H7" s="3" t="s">
        <v>41</v>
      </c>
    </row>
    <row r="8" spans="1:8" x14ac:dyDescent="0.2">
      <c r="A8" s="3" t="s">
        <v>15</v>
      </c>
      <c r="B8" s="3">
        <v>50</v>
      </c>
      <c r="C8" s="3" t="s">
        <v>16</v>
      </c>
      <c r="F8" s="3" t="s">
        <v>42</v>
      </c>
      <c r="G8" s="3">
        <f>G7*(B20/100)</f>
        <v>6.0233361238362049</v>
      </c>
      <c r="H8" s="3" t="s">
        <v>41</v>
      </c>
    </row>
    <row r="9" spans="1:8" x14ac:dyDescent="0.2">
      <c r="A9" s="3" t="s">
        <v>17</v>
      </c>
      <c r="B9" s="3">
        <v>40</v>
      </c>
      <c r="C9" s="3" t="s">
        <v>18</v>
      </c>
      <c r="F9" s="3" t="s">
        <v>44</v>
      </c>
      <c r="G9" s="3">
        <f>(G8*B21*1000000)/1000000</f>
        <v>60.23336123836205</v>
      </c>
      <c r="H9" s="3" t="s">
        <v>45</v>
      </c>
    </row>
    <row r="10" spans="1:8" x14ac:dyDescent="0.2">
      <c r="A10" s="3" t="s">
        <v>30</v>
      </c>
      <c r="B10" s="3" t="s">
        <v>31</v>
      </c>
      <c r="C10" s="3" t="s">
        <v>26</v>
      </c>
      <c r="F10" s="3" t="s">
        <v>46</v>
      </c>
      <c r="G10" s="3"/>
      <c r="H10" s="3"/>
    </row>
    <row r="11" spans="1:8" x14ac:dyDescent="0.2">
      <c r="A11" s="3" t="s">
        <v>11</v>
      </c>
      <c r="B11" s="3" t="s">
        <v>33</v>
      </c>
      <c r="C11" s="3" t="s">
        <v>26</v>
      </c>
    </row>
    <row r="12" spans="1:8" x14ac:dyDescent="0.2">
      <c r="A12" s="3" t="s">
        <v>19</v>
      </c>
      <c r="B12" s="3" t="s">
        <v>20</v>
      </c>
      <c r="C12" s="3" t="s">
        <v>32</v>
      </c>
    </row>
    <row r="13" spans="1:8" x14ac:dyDescent="0.2">
      <c r="A13" s="3" t="s">
        <v>21</v>
      </c>
      <c r="B13" s="3">
        <v>16</v>
      </c>
      <c r="C13" s="3" t="s">
        <v>22</v>
      </c>
    </row>
    <row r="14" spans="1:8" x14ac:dyDescent="0.2">
      <c r="A14" s="3" t="s">
        <v>23</v>
      </c>
      <c r="B14" s="3">
        <v>3</v>
      </c>
      <c r="C14" s="3" t="s">
        <v>32</v>
      </c>
      <c r="F14" s="3" t="s">
        <v>52</v>
      </c>
      <c r="G14" s="3">
        <f>G2-G16</f>
        <v>135.65315581044925</v>
      </c>
      <c r="H14" s="3" t="s">
        <v>26</v>
      </c>
    </row>
    <row r="15" spans="1:8" x14ac:dyDescent="0.2">
      <c r="A15" s="3" t="s">
        <v>24</v>
      </c>
      <c r="B15" s="3">
        <v>0</v>
      </c>
      <c r="C15" s="3" t="s">
        <v>22</v>
      </c>
      <c r="F15" s="3" t="s">
        <v>55</v>
      </c>
      <c r="G15" s="3">
        <f>G2-G17</f>
        <v>84.258875214819511</v>
      </c>
      <c r="H15" s="3" t="s">
        <v>26</v>
      </c>
    </row>
    <row r="16" spans="1:8" x14ac:dyDescent="0.2">
      <c r="A16" s="3" t="s">
        <v>25</v>
      </c>
      <c r="B16" s="3">
        <v>4</v>
      </c>
      <c r="C16" s="3" t="s">
        <v>26</v>
      </c>
      <c r="F16" s="3" t="s">
        <v>53</v>
      </c>
      <c r="G16" s="3">
        <f>(((LOG10(B22/28)^2)*2)-5.4)</f>
        <v>-1.4915274643080467</v>
      </c>
      <c r="H16" s="3" t="s">
        <v>26</v>
      </c>
    </row>
    <row r="17" spans="1:8" x14ac:dyDescent="0.2">
      <c r="A17" s="3" t="s">
        <v>27</v>
      </c>
      <c r="B17" s="3">
        <v>4</v>
      </c>
      <c r="C17" s="3" t="s">
        <v>26</v>
      </c>
      <c r="F17" s="3" t="s">
        <v>54</v>
      </c>
      <c r="G17" s="3">
        <f>((4.78*LOG10(B22)^2)+(18.33*LOG10(B22))-40.94)</f>
        <v>49.902753131321703</v>
      </c>
      <c r="H17" s="3" t="s">
        <v>26</v>
      </c>
    </row>
    <row r="18" spans="1:8" x14ac:dyDescent="0.2">
      <c r="A18" s="3" t="s">
        <v>28</v>
      </c>
      <c r="B18" s="3">
        <v>1.5</v>
      </c>
      <c r="C18" s="3" t="s">
        <v>6</v>
      </c>
      <c r="F18" s="3" t="s">
        <v>50</v>
      </c>
      <c r="G18" s="3">
        <f>((1.1*LOG10(B22)-0.7)*B18)-(1.56*LOG10(B22)-0.8)</f>
        <v>6.0588236012835139E-3</v>
      </c>
      <c r="H18" s="3" t="s">
        <v>26</v>
      </c>
    </row>
    <row r="19" spans="1:8" x14ac:dyDescent="0.2">
      <c r="A19" s="3" t="s">
        <v>37</v>
      </c>
      <c r="B19" s="3">
        <v>-174</v>
      </c>
      <c r="C19" s="3" t="s">
        <v>38</v>
      </c>
      <c r="F19" s="3"/>
      <c r="G19" s="3"/>
      <c r="H19" s="3"/>
    </row>
    <row r="20" spans="1:8" x14ac:dyDescent="0.2">
      <c r="A20" s="3" t="s">
        <v>43</v>
      </c>
      <c r="B20" s="3">
        <v>50</v>
      </c>
      <c r="C20" s="3" t="s">
        <v>16</v>
      </c>
      <c r="F20" s="3"/>
      <c r="G20" s="3"/>
      <c r="H20" s="3"/>
    </row>
    <row r="21" spans="1:8" x14ac:dyDescent="0.2">
      <c r="A21" s="3" t="s">
        <v>47</v>
      </c>
      <c r="B21" s="3">
        <v>10</v>
      </c>
      <c r="C21" s="3" t="s">
        <v>49</v>
      </c>
      <c r="F21" s="3"/>
      <c r="G21" s="3"/>
      <c r="H21" s="3"/>
    </row>
    <row r="22" spans="1:8" x14ac:dyDescent="0.2">
      <c r="A22" s="3" t="s">
        <v>48</v>
      </c>
      <c r="B22" s="3">
        <v>700</v>
      </c>
      <c r="C22" s="3" t="s">
        <v>49</v>
      </c>
      <c r="F22" s="3"/>
      <c r="G22" s="3"/>
      <c r="H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2024-02-14T19:41:21Z</dcterms:created>
  <dcterms:modified xsi:type="dcterms:W3CDTF">2024-05-27T21:39:57Z</dcterms:modified>
</cp:coreProperties>
</file>