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soro/Documents/GitHub/saleos/validation/"/>
    </mc:Choice>
  </mc:AlternateContent>
  <xr:revisionPtr revIDLastSave="0" documentId="13_ncr:1_{59F915E7-5A86-704B-AE71-C36AA02A8DDA}" xr6:coauthVersionLast="47" xr6:coauthVersionMax="47" xr10:uidLastSave="{00000000-0000-0000-0000-000000000000}"/>
  <bookViews>
    <workbookView xWindow="68160" yWindow="3800" windowWidth="34960" windowHeight="22280" activeTab="1" xr2:uid="{BDD9DEFF-AA57-C24D-80AC-0DD3523FF1B7}"/>
  </bookViews>
  <sheets>
    <sheet name="demand" sheetId="1" r:id="rId1"/>
    <sheet name="capacity" sheetId="2" r:id="rId2"/>
    <sheet name="cost" sheetId="3" r:id="rId3"/>
    <sheet name="emissions" sheetId="4" r:id="rId4"/>
    <sheet name="Sheet3" sheetId="5" r:id="rId5"/>
    <sheet name="Averag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6" l="1"/>
  <c r="E18" i="6"/>
  <c r="E16" i="6"/>
  <c r="D17" i="6"/>
  <c r="D18" i="6"/>
  <c r="D16" i="6"/>
  <c r="E11" i="6"/>
  <c r="D12" i="6"/>
  <c r="E12" i="6" s="1"/>
  <c r="D13" i="6"/>
  <c r="E13" i="6" s="1"/>
  <c r="D11" i="6"/>
  <c r="D4" i="6"/>
  <c r="E4" i="6" s="1"/>
  <c r="D5" i="6"/>
  <c r="E5" i="6" s="1"/>
  <c r="D6" i="6"/>
  <c r="E6" i="6" s="1"/>
  <c r="D7" i="6"/>
  <c r="E7" i="6" s="1"/>
  <c r="D8" i="6"/>
  <c r="E8" i="6" s="1"/>
  <c r="D3" i="6"/>
  <c r="E3" i="6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" i="2"/>
  <c r="D2" i="2" s="1"/>
  <c r="C26" i="5"/>
  <c r="C11" i="5"/>
  <c r="E11" i="5" s="1"/>
  <c r="C12" i="5"/>
  <c r="E12" i="5" s="1"/>
  <c r="C13" i="5"/>
  <c r="E13" i="5" s="1"/>
  <c r="C14" i="5"/>
  <c r="E14" i="5" s="1"/>
  <c r="C15" i="5"/>
  <c r="E15" i="5" s="1"/>
  <c r="C16" i="5"/>
  <c r="E16" i="5" s="1"/>
  <c r="C17" i="5"/>
  <c r="E17" i="5" s="1"/>
  <c r="C18" i="5"/>
  <c r="E18" i="5" s="1"/>
  <c r="C19" i="5"/>
  <c r="E19" i="5" s="1"/>
  <c r="C20" i="5"/>
  <c r="E20" i="5" s="1"/>
  <c r="C21" i="5"/>
  <c r="E21" i="5" s="1"/>
  <c r="C22" i="5"/>
  <c r="E22" i="5" s="1"/>
  <c r="C23" i="5"/>
  <c r="E23" i="5" s="1"/>
  <c r="C24" i="5"/>
  <c r="E24" i="5" s="1"/>
  <c r="C25" i="5"/>
  <c r="E25" i="5" s="1"/>
  <c r="E26" i="5"/>
  <c r="C27" i="5"/>
  <c r="E27" i="5" s="1"/>
  <c r="C28" i="5"/>
  <c r="E28" i="5" s="1"/>
  <c r="C29" i="5"/>
  <c r="E29" i="5" s="1"/>
  <c r="C30" i="5"/>
  <c r="E30" i="5" s="1"/>
  <c r="C31" i="5"/>
  <c r="E31" i="5" s="1"/>
  <c r="C32" i="5"/>
  <c r="E32" i="5" s="1"/>
  <c r="C3" i="5"/>
  <c r="E3" i="5" s="1"/>
  <c r="C4" i="5"/>
  <c r="E4" i="5" s="1"/>
  <c r="C5" i="5"/>
  <c r="E5" i="5" s="1"/>
  <c r="C6" i="5"/>
  <c r="E6" i="5" s="1"/>
  <c r="C7" i="5"/>
  <c r="E7" i="5" s="1"/>
  <c r="C8" i="5"/>
  <c r="E8" i="5" s="1"/>
  <c r="C9" i="5"/>
  <c r="E9" i="5" s="1"/>
  <c r="C10" i="5"/>
  <c r="E10" i="5" s="1"/>
  <c r="E2" i="5"/>
  <c r="C2" i="5"/>
  <c r="D3" i="1"/>
  <c r="E3" i="1" s="1"/>
  <c r="D4" i="1"/>
  <c r="E4" i="1" s="1"/>
  <c r="D5" i="1"/>
  <c r="E5" i="1" s="1"/>
  <c r="D6" i="1"/>
  <c r="E6" i="1" s="1"/>
  <c r="D2" i="1"/>
  <c r="E2" i="1" s="1"/>
</calcChain>
</file>

<file path=xl/sharedStrings.xml><?xml version="1.0" encoding="utf-8"?>
<sst xmlns="http://schemas.openxmlformats.org/spreadsheetml/2006/main" count="623" uniqueCount="112">
  <si>
    <t>Model Values</t>
  </si>
  <si>
    <t>Actual Values</t>
  </si>
  <si>
    <t>Metric</t>
  </si>
  <si>
    <t>Country</t>
  </si>
  <si>
    <t>Decile</t>
  </si>
  <si>
    <t>Source</t>
  </si>
  <si>
    <t>Population</t>
  </si>
  <si>
    <t>Area</t>
  </si>
  <si>
    <t>Poor Population</t>
  </si>
  <si>
    <t>Mobile Coverage</t>
  </si>
  <si>
    <t>https://www.gsma.com/solutions-and-impact/connectivity-for-good/mobile-for-development/blog/despite-improvements-sub-saharan-africa-has-the-widest-usage-and-coverage-gaps-worldwide/</t>
  </si>
  <si>
    <t>https://www.undp.org/sites/g/files/zskgke326/files/2022-12/UNDP-OPHI-Regional-MPI-Brief-Poverty-Reduction-Sub-Sahara-Africa.pdf</t>
  </si>
  <si>
    <t>5 - Sustainable Solar Energy Collection and Storage for Rural Sub-Saharan Africa</t>
  </si>
  <si>
    <t>https://www.statista.com/statistics/805605/total-population-sub-saharan-africa/#:~:text=Sub%2DSaharan%20Africa%20includes%20all,to%20approximately%201.24%20billion%20inhabitants.</t>
  </si>
  <si>
    <t>https://futures.issafrica.org/geographic/regions/sub-saharan-africa/</t>
  </si>
  <si>
    <t>MSE</t>
  </si>
  <si>
    <t>RMSE</t>
  </si>
  <si>
    <t>Rural</t>
  </si>
  <si>
    <t>Urban</t>
  </si>
  <si>
    <t>Capacity per area</t>
  </si>
  <si>
    <t>Policy choices can help keep 4G and 5G universal broadband affordable</t>
  </si>
  <si>
    <t>Challenges of Migration from 2G to 3G/4G Mobile Broadband Connectivity and Services in Tanzania</t>
  </si>
  <si>
    <t>Channel capacity</t>
  </si>
  <si>
    <t>Tanzania</t>
  </si>
  <si>
    <t>Peru</t>
  </si>
  <si>
    <t>Sharing low-cost wireless infrastructures with telecommunications operators to bring 3G services to rural communities</t>
  </si>
  <si>
    <t>India</t>
  </si>
  <si>
    <t>Techno-economic assessment of the potential for LTE based 4G mobile services in rural India</t>
  </si>
  <si>
    <t xml:space="preserve">Towards 5G: Scenario-based assessment of the future supply and demand for mobile telecommunications infrastructure </t>
  </si>
  <si>
    <t>United Kingdom</t>
  </si>
  <si>
    <t>Oman</t>
  </si>
  <si>
    <t>Measurements and Analyses of 4G/5G Mobile Broadband Networks: An Overview and a Case Study</t>
  </si>
  <si>
    <t>Model Part</t>
  </si>
  <si>
    <t>Capacity</t>
  </si>
  <si>
    <t>Cost</t>
  </si>
  <si>
    <t>Botswana</t>
  </si>
  <si>
    <t>Saudi Arabia</t>
  </si>
  <si>
    <t>USA</t>
  </si>
  <si>
    <t>Japan</t>
  </si>
  <si>
    <t>Need, Want, Can Afford: Broadband Markets and the Behavior of Users</t>
  </si>
  <si>
    <t>Netherlands</t>
  </si>
  <si>
    <t>TCO</t>
  </si>
  <si>
    <t>Crossing the digital divide: cost-effective broadband wireless access for rural and remote areas</t>
  </si>
  <si>
    <t>USAGE-BASED PRICING AND DEMAND FOR RESIDENTIAL BROADBAND</t>
  </si>
  <si>
    <t>Fee</t>
  </si>
  <si>
    <t>Huancaya</t>
  </si>
  <si>
    <t>Emission</t>
  </si>
  <si>
    <t>Remote</t>
  </si>
  <si>
    <t>Life cycle inventory and carbon footprint assessment of wireless ICT networks for six demographic areas</t>
  </si>
  <si>
    <t>beijing</t>
  </si>
  <si>
    <t>tianjing</t>
  </si>
  <si>
    <t>hebei</t>
  </si>
  <si>
    <t>shanxi</t>
  </si>
  <si>
    <t>inner mongolia</t>
  </si>
  <si>
    <t>liaoning</t>
  </si>
  <si>
    <t>Table S16</t>
  </si>
  <si>
    <t>Province</t>
  </si>
  <si>
    <t>kg</t>
  </si>
  <si>
    <t>Emissions per User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</si>
  <si>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</si>
  <si>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</si>
  <si>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</si>
  <si>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</si>
  <si>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</si>
  <si>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</si>
  <si>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</si>
  <si>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</si>
  <si>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 xml:space="preserve">Hunan </t>
  </si>
  <si>
    <t>Guangdong</t>
  </si>
  <si>
    <t>Guangxi</t>
  </si>
  <si>
    <t>Hainan</t>
  </si>
  <si>
    <t>Chongqing</t>
  </si>
  <si>
    <t>Sichuan</t>
  </si>
  <si>
    <t>Guizhou</t>
  </si>
  <si>
    <t>Yunnan</t>
  </si>
  <si>
    <t>Tibet</t>
  </si>
  <si>
    <t>Shaanxi</t>
  </si>
  <si>
    <t>Gansu</t>
  </si>
  <si>
    <t>Qinghai</t>
  </si>
  <si>
    <t>Ningxia</t>
  </si>
  <si>
    <t>Xinjiang</t>
  </si>
  <si>
    <t>Shanghai</t>
  </si>
  <si>
    <t>Heilongjiang</t>
  </si>
  <si>
    <t>Jilin</t>
  </si>
  <si>
    <t>Carbon emissions of 5G mobile networks in China</t>
  </si>
  <si>
    <t>China</t>
  </si>
  <si>
    <t>All</t>
  </si>
  <si>
    <t>Belgium</t>
  </si>
  <si>
    <t>Evaluation and projection of 4G and 5G RAN energy footprints: the case of Belgium for 2020–2025</t>
  </si>
  <si>
    <t>Evaluation and projection of 4G and 5G RAN energy footprints: the case of Belgium for 2020–2026</t>
  </si>
  <si>
    <t>Evaluation and projection of 4G and 5G RAN energy footprints: the case of Belgium for 2020–2027</t>
  </si>
  <si>
    <t>Evaluation and projection of 4G and 5G RAN energy footprints: the case of Belgium for 2020–2028</t>
  </si>
  <si>
    <t>Evaluation and projection of 4G and 5G RAN energy footprints: the case of Belgium for 2020–2029</t>
  </si>
  <si>
    <t>Evaluation and projection of 4G and 5G RAN energy footprints: the case of Belgium for 2020–2030</t>
  </si>
  <si>
    <t>Evaluation and projection of 4G and 5G RAN energy footprints: the case of Belgium for 2020–2031</t>
  </si>
  <si>
    <t>Evaluation and projection of 4G and 5G RAN energy footprints: the case of Belgium for 2020–2032</t>
  </si>
  <si>
    <t>Evaluation and projection of 4G and 5G RAN energy footprints: the case of Belgium for 2020–2033</t>
  </si>
  <si>
    <t>Evaluation and projection of 4G and 5G RAN energy footprints: the case of Belgium for 2020–2034</t>
  </si>
  <si>
    <t>Country Case Study</t>
  </si>
  <si>
    <t>Africa</t>
  </si>
  <si>
    <t>Subscription fee</t>
  </si>
  <si>
    <t>Usage-based pricing and demand for residential  broadband</t>
  </si>
  <si>
    <t>Emissions per user</t>
  </si>
  <si>
    <t>Total Usable Capacity</t>
  </si>
  <si>
    <t>An updated comparison of four low earth orbit satellite constellation systems to provide global broadband</t>
  </si>
  <si>
    <t>Satellite Capacity Starlink</t>
  </si>
  <si>
    <t>Satellite Capacity OneWeb</t>
  </si>
  <si>
    <t>Satellite Capacity Kuiper</t>
  </si>
  <si>
    <t>Channel capacity Starlink</t>
  </si>
  <si>
    <t>A First Look at Starlink Performance</t>
  </si>
  <si>
    <t>Capacity per user Starlink</t>
  </si>
  <si>
    <t>Fixed Broadband Service via Starlink in Under-Served Areas - the Danish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</si>
</sst>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000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2" fontId="0" fillId="0" borderId="0" xfId="1" applyNumberFormat="1" applyFont="1"/>
    <xf numFmtId="0" fontId="2" fillId="0" borderId="0" xfId="0" applyFont="1"/>
    <xf numFmtId="166" fontId="0" fillId="0" borderId="0" xfId="0" applyNumberFormat="1"/>
    <xf numFmtId="0" fontId="0" fillId="0" borderId="1" xfId="0" applyBorder="1"/>
    <xf numFmtId="2" fontId="0" fillId="0" borderId="1" xfId="0" applyNumberFormat="1" applyBorder="1"/>
    <xf numFmtId="166" fontId="0" fillId="0" borderId="1" xfId="0" applyNumberFormat="1" applyBorder="1"/>
    <xf numFmtId="0" fontId="4" fillId="0" borderId="1" xfId="0" applyFont="1" applyBorder="1"/>
    <xf numFmtId="2" fontId="4" fillId="0" borderId="1" xfId="0" applyNumberFormat="1" applyFont="1" applyBorder="1"/>
    <xf numFmtId="2" fontId="4" fillId="0" borderId="1" xfId="1" applyNumberFormat="1" applyFont="1" applyBorder="1"/>
    <xf numFmtId="166" fontId="4" fillId="0" borderId="1" xfId="1" applyNumberFormat="1" applyFont="1" applyBorder="1"/>
    <xf numFmtId="0" fontId="2" fillId="0" borderId="1" xfId="0" applyFont="1" applyBorder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43D21-A608-6A47-8F0D-D02CCFBA3955}">
  <dimension ref="A1:F9"/>
  <sheetViews>
    <sheetView workbookViewId="0">
      <selection activeCell="F4" sqref="F4"/>
    </sheetView>
  </sheetViews>
  <sheetFormatPr baseColWidth="10" defaultRowHeight="16" x14ac:dyDescent="0.2"/>
  <cols>
    <col min="1" max="1" width="12.6640625" bestFit="1" customWidth="1"/>
    <col min="2" max="2" width="17.6640625" style="2" bestFit="1" customWidth="1"/>
    <col min="3" max="3" width="13.83203125" bestFit="1" customWidth="1"/>
    <col min="4" max="4" width="6.6640625" bestFit="1" customWidth="1"/>
    <col min="5" max="5" width="6.6640625" customWidth="1"/>
    <col min="6" max="6" width="19.83203125" bestFit="1" customWidth="1"/>
  </cols>
  <sheetData>
    <row r="1" spans="1:6" x14ac:dyDescent="0.2">
      <c r="A1" t="s">
        <v>0</v>
      </c>
      <c r="B1" s="2" t="s">
        <v>1</v>
      </c>
      <c r="C1" t="s">
        <v>2</v>
      </c>
      <c r="D1" t="s">
        <v>15</v>
      </c>
      <c r="E1" t="s">
        <v>16</v>
      </c>
      <c r="F1" t="s">
        <v>5</v>
      </c>
    </row>
    <row r="2" spans="1:6" x14ac:dyDescent="0.2">
      <c r="A2" s="1">
        <v>1154766136</v>
      </c>
      <c r="B2" s="2">
        <v>1109000000</v>
      </c>
      <c r="C2" t="s">
        <v>6</v>
      </c>
      <c r="D2" s="4">
        <f>((B2-A2)^2)/(B2^2)</f>
        <v>1.7030421677954989E-3</v>
      </c>
      <c r="E2" s="4">
        <f>SQRT(D2)</f>
        <v>4.1267931469792608E-2</v>
      </c>
      <c r="F2" t="s">
        <v>14</v>
      </c>
    </row>
    <row r="3" spans="1:6" x14ac:dyDescent="0.2">
      <c r="A3" s="1">
        <v>1154766136</v>
      </c>
      <c r="B3" s="2">
        <v>1237575614</v>
      </c>
      <c r="C3" t="s">
        <v>6</v>
      </c>
      <c r="D3" s="4">
        <f t="shared" ref="D3:D6" si="0">((B3-A3)^2)/(B3^2)</f>
        <v>4.4773042538490812E-3</v>
      </c>
      <c r="E3" s="4">
        <f t="shared" ref="E3:E6" si="1">SQRT(D3)</f>
        <v>6.6912661386684363E-2</v>
      </c>
      <c r="F3" t="s">
        <v>13</v>
      </c>
    </row>
    <row r="4" spans="1:6" x14ac:dyDescent="0.2">
      <c r="A4" s="1">
        <v>24984045</v>
      </c>
      <c r="B4" s="2">
        <v>24300000</v>
      </c>
      <c r="C4" t="s">
        <v>7</v>
      </c>
      <c r="D4" s="4">
        <f t="shared" si="0"/>
        <v>7.9242250000000005E-4</v>
      </c>
      <c r="E4" s="4">
        <f t="shared" si="1"/>
        <v>2.8150000000000001E-2</v>
      </c>
      <c r="F4" t="s">
        <v>12</v>
      </c>
    </row>
    <row r="5" spans="1:6" x14ac:dyDescent="0.2">
      <c r="A5">
        <v>483.43</v>
      </c>
      <c r="B5" s="2">
        <v>460</v>
      </c>
      <c r="C5" t="s">
        <v>8</v>
      </c>
      <c r="D5" s="4">
        <f t="shared" si="0"/>
        <v>2.5943520793950863E-3</v>
      </c>
      <c r="E5" s="4">
        <f t="shared" si="1"/>
        <v>5.0934782608695661E-2</v>
      </c>
      <c r="F5" t="s">
        <v>11</v>
      </c>
    </row>
    <row r="6" spans="1:6" x14ac:dyDescent="0.2">
      <c r="A6">
        <v>456</v>
      </c>
      <c r="B6" s="2">
        <v>290</v>
      </c>
      <c r="C6" t="s">
        <v>9</v>
      </c>
      <c r="D6" s="4">
        <f t="shared" si="0"/>
        <v>0.32765755053507728</v>
      </c>
      <c r="E6" s="4">
        <f t="shared" si="1"/>
        <v>0.57241379310344831</v>
      </c>
      <c r="F6" t="s">
        <v>10</v>
      </c>
    </row>
    <row r="9" spans="1:6" x14ac:dyDescent="0.2">
      <c r="F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6A5E-C041-644B-A544-F6EA8FC58EFA}">
  <dimension ref="A1:H30"/>
  <sheetViews>
    <sheetView tabSelected="1" workbookViewId="0">
      <selection activeCell="A2" sqref="A2:D17"/>
    </sheetView>
  </sheetViews>
  <sheetFormatPr baseColWidth="10" defaultRowHeight="16" x14ac:dyDescent="0.2"/>
  <cols>
    <col min="1" max="1" width="12.6640625" style="3" bestFit="1" customWidth="1"/>
    <col min="2" max="2" width="14" style="3" bestFit="1" customWidth="1"/>
    <col min="3" max="3" width="14" style="4" customWidth="1"/>
    <col min="4" max="4" width="14" style="3" customWidth="1"/>
    <col min="5" max="5" width="13.33203125" style="3" customWidth="1"/>
    <col min="6" max="6" width="15.5" bestFit="1" customWidth="1"/>
    <col min="7" max="7" width="6.5" bestFit="1" customWidth="1"/>
  </cols>
  <sheetData>
    <row r="1" spans="1:8" x14ac:dyDescent="0.2">
      <c r="A1" s="3" t="s">
        <v>0</v>
      </c>
      <c r="B1" s="5" t="s">
        <v>1</v>
      </c>
      <c r="C1" s="16" t="s">
        <v>15</v>
      </c>
      <c r="D1" s="5" t="s">
        <v>16</v>
      </c>
      <c r="E1" s="5" t="s">
        <v>32</v>
      </c>
      <c r="F1" t="s">
        <v>2</v>
      </c>
      <c r="G1" t="s">
        <v>4</v>
      </c>
      <c r="H1" t="s">
        <v>5</v>
      </c>
    </row>
    <row r="2" spans="1:8" x14ac:dyDescent="0.2">
      <c r="A2" s="3">
        <v>24</v>
      </c>
      <c r="B2" s="5">
        <v>23.7</v>
      </c>
      <c r="C2" s="16">
        <f>((B2-A2)^2)/ (B2^2)</f>
        <v>1.6023073225444718E-4</v>
      </c>
      <c r="D2" s="5">
        <f>SQRT(C2)</f>
        <v>1.2658227848101297E-2</v>
      </c>
      <c r="E2" s="5" t="s">
        <v>33</v>
      </c>
      <c r="F2" t="s">
        <v>103</v>
      </c>
      <c r="G2" t="s">
        <v>17</v>
      </c>
      <c r="H2" t="s">
        <v>104</v>
      </c>
    </row>
    <row r="3" spans="1:8" x14ac:dyDescent="0.2">
      <c r="A3" s="3">
        <v>1.99</v>
      </c>
      <c r="B3" s="5">
        <v>1.56</v>
      </c>
      <c r="C3" s="16">
        <f t="shared" ref="C3:C25" si="0">((B3-A3)^2)/ (B3^2)</f>
        <v>7.5977975016436536E-2</v>
      </c>
      <c r="D3" s="5">
        <f t="shared" ref="D3:D25" si="1">SQRT(C3)</f>
        <v>0.27564102564102561</v>
      </c>
      <c r="E3" s="5" t="s">
        <v>33</v>
      </c>
      <c r="F3" t="s">
        <v>103</v>
      </c>
      <c r="G3" t="s">
        <v>17</v>
      </c>
      <c r="H3" t="s">
        <v>104</v>
      </c>
    </row>
    <row r="4" spans="1:8" x14ac:dyDescent="0.2">
      <c r="A4" s="3">
        <v>17.3</v>
      </c>
      <c r="B4" s="5">
        <v>12.5</v>
      </c>
      <c r="C4" s="16">
        <f t="shared" si="0"/>
        <v>0.14745600000000003</v>
      </c>
      <c r="D4" s="5">
        <f t="shared" si="1"/>
        <v>0.38400000000000006</v>
      </c>
      <c r="E4" s="5" t="s">
        <v>33</v>
      </c>
      <c r="F4" t="s">
        <v>103</v>
      </c>
      <c r="G4" t="s">
        <v>18</v>
      </c>
      <c r="H4" t="s">
        <v>104</v>
      </c>
    </row>
    <row r="5" spans="1:8" x14ac:dyDescent="0.2">
      <c r="A5" s="3">
        <v>12.45</v>
      </c>
      <c r="B5" s="5">
        <v>14.9</v>
      </c>
      <c r="C5" s="16">
        <f t="shared" si="0"/>
        <v>2.7037070402234152E-2</v>
      </c>
      <c r="D5" s="5">
        <f t="shared" si="1"/>
        <v>0.16442953020134235</v>
      </c>
      <c r="E5" s="5" t="s">
        <v>33</v>
      </c>
      <c r="F5" t="s">
        <v>105</v>
      </c>
      <c r="G5" t="s">
        <v>18</v>
      </c>
      <c r="H5" t="s">
        <v>104</v>
      </c>
    </row>
    <row r="6" spans="1:8" x14ac:dyDescent="0.2">
      <c r="A6" s="3">
        <v>6.33</v>
      </c>
      <c r="B6" s="5">
        <v>4.76</v>
      </c>
      <c r="C6" s="16">
        <f t="shared" si="0"/>
        <v>0.1087891038768449</v>
      </c>
      <c r="D6" s="5">
        <f t="shared" si="1"/>
        <v>0.32983193277310929</v>
      </c>
      <c r="E6" s="5" t="s">
        <v>33</v>
      </c>
      <c r="F6" t="s">
        <v>106</v>
      </c>
      <c r="G6" t="s">
        <v>18</v>
      </c>
      <c r="H6" t="s">
        <v>104</v>
      </c>
    </row>
    <row r="7" spans="1:8" x14ac:dyDescent="0.2">
      <c r="A7" s="3">
        <v>12.3</v>
      </c>
      <c r="B7" s="5">
        <v>12.8</v>
      </c>
      <c r="C7" s="16">
        <f t="shared" si="0"/>
        <v>1.5258789062499998E-3</v>
      </c>
      <c r="D7" s="5">
        <f t="shared" si="1"/>
        <v>3.90625E-2</v>
      </c>
      <c r="E7" s="5" t="s">
        <v>33</v>
      </c>
      <c r="F7" t="s">
        <v>107</v>
      </c>
      <c r="G7" t="s">
        <v>18</v>
      </c>
      <c r="H7" t="s">
        <v>104</v>
      </c>
    </row>
    <row r="8" spans="1:8" x14ac:dyDescent="0.2">
      <c r="A8" s="3">
        <v>22</v>
      </c>
      <c r="B8" s="5">
        <v>23.7</v>
      </c>
      <c r="C8" s="16">
        <f t="shared" si="0"/>
        <v>5.1451868468372196E-3</v>
      </c>
      <c r="D8" s="5">
        <f t="shared" si="1"/>
        <v>7.1729957805907144E-2</v>
      </c>
      <c r="E8" s="5" t="s">
        <v>33</v>
      </c>
      <c r="F8" t="s">
        <v>103</v>
      </c>
      <c r="G8" t="s">
        <v>18</v>
      </c>
      <c r="H8" t="s">
        <v>104</v>
      </c>
    </row>
    <row r="9" spans="1:8" x14ac:dyDescent="0.2">
      <c r="A9">
        <v>1.4</v>
      </c>
      <c r="B9" s="5">
        <v>1.56</v>
      </c>
      <c r="C9" s="16">
        <f t="shared" si="0"/>
        <v>1.0519395134779768E-2</v>
      </c>
      <c r="D9" s="5">
        <f t="shared" si="1"/>
        <v>0.10256410256410266</v>
      </c>
      <c r="E9" s="5" t="s">
        <v>33</v>
      </c>
      <c r="F9" t="s">
        <v>103</v>
      </c>
      <c r="G9" t="s">
        <v>18</v>
      </c>
      <c r="H9" t="s">
        <v>104</v>
      </c>
    </row>
    <row r="10" spans="1:8" x14ac:dyDescent="0.2">
      <c r="A10">
        <v>11.9</v>
      </c>
      <c r="B10" s="5">
        <v>12.5</v>
      </c>
      <c r="C10" s="16">
        <f t="shared" si="0"/>
        <v>2.3039999999999975E-3</v>
      </c>
      <c r="D10" s="5">
        <f t="shared" si="1"/>
        <v>4.7999999999999973E-2</v>
      </c>
      <c r="E10" s="5" t="s">
        <v>33</v>
      </c>
      <c r="F10" t="s">
        <v>103</v>
      </c>
      <c r="G10" t="s">
        <v>18</v>
      </c>
      <c r="H10" t="s">
        <v>104</v>
      </c>
    </row>
    <row r="11" spans="1:8" x14ac:dyDescent="0.2">
      <c r="A11">
        <v>13.5</v>
      </c>
      <c r="B11" s="5">
        <v>14.9</v>
      </c>
      <c r="C11" s="16">
        <f t="shared" si="0"/>
        <v>8.8284311517499246E-3</v>
      </c>
      <c r="D11" s="5">
        <f t="shared" si="1"/>
        <v>9.3959731543624178E-2</v>
      </c>
      <c r="E11" s="5" t="s">
        <v>33</v>
      </c>
      <c r="F11" t="s">
        <v>105</v>
      </c>
      <c r="G11" t="s">
        <v>17</v>
      </c>
      <c r="H11" t="s">
        <v>104</v>
      </c>
    </row>
    <row r="12" spans="1:8" x14ac:dyDescent="0.2">
      <c r="A12">
        <v>5.5</v>
      </c>
      <c r="B12" s="5">
        <v>4.76</v>
      </c>
      <c r="C12" s="16">
        <f t="shared" si="0"/>
        <v>2.4168490925782094E-2</v>
      </c>
      <c r="D12" s="5">
        <f t="shared" si="1"/>
        <v>0.15546218487394964</v>
      </c>
      <c r="E12" s="5" t="s">
        <v>33</v>
      </c>
      <c r="F12" t="s">
        <v>106</v>
      </c>
      <c r="G12" t="s">
        <v>17</v>
      </c>
      <c r="H12" t="s">
        <v>104</v>
      </c>
    </row>
    <row r="13" spans="1:8" x14ac:dyDescent="0.2">
      <c r="A13">
        <v>13.3</v>
      </c>
      <c r="B13" s="5">
        <v>12.8</v>
      </c>
      <c r="C13" s="16">
        <f t="shared" si="0"/>
        <v>1.5258789062499998E-3</v>
      </c>
      <c r="D13" s="5">
        <f t="shared" si="1"/>
        <v>3.90625E-2</v>
      </c>
      <c r="E13" s="5" t="s">
        <v>33</v>
      </c>
      <c r="F13" t="s">
        <v>107</v>
      </c>
      <c r="G13" t="s">
        <v>17</v>
      </c>
      <c r="H13" t="s">
        <v>104</v>
      </c>
    </row>
    <row r="14" spans="1:8" x14ac:dyDescent="0.2">
      <c r="A14">
        <v>0.26</v>
      </c>
      <c r="B14" s="3">
        <v>0.2</v>
      </c>
      <c r="C14" s="16">
        <f t="shared" si="0"/>
        <v>8.9999999999999983E-2</v>
      </c>
      <c r="D14" s="5">
        <f t="shared" si="1"/>
        <v>0.3</v>
      </c>
      <c r="E14" s="5" t="s">
        <v>33</v>
      </c>
      <c r="F14" t="s">
        <v>108</v>
      </c>
      <c r="G14" t="s">
        <v>17</v>
      </c>
      <c r="H14" t="s">
        <v>109</v>
      </c>
    </row>
    <row r="15" spans="1:8" x14ac:dyDescent="0.2">
      <c r="A15">
        <v>0.27</v>
      </c>
      <c r="B15" s="3">
        <v>0.23</v>
      </c>
      <c r="C15" s="16">
        <f t="shared" si="0"/>
        <v>3.0245746691871467E-2</v>
      </c>
      <c r="D15" s="5">
        <f t="shared" si="1"/>
        <v>0.17391304347826089</v>
      </c>
      <c r="E15" s="5" t="s">
        <v>33</v>
      </c>
      <c r="F15" t="s">
        <v>108</v>
      </c>
      <c r="G15" t="s">
        <v>17</v>
      </c>
      <c r="H15" t="s">
        <v>109</v>
      </c>
    </row>
    <row r="16" spans="1:8" x14ac:dyDescent="0.2">
      <c r="A16">
        <v>0.2</v>
      </c>
      <c r="B16" s="3">
        <v>0.19</v>
      </c>
      <c r="C16" s="16">
        <f t="shared" si="0"/>
        <v>2.77008310249308E-3</v>
      </c>
      <c r="D16" s="5">
        <f t="shared" si="1"/>
        <v>5.2631578947368474E-2</v>
      </c>
      <c r="E16" s="5" t="s">
        <v>33</v>
      </c>
      <c r="F16" t="s">
        <v>108</v>
      </c>
      <c r="G16" t="s">
        <v>17</v>
      </c>
      <c r="H16" t="s">
        <v>109</v>
      </c>
    </row>
    <row r="17" spans="1:8" x14ac:dyDescent="0.2">
      <c r="A17">
        <v>84</v>
      </c>
      <c r="B17" s="3">
        <v>98.9</v>
      </c>
      <c r="C17" s="16">
        <f t="shared" si="0"/>
        <v>2.2697600808079997E-2</v>
      </c>
      <c r="D17" s="5">
        <f t="shared" si="1"/>
        <v>0.15065722952477253</v>
      </c>
      <c r="E17" s="5" t="s">
        <v>33</v>
      </c>
      <c r="F17" t="s">
        <v>22</v>
      </c>
      <c r="G17" t="s">
        <v>17</v>
      </c>
      <c r="H17" t="s">
        <v>111</v>
      </c>
    </row>
    <row r="18" spans="1:8" x14ac:dyDescent="0.2">
      <c r="A18">
        <v>78</v>
      </c>
      <c r="B18" s="3">
        <v>98.7</v>
      </c>
      <c r="C18" s="16">
        <f t="shared" si="0"/>
        <v>4.3985181215990252E-2</v>
      </c>
      <c r="D18" s="5">
        <f t="shared" si="1"/>
        <v>0.20972644376899699</v>
      </c>
      <c r="E18" s="5" t="s">
        <v>33</v>
      </c>
      <c r="F18" t="s">
        <v>22</v>
      </c>
      <c r="G18" t="s">
        <v>17</v>
      </c>
      <c r="H18" t="s">
        <v>111</v>
      </c>
    </row>
    <row r="19" spans="1:8" x14ac:dyDescent="0.2">
      <c r="A19" s="3">
        <v>92</v>
      </c>
      <c r="B19" s="3">
        <v>97.4</v>
      </c>
      <c r="C19" s="16">
        <f t="shared" si="0"/>
        <v>3.073757531549239E-3</v>
      </c>
      <c r="D19" s="5">
        <f t="shared" si="1"/>
        <v>5.544147843942511E-2</v>
      </c>
      <c r="E19" s="5" t="s">
        <v>33</v>
      </c>
      <c r="F19" t="s">
        <v>110</v>
      </c>
      <c r="G19" t="s">
        <v>17</v>
      </c>
      <c r="H19" t="s">
        <v>111</v>
      </c>
    </row>
    <row r="20" spans="1:8" x14ac:dyDescent="0.2">
      <c r="A20" s="3">
        <v>22</v>
      </c>
      <c r="B20" s="3">
        <v>11.6</v>
      </c>
      <c r="C20" s="16">
        <f t="shared" si="0"/>
        <v>0.80380499405469685</v>
      </c>
      <c r="D20" s="5">
        <f t="shared" si="1"/>
        <v>0.89655172413793105</v>
      </c>
      <c r="E20" s="5" t="s">
        <v>33</v>
      </c>
      <c r="F20" t="s">
        <v>110</v>
      </c>
      <c r="G20" t="s">
        <v>17</v>
      </c>
      <c r="H20" t="s">
        <v>111</v>
      </c>
    </row>
    <row r="21" spans="1:8" x14ac:dyDescent="0.2">
      <c r="A21" s="3">
        <v>26</v>
      </c>
      <c r="B21" s="3">
        <v>21.5</v>
      </c>
      <c r="C21" s="16">
        <f t="shared" si="0"/>
        <v>4.3807463493780424E-2</v>
      </c>
      <c r="D21" s="5">
        <f t="shared" si="1"/>
        <v>0.20930232558139536</v>
      </c>
      <c r="E21" s="5" t="s">
        <v>33</v>
      </c>
      <c r="F21" t="s">
        <v>110</v>
      </c>
      <c r="G21" t="s">
        <v>17</v>
      </c>
      <c r="H21" t="s">
        <v>111</v>
      </c>
    </row>
    <row r="22" spans="1:8" x14ac:dyDescent="0.2">
      <c r="A22" s="3">
        <v>52</v>
      </c>
      <c r="B22" s="3">
        <v>55.5</v>
      </c>
      <c r="C22" s="16">
        <f t="shared" si="0"/>
        <v>3.9769499228958687E-3</v>
      </c>
      <c r="D22" s="5">
        <f t="shared" si="1"/>
        <v>6.3063063063063057E-2</v>
      </c>
      <c r="E22" s="5" t="s">
        <v>33</v>
      </c>
      <c r="F22" t="s">
        <v>110</v>
      </c>
      <c r="G22" t="s">
        <v>17</v>
      </c>
      <c r="H22" t="s">
        <v>111</v>
      </c>
    </row>
    <row r="23" spans="1:8" x14ac:dyDescent="0.2">
      <c r="A23" s="3">
        <v>61</v>
      </c>
      <c r="B23" s="3">
        <v>64.5</v>
      </c>
      <c r="C23" s="16">
        <f t="shared" si="0"/>
        <v>2.9445345832582177E-3</v>
      </c>
      <c r="D23" s="5">
        <f t="shared" si="1"/>
        <v>5.4263565891472867E-2</v>
      </c>
      <c r="E23" s="5" t="s">
        <v>33</v>
      </c>
      <c r="F23" t="s">
        <v>110</v>
      </c>
      <c r="G23" t="s">
        <v>17</v>
      </c>
      <c r="H23" t="s">
        <v>111</v>
      </c>
    </row>
    <row r="24" spans="1:8" x14ac:dyDescent="0.2">
      <c r="A24" s="3">
        <v>76</v>
      </c>
      <c r="B24" s="3">
        <v>71.5</v>
      </c>
      <c r="C24" s="16">
        <f t="shared" si="0"/>
        <v>3.9610738911438209E-3</v>
      </c>
      <c r="D24" s="5">
        <f t="shared" si="1"/>
        <v>6.2937062937062929E-2</v>
      </c>
      <c r="E24" s="5" t="s">
        <v>33</v>
      </c>
      <c r="F24" t="s">
        <v>110</v>
      </c>
      <c r="G24" t="s">
        <v>17</v>
      </c>
      <c r="H24" t="s">
        <v>111</v>
      </c>
    </row>
    <row r="25" spans="1:8" x14ac:dyDescent="0.2">
      <c r="A25" s="3">
        <v>80</v>
      </c>
      <c r="B25" s="3">
        <v>85.3</v>
      </c>
      <c r="C25" s="16">
        <f t="shared" si="0"/>
        <v>3.8605899597173722E-3</v>
      </c>
      <c r="D25" s="5">
        <f t="shared" si="1"/>
        <v>6.2133645955451323E-2</v>
      </c>
      <c r="E25" s="5" t="s">
        <v>33</v>
      </c>
      <c r="F25" t="s">
        <v>110</v>
      </c>
      <c r="G25" t="s">
        <v>17</v>
      </c>
      <c r="H25" t="s">
        <v>111</v>
      </c>
    </row>
    <row r="26" spans="1:8" x14ac:dyDescent="0.2">
      <c r="A26" s="1"/>
      <c r="B26" s="2"/>
      <c r="C26" s="16"/>
      <c r="D26" s="2"/>
    </row>
    <row r="27" spans="1:8" x14ac:dyDescent="0.2">
      <c r="A27" s="1"/>
      <c r="B27" s="2"/>
      <c r="C27" s="16"/>
      <c r="D27" s="2"/>
    </row>
    <row r="28" spans="1:8" x14ac:dyDescent="0.2">
      <c r="A28" s="1"/>
      <c r="B28" s="2"/>
      <c r="C28" s="16"/>
      <c r="D28" s="2"/>
    </row>
    <row r="29" spans="1:8" x14ac:dyDescent="0.2">
      <c r="A29"/>
      <c r="B29" s="2"/>
      <c r="C29" s="16"/>
      <c r="D29" s="2"/>
    </row>
    <row r="30" spans="1:8" x14ac:dyDescent="0.2">
      <c r="A30"/>
      <c r="B30" s="2"/>
      <c r="C30" s="16"/>
      <c r="D3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0925-B334-AA4C-A534-E76AE9FEAEC5}">
  <dimension ref="A1:F74"/>
  <sheetViews>
    <sheetView topLeftCell="A31" workbookViewId="0">
      <selection activeCell="F13" sqref="F13"/>
    </sheetView>
  </sheetViews>
  <sheetFormatPr baseColWidth="10" defaultRowHeight="16" x14ac:dyDescent="0.2"/>
  <cols>
    <col min="1" max="1" width="11.83203125" bestFit="1" customWidth="1"/>
    <col min="2" max="2" width="12" bestFit="1" customWidth="1"/>
    <col min="3" max="3" width="15.5" bestFit="1" customWidth="1"/>
    <col min="4" max="4" width="11.1640625" bestFit="1" customWidth="1"/>
  </cols>
  <sheetData>
    <row r="1" spans="1:6" x14ac:dyDescent="0.2">
      <c r="A1" s="3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3">
        <v>146</v>
      </c>
      <c r="B2" s="5">
        <v>100</v>
      </c>
      <c r="C2" t="s">
        <v>34</v>
      </c>
      <c r="D2" t="s">
        <v>35</v>
      </c>
      <c r="E2" t="s">
        <v>18</v>
      </c>
      <c r="F2" t="s">
        <v>39</v>
      </c>
    </row>
    <row r="3" spans="1:6" x14ac:dyDescent="0.2">
      <c r="A3" s="3">
        <v>78</v>
      </c>
      <c r="B3" s="5">
        <v>100</v>
      </c>
      <c r="C3" t="s">
        <v>34</v>
      </c>
      <c r="D3" t="s">
        <v>35</v>
      </c>
      <c r="E3" t="s">
        <v>18</v>
      </c>
      <c r="F3" t="s">
        <v>39</v>
      </c>
    </row>
    <row r="4" spans="1:6" x14ac:dyDescent="0.2">
      <c r="A4" s="3">
        <v>78</v>
      </c>
      <c r="B4" s="5">
        <v>79</v>
      </c>
      <c r="C4" t="s">
        <v>34</v>
      </c>
      <c r="D4" t="s">
        <v>36</v>
      </c>
      <c r="E4" t="s">
        <v>18</v>
      </c>
      <c r="F4" t="s">
        <v>39</v>
      </c>
    </row>
    <row r="5" spans="1:6" x14ac:dyDescent="0.2">
      <c r="A5" s="3">
        <v>65</v>
      </c>
      <c r="B5" s="5">
        <v>79</v>
      </c>
      <c r="C5" t="s">
        <v>34</v>
      </c>
      <c r="D5" t="s">
        <v>36</v>
      </c>
      <c r="E5" t="s">
        <v>18</v>
      </c>
      <c r="F5" t="s">
        <v>39</v>
      </c>
    </row>
    <row r="6" spans="1:6" x14ac:dyDescent="0.2">
      <c r="A6" s="3">
        <v>65</v>
      </c>
      <c r="B6" s="5">
        <v>53</v>
      </c>
      <c r="C6" t="s">
        <v>34</v>
      </c>
      <c r="D6" t="s">
        <v>36</v>
      </c>
      <c r="E6" t="s">
        <v>18</v>
      </c>
      <c r="F6" t="s">
        <v>39</v>
      </c>
    </row>
    <row r="7" spans="1:6" x14ac:dyDescent="0.2">
      <c r="A7" s="3">
        <v>36</v>
      </c>
      <c r="B7" s="5">
        <v>53</v>
      </c>
      <c r="C7" t="s">
        <v>34</v>
      </c>
      <c r="D7" t="s">
        <v>37</v>
      </c>
      <c r="E7" t="s">
        <v>18</v>
      </c>
      <c r="F7" t="s">
        <v>39</v>
      </c>
    </row>
    <row r="8" spans="1:6" x14ac:dyDescent="0.2">
      <c r="A8" s="3">
        <v>50</v>
      </c>
      <c r="B8">
        <v>53</v>
      </c>
      <c r="C8" t="s">
        <v>34</v>
      </c>
      <c r="D8" t="s">
        <v>37</v>
      </c>
      <c r="E8" t="s">
        <v>18</v>
      </c>
      <c r="F8" t="s">
        <v>39</v>
      </c>
    </row>
    <row r="9" spans="1:6" x14ac:dyDescent="0.2">
      <c r="A9" s="3">
        <v>36</v>
      </c>
      <c r="B9">
        <v>37</v>
      </c>
      <c r="C9" t="s">
        <v>34</v>
      </c>
      <c r="D9" t="s">
        <v>38</v>
      </c>
      <c r="E9" t="s">
        <v>18</v>
      </c>
      <c r="F9" t="s">
        <v>39</v>
      </c>
    </row>
    <row r="10" spans="1:6" x14ac:dyDescent="0.2">
      <c r="A10" s="3">
        <v>65</v>
      </c>
      <c r="B10" s="5">
        <v>37</v>
      </c>
      <c r="C10" t="s">
        <v>34</v>
      </c>
      <c r="D10" t="s">
        <v>38</v>
      </c>
      <c r="E10" t="s">
        <v>18</v>
      </c>
      <c r="F10" t="s">
        <v>39</v>
      </c>
    </row>
    <row r="11" spans="1:6" x14ac:dyDescent="0.2">
      <c r="A11" s="3">
        <v>50</v>
      </c>
      <c r="B11">
        <v>37</v>
      </c>
      <c r="C11" t="s">
        <v>34</v>
      </c>
      <c r="D11" t="s">
        <v>38</v>
      </c>
      <c r="E11" t="s">
        <v>18</v>
      </c>
      <c r="F11" t="s">
        <v>39</v>
      </c>
    </row>
    <row r="12" spans="1:6" x14ac:dyDescent="0.2">
      <c r="A12" s="3">
        <v>23</v>
      </c>
      <c r="B12" s="5">
        <v>37</v>
      </c>
      <c r="C12" t="s">
        <v>34</v>
      </c>
      <c r="D12" t="s">
        <v>38</v>
      </c>
      <c r="E12" t="s">
        <v>18</v>
      </c>
      <c r="F12" t="s">
        <v>39</v>
      </c>
    </row>
    <row r="13" spans="1:6" x14ac:dyDescent="0.2">
      <c r="A13" s="3">
        <v>35</v>
      </c>
      <c r="B13">
        <v>37</v>
      </c>
      <c r="C13" t="s">
        <v>34</v>
      </c>
      <c r="D13" t="s">
        <v>38</v>
      </c>
      <c r="E13" t="s">
        <v>18</v>
      </c>
      <c r="F13" t="s">
        <v>39</v>
      </c>
    </row>
    <row r="14" spans="1:6" x14ac:dyDescent="0.2">
      <c r="A14" s="3">
        <v>1458</v>
      </c>
      <c r="B14">
        <v>1134</v>
      </c>
      <c r="C14" t="s">
        <v>41</v>
      </c>
      <c r="D14" t="s">
        <v>40</v>
      </c>
      <c r="E14" t="s">
        <v>18</v>
      </c>
      <c r="F14" t="s">
        <v>42</v>
      </c>
    </row>
    <row r="15" spans="1:6" x14ac:dyDescent="0.2">
      <c r="A15" s="3">
        <v>648</v>
      </c>
      <c r="B15">
        <v>1134</v>
      </c>
      <c r="C15" t="s">
        <v>41</v>
      </c>
      <c r="D15" t="s">
        <v>40</v>
      </c>
      <c r="E15" t="s">
        <v>18</v>
      </c>
      <c r="F15" t="s">
        <v>42</v>
      </c>
    </row>
    <row r="16" spans="1:6" x14ac:dyDescent="0.2">
      <c r="A16" s="3">
        <v>785</v>
      </c>
      <c r="B16">
        <v>1134</v>
      </c>
      <c r="C16" t="s">
        <v>41</v>
      </c>
      <c r="D16" t="s">
        <v>40</v>
      </c>
      <c r="E16" t="s">
        <v>18</v>
      </c>
      <c r="F16" t="s">
        <v>42</v>
      </c>
    </row>
    <row r="17" spans="1:6" x14ac:dyDescent="0.2">
      <c r="A17" s="3">
        <v>356</v>
      </c>
      <c r="B17">
        <v>1134</v>
      </c>
      <c r="C17" t="s">
        <v>41</v>
      </c>
      <c r="D17" t="s">
        <v>40</v>
      </c>
      <c r="E17" t="s">
        <v>18</v>
      </c>
      <c r="F17" t="s">
        <v>42</v>
      </c>
    </row>
    <row r="18" spans="1:6" x14ac:dyDescent="0.2">
      <c r="A18" s="3">
        <v>497</v>
      </c>
      <c r="B18">
        <v>1134</v>
      </c>
      <c r="C18" t="s">
        <v>41</v>
      </c>
      <c r="D18" t="s">
        <v>40</v>
      </c>
      <c r="E18" t="s">
        <v>18</v>
      </c>
      <c r="F18" t="s">
        <v>42</v>
      </c>
    </row>
    <row r="19" spans="1:6" x14ac:dyDescent="0.2">
      <c r="A19" s="3">
        <v>227</v>
      </c>
      <c r="B19">
        <v>1134</v>
      </c>
      <c r="C19" t="s">
        <v>41</v>
      </c>
      <c r="D19" t="s">
        <v>40</v>
      </c>
      <c r="E19" t="s">
        <v>18</v>
      </c>
      <c r="F19" t="s">
        <v>42</v>
      </c>
    </row>
    <row r="20" spans="1:6" x14ac:dyDescent="0.2">
      <c r="A20" s="3">
        <v>348</v>
      </c>
      <c r="B20">
        <v>1134</v>
      </c>
      <c r="C20" t="s">
        <v>41</v>
      </c>
      <c r="D20" t="s">
        <v>40</v>
      </c>
      <c r="E20" t="s">
        <v>18</v>
      </c>
      <c r="F20" t="s">
        <v>42</v>
      </c>
    </row>
    <row r="21" spans="1:6" x14ac:dyDescent="0.2">
      <c r="A21" s="3">
        <v>159</v>
      </c>
      <c r="B21">
        <v>1134</v>
      </c>
      <c r="C21" t="s">
        <v>41</v>
      </c>
      <c r="D21" t="s">
        <v>40</v>
      </c>
      <c r="E21" t="s">
        <v>18</v>
      </c>
      <c r="F21" t="s">
        <v>42</v>
      </c>
    </row>
    <row r="22" spans="1:6" x14ac:dyDescent="0.2">
      <c r="A22" s="3">
        <v>238</v>
      </c>
      <c r="B22">
        <v>1134</v>
      </c>
      <c r="C22" t="s">
        <v>41</v>
      </c>
      <c r="D22" t="s">
        <v>40</v>
      </c>
      <c r="E22" t="s">
        <v>18</v>
      </c>
      <c r="F22" t="s">
        <v>42</v>
      </c>
    </row>
    <row r="23" spans="1:6" x14ac:dyDescent="0.2">
      <c r="A23" s="3">
        <v>1458</v>
      </c>
      <c r="B23">
        <v>507</v>
      </c>
      <c r="C23" t="s">
        <v>41</v>
      </c>
      <c r="D23" t="s">
        <v>40</v>
      </c>
      <c r="E23" t="s">
        <v>18</v>
      </c>
      <c r="F23" t="s">
        <v>42</v>
      </c>
    </row>
    <row r="24" spans="1:6" x14ac:dyDescent="0.2">
      <c r="A24" s="3">
        <v>648</v>
      </c>
      <c r="B24">
        <v>507</v>
      </c>
      <c r="C24" t="s">
        <v>41</v>
      </c>
      <c r="D24" t="s">
        <v>40</v>
      </c>
      <c r="E24" t="s">
        <v>18</v>
      </c>
      <c r="F24" t="s">
        <v>42</v>
      </c>
    </row>
    <row r="25" spans="1:6" x14ac:dyDescent="0.2">
      <c r="A25" s="3">
        <v>785</v>
      </c>
      <c r="B25">
        <v>507</v>
      </c>
      <c r="C25" t="s">
        <v>41</v>
      </c>
      <c r="D25" t="s">
        <v>40</v>
      </c>
      <c r="E25" t="s">
        <v>18</v>
      </c>
      <c r="F25" t="s">
        <v>42</v>
      </c>
    </row>
    <row r="26" spans="1:6" x14ac:dyDescent="0.2">
      <c r="A26" s="3">
        <v>356</v>
      </c>
      <c r="B26">
        <v>507</v>
      </c>
      <c r="C26" t="s">
        <v>41</v>
      </c>
      <c r="D26" t="s">
        <v>40</v>
      </c>
      <c r="E26" t="s">
        <v>18</v>
      </c>
      <c r="F26" t="s">
        <v>42</v>
      </c>
    </row>
    <row r="27" spans="1:6" x14ac:dyDescent="0.2">
      <c r="A27" s="3">
        <v>497</v>
      </c>
      <c r="B27">
        <v>507</v>
      </c>
      <c r="C27" t="s">
        <v>41</v>
      </c>
      <c r="D27" t="s">
        <v>40</v>
      </c>
      <c r="E27" t="s">
        <v>18</v>
      </c>
      <c r="F27" t="s">
        <v>42</v>
      </c>
    </row>
    <row r="28" spans="1:6" x14ac:dyDescent="0.2">
      <c r="A28" s="3">
        <v>227</v>
      </c>
      <c r="B28">
        <v>507</v>
      </c>
      <c r="C28" t="s">
        <v>41</v>
      </c>
      <c r="D28" t="s">
        <v>40</v>
      </c>
      <c r="E28" t="s">
        <v>18</v>
      </c>
      <c r="F28" t="s">
        <v>42</v>
      </c>
    </row>
    <row r="29" spans="1:6" x14ac:dyDescent="0.2">
      <c r="A29" s="3">
        <v>348</v>
      </c>
      <c r="B29">
        <v>507</v>
      </c>
      <c r="C29" t="s">
        <v>41</v>
      </c>
      <c r="D29" t="s">
        <v>40</v>
      </c>
      <c r="E29" t="s">
        <v>18</v>
      </c>
      <c r="F29" t="s">
        <v>42</v>
      </c>
    </row>
    <row r="30" spans="1:6" x14ac:dyDescent="0.2">
      <c r="A30" s="3">
        <v>159</v>
      </c>
      <c r="B30">
        <v>507</v>
      </c>
      <c r="C30" t="s">
        <v>41</v>
      </c>
      <c r="D30" t="s">
        <v>40</v>
      </c>
      <c r="E30" t="s">
        <v>18</v>
      </c>
      <c r="F30" t="s">
        <v>42</v>
      </c>
    </row>
    <row r="31" spans="1:6" x14ac:dyDescent="0.2">
      <c r="A31" s="3">
        <v>238</v>
      </c>
      <c r="B31">
        <v>507</v>
      </c>
      <c r="C31" t="s">
        <v>41</v>
      </c>
      <c r="D31" t="s">
        <v>40</v>
      </c>
      <c r="E31" t="s">
        <v>18</v>
      </c>
      <c r="F31" t="s">
        <v>42</v>
      </c>
    </row>
    <row r="32" spans="1:6" x14ac:dyDescent="0.2">
      <c r="A32" s="3">
        <v>1458</v>
      </c>
      <c r="B32">
        <v>322</v>
      </c>
      <c r="C32" t="s">
        <v>41</v>
      </c>
      <c r="D32" t="s">
        <v>40</v>
      </c>
      <c r="E32" t="s">
        <v>18</v>
      </c>
      <c r="F32" t="s">
        <v>42</v>
      </c>
    </row>
    <row r="33" spans="1:6" x14ac:dyDescent="0.2">
      <c r="A33" s="3">
        <v>648</v>
      </c>
      <c r="B33">
        <v>322</v>
      </c>
      <c r="C33" t="s">
        <v>41</v>
      </c>
      <c r="D33" t="s">
        <v>40</v>
      </c>
      <c r="E33" t="s">
        <v>18</v>
      </c>
      <c r="F33" t="s">
        <v>42</v>
      </c>
    </row>
    <row r="34" spans="1:6" x14ac:dyDescent="0.2">
      <c r="A34" s="3">
        <v>785</v>
      </c>
      <c r="B34">
        <v>322</v>
      </c>
      <c r="C34" t="s">
        <v>41</v>
      </c>
      <c r="D34" t="s">
        <v>40</v>
      </c>
      <c r="E34" t="s">
        <v>18</v>
      </c>
      <c r="F34" t="s">
        <v>42</v>
      </c>
    </row>
    <row r="35" spans="1:6" x14ac:dyDescent="0.2">
      <c r="A35" s="3">
        <v>356</v>
      </c>
      <c r="B35">
        <v>322</v>
      </c>
      <c r="C35" t="s">
        <v>41</v>
      </c>
      <c r="D35" t="s">
        <v>40</v>
      </c>
      <c r="E35" t="s">
        <v>18</v>
      </c>
      <c r="F35" t="s">
        <v>42</v>
      </c>
    </row>
    <row r="36" spans="1:6" x14ac:dyDescent="0.2">
      <c r="A36" s="3">
        <v>497</v>
      </c>
      <c r="B36">
        <v>322</v>
      </c>
      <c r="C36" t="s">
        <v>41</v>
      </c>
      <c r="D36" t="s">
        <v>40</v>
      </c>
      <c r="E36" t="s">
        <v>18</v>
      </c>
      <c r="F36" t="s">
        <v>42</v>
      </c>
    </row>
    <row r="37" spans="1:6" x14ac:dyDescent="0.2">
      <c r="A37" s="3">
        <v>227</v>
      </c>
      <c r="B37">
        <v>322</v>
      </c>
      <c r="C37" t="s">
        <v>41</v>
      </c>
      <c r="D37" t="s">
        <v>40</v>
      </c>
      <c r="E37" t="s">
        <v>18</v>
      </c>
      <c r="F37" t="s">
        <v>42</v>
      </c>
    </row>
    <row r="38" spans="1:6" x14ac:dyDescent="0.2">
      <c r="A38" s="3">
        <v>348</v>
      </c>
      <c r="B38">
        <v>322</v>
      </c>
      <c r="C38" t="s">
        <v>41</v>
      </c>
      <c r="D38" t="s">
        <v>40</v>
      </c>
      <c r="E38" t="s">
        <v>18</v>
      </c>
      <c r="F38" t="s">
        <v>42</v>
      </c>
    </row>
    <row r="39" spans="1:6" x14ac:dyDescent="0.2">
      <c r="A39" s="3">
        <v>159</v>
      </c>
      <c r="B39">
        <v>322</v>
      </c>
      <c r="C39" t="s">
        <v>41</v>
      </c>
      <c r="D39" t="s">
        <v>40</v>
      </c>
      <c r="E39" t="s">
        <v>18</v>
      </c>
      <c r="F39" t="s">
        <v>42</v>
      </c>
    </row>
    <row r="40" spans="1:6" x14ac:dyDescent="0.2">
      <c r="A40" s="3">
        <v>238</v>
      </c>
      <c r="B40">
        <v>322</v>
      </c>
      <c r="C40" t="s">
        <v>41</v>
      </c>
      <c r="D40" t="s">
        <v>40</v>
      </c>
      <c r="E40" t="s">
        <v>18</v>
      </c>
      <c r="F40" t="s">
        <v>42</v>
      </c>
    </row>
    <row r="41" spans="1:6" x14ac:dyDescent="0.2">
      <c r="A41" s="3">
        <v>12</v>
      </c>
      <c r="B41">
        <v>50</v>
      </c>
      <c r="C41" t="s">
        <v>44</v>
      </c>
      <c r="D41" t="s">
        <v>37</v>
      </c>
      <c r="E41" t="s">
        <v>18</v>
      </c>
      <c r="F41" t="s">
        <v>43</v>
      </c>
    </row>
    <row r="42" spans="1:6" x14ac:dyDescent="0.2">
      <c r="A42" s="3">
        <v>5.4</v>
      </c>
      <c r="B42">
        <v>50</v>
      </c>
      <c r="C42" t="s">
        <v>44</v>
      </c>
      <c r="D42" t="s">
        <v>37</v>
      </c>
      <c r="E42" t="s">
        <v>18</v>
      </c>
      <c r="F42" t="s">
        <v>43</v>
      </c>
    </row>
    <row r="43" spans="1:6" x14ac:dyDescent="0.2">
      <c r="A43" s="3">
        <v>6.5</v>
      </c>
      <c r="B43">
        <v>50</v>
      </c>
      <c r="C43" t="s">
        <v>44</v>
      </c>
      <c r="D43" t="s">
        <v>37</v>
      </c>
      <c r="E43" t="s">
        <v>18</v>
      </c>
      <c r="F43" t="s">
        <v>43</v>
      </c>
    </row>
    <row r="44" spans="1:6" x14ac:dyDescent="0.2">
      <c r="A44" s="3">
        <v>3</v>
      </c>
      <c r="B44">
        <v>50</v>
      </c>
      <c r="C44" t="s">
        <v>44</v>
      </c>
      <c r="D44" t="s">
        <v>37</v>
      </c>
      <c r="E44" t="s">
        <v>18</v>
      </c>
      <c r="F44" t="s">
        <v>43</v>
      </c>
    </row>
    <row r="45" spans="1:6" x14ac:dyDescent="0.2">
      <c r="A45" s="3">
        <v>35</v>
      </c>
      <c r="B45">
        <v>50</v>
      </c>
      <c r="C45" t="s">
        <v>44</v>
      </c>
      <c r="D45" t="s">
        <v>37</v>
      </c>
      <c r="E45" t="s">
        <v>18</v>
      </c>
      <c r="F45" t="s">
        <v>43</v>
      </c>
    </row>
    <row r="46" spans="1:6" x14ac:dyDescent="0.2">
      <c r="A46" s="3">
        <v>50</v>
      </c>
      <c r="B46">
        <v>50</v>
      </c>
      <c r="C46" t="s">
        <v>44</v>
      </c>
      <c r="D46" t="s">
        <v>37</v>
      </c>
      <c r="E46" t="s">
        <v>18</v>
      </c>
      <c r="F46" t="s">
        <v>43</v>
      </c>
    </row>
    <row r="47" spans="1:6" x14ac:dyDescent="0.2">
      <c r="A47" s="3">
        <v>36</v>
      </c>
      <c r="B47">
        <v>50</v>
      </c>
      <c r="C47" t="s">
        <v>44</v>
      </c>
      <c r="D47" t="s">
        <v>37</v>
      </c>
      <c r="E47" t="s">
        <v>18</v>
      </c>
      <c r="F47" t="s">
        <v>43</v>
      </c>
    </row>
    <row r="48" spans="1:6" x14ac:dyDescent="0.2">
      <c r="A48" s="3">
        <v>65</v>
      </c>
      <c r="B48">
        <v>50</v>
      </c>
      <c r="C48" t="s">
        <v>44</v>
      </c>
      <c r="D48" t="s">
        <v>37</v>
      </c>
      <c r="E48" t="s">
        <v>18</v>
      </c>
      <c r="F48" t="s">
        <v>43</v>
      </c>
    </row>
    <row r="49" spans="1:6" x14ac:dyDescent="0.2">
      <c r="A49" s="3">
        <v>146</v>
      </c>
      <c r="B49">
        <v>75</v>
      </c>
      <c r="C49" t="s">
        <v>44</v>
      </c>
      <c r="D49" t="s">
        <v>37</v>
      </c>
      <c r="E49" t="s">
        <v>18</v>
      </c>
      <c r="F49" t="s">
        <v>43</v>
      </c>
    </row>
    <row r="50" spans="1:6" x14ac:dyDescent="0.2">
      <c r="A50" s="3">
        <v>65</v>
      </c>
      <c r="B50">
        <v>75</v>
      </c>
      <c r="C50" t="s">
        <v>44</v>
      </c>
      <c r="D50" t="s">
        <v>37</v>
      </c>
      <c r="E50" t="s">
        <v>18</v>
      </c>
      <c r="F50" t="s">
        <v>43</v>
      </c>
    </row>
    <row r="51" spans="1:6" x14ac:dyDescent="0.2">
      <c r="A51" s="3">
        <v>78</v>
      </c>
      <c r="B51">
        <v>75</v>
      </c>
      <c r="C51" t="s">
        <v>44</v>
      </c>
      <c r="D51" t="s">
        <v>37</v>
      </c>
      <c r="E51" t="s">
        <v>18</v>
      </c>
      <c r="F51" t="s">
        <v>43</v>
      </c>
    </row>
    <row r="52" spans="1:6" x14ac:dyDescent="0.2">
      <c r="A52" s="3">
        <v>36</v>
      </c>
      <c r="B52">
        <v>75</v>
      </c>
      <c r="C52" t="s">
        <v>44</v>
      </c>
      <c r="D52" t="s">
        <v>37</v>
      </c>
      <c r="E52" t="s">
        <v>18</v>
      </c>
      <c r="F52" t="s">
        <v>43</v>
      </c>
    </row>
    <row r="53" spans="1:6" x14ac:dyDescent="0.2">
      <c r="A53" s="3">
        <v>50</v>
      </c>
      <c r="B53">
        <v>75</v>
      </c>
      <c r="C53" t="s">
        <v>44</v>
      </c>
      <c r="D53" t="s">
        <v>37</v>
      </c>
      <c r="E53" t="s">
        <v>18</v>
      </c>
      <c r="F53" t="s">
        <v>43</v>
      </c>
    </row>
    <row r="54" spans="1:6" x14ac:dyDescent="0.2">
      <c r="A54" s="3">
        <v>23</v>
      </c>
      <c r="B54">
        <v>75</v>
      </c>
      <c r="C54" t="s">
        <v>44</v>
      </c>
      <c r="D54" t="s">
        <v>37</v>
      </c>
      <c r="E54" t="s">
        <v>18</v>
      </c>
      <c r="F54" t="s">
        <v>43</v>
      </c>
    </row>
    <row r="55" spans="1:6" x14ac:dyDescent="0.2">
      <c r="A55" s="3">
        <v>35</v>
      </c>
      <c r="B55">
        <v>75</v>
      </c>
      <c r="C55" t="s">
        <v>44</v>
      </c>
      <c r="D55" t="s">
        <v>37</v>
      </c>
      <c r="E55" t="s">
        <v>18</v>
      </c>
      <c r="F55" t="s">
        <v>43</v>
      </c>
    </row>
    <row r="56" spans="1:6" x14ac:dyDescent="0.2">
      <c r="A56" s="3">
        <v>24</v>
      </c>
      <c r="B56">
        <v>75</v>
      </c>
      <c r="C56" t="s">
        <v>44</v>
      </c>
      <c r="D56" t="s">
        <v>37</v>
      </c>
      <c r="E56" t="s">
        <v>18</v>
      </c>
      <c r="F56" t="s">
        <v>43</v>
      </c>
    </row>
    <row r="57" spans="1:6" x14ac:dyDescent="0.2">
      <c r="A57" s="3">
        <v>24</v>
      </c>
      <c r="B57">
        <v>44</v>
      </c>
      <c r="C57" t="s">
        <v>44</v>
      </c>
      <c r="D57" t="s">
        <v>37</v>
      </c>
      <c r="E57" t="s">
        <v>18</v>
      </c>
      <c r="F57" t="s">
        <v>43</v>
      </c>
    </row>
    <row r="58" spans="1:6" x14ac:dyDescent="0.2">
      <c r="A58" s="3">
        <v>35</v>
      </c>
      <c r="B58">
        <v>44</v>
      </c>
      <c r="C58" t="s">
        <v>44</v>
      </c>
      <c r="D58" t="s">
        <v>37</v>
      </c>
      <c r="E58" t="s">
        <v>18</v>
      </c>
      <c r="F58" t="s">
        <v>43</v>
      </c>
    </row>
    <row r="59" spans="1:6" x14ac:dyDescent="0.2">
      <c r="A59" s="3">
        <v>50</v>
      </c>
      <c r="B59">
        <v>44</v>
      </c>
      <c r="C59" t="s">
        <v>44</v>
      </c>
      <c r="D59" t="s">
        <v>37</v>
      </c>
      <c r="E59" t="s">
        <v>18</v>
      </c>
      <c r="F59" t="s">
        <v>43</v>
      </c>
    </row>
    <row r="60" spans="1:6" x14ac:dyDescent="0.2">
      <c r="A60" s="3">
        <v>36</v>
      </c>
      <c r="B60">
        <v>44</v>
      </c>
      <c r="C60" t="s">
        <v>44</v>
      </c>
      <c r="D60" t="s">
        <v>37</v>
      </c>
      <c r="E60" t="s">
        <v>18</v>
      </c>
      <c r="F60" t="s">
        <v>43</v>
      </c>
    </row>
    <row r="61" spans="1:6" x14ac:dyDescent="0.2">
      <c r="A61" s="3">
        <v>78</v>
      </c>
      <c r="B61">
        <v>44</v>
      </c>
      <c r="C61" t="s">
        <v>44</v>
      </c>
      <c r="D61" t="s">
        <v>37</v>
      </c>
      <c r="E61" t="s">
        <v>18</v>
      </c>
      <c r="F61" t="s">
        <v>43</v>
      </c>
    </row>
    <row r="62" spans="1:6" x14ac:dyDescent="0.2">
      <c r="A62" s="3">
        <v>65</v>
      </c>
      <c r="B62">
        <v>44</v>
      </c>
      <c r="C62" t="s">
        <v>44</v>
      </c>
      <c r="D62" t="s">
        <v>37</v>
      </c>
      <c r="E62" t="s">
        <v>18</v>
      </c>
      <c r="F62" t="s">
        <v>43</v>
      </c>
    </row>
    <row r="63" spans="1:6" x14ac:dyDescent="0.2">
      <c r="A63" s="3">
        <v>24</v>
      </c>
      <c r="B63">
        <v>40</v>
      </c>
      <c r="C63" t="s">
        <v>44</v>
      </c>
      <c r="D63" t="s">
        <v>37</v>
      </c>
      <c r="E63" t="s">
        <v>18</v>
      </c>
      <c r="F63" t="s">
        <v>43</v>
      </c>
    </row>
    <row r="64" spans="1:6" x14ac:dyDescent="0.2">
      <c r="A64" s="3">
        <v>35</v>
      </c>
      <c r="B64">
        <v>40</v>
      </c>
      <c r="C64" t="s">
        <v>44</v>
      </c>
      <c r="D64" t="s">
        <v>37</v>
      </c>
      <c r="E64" t="s">
        <v>18</v>
      </c>
      <c r="F64" t="s">
        <v>43</v>
      </c>
    </row>
    <row r="65" spans="1:6" x14ac:dyDescent="0.2">
      <c r="A65" s="3">
        <v>50</v>
      </c>
      <c r="B65">
        <v>40</v>
      </c>
      <c r="C65" t="s">
        <v>44</v>
      </c>
      <c r="D65" t="s">
        <v>37</v>
      </c>
      <c r="E65" t="s">
        <v>18</v>
      </c>
      <c r="F65" t="s">
        <v>43</v>
      </c>
    </row>
    <row r="66" spans="1:6" x14ac:dyDescent="0.2">
      <c r="A66" s="3">
        <v>36</v>
      </c>
      <c r="B66">
        <v>40</v>
      </c>
      <c r="C66" t="s">
        <v>44</v>
      </c>
      <c r="D66" t="s">
        <v>37</v>
      </c>
      <c r="E66" t="s">
        <v>18</v>
      </c>
      <c r="F66" t="s">
        <v>43</v>
      </c>
    </row>
    <row r="67" spans="1:6" x14ac:dyDescent="0.2">
      <c r="A67" s="3">
        <v>78</v>
      </c>
      <c r="B67">
        <v>40</v>
      </c>
      <c r="C67" t="s">
        <v>44</v>
      </c>
      <c r="D67" t="s">
        <v>37</v>
      </c>
      <c r="E67" t="s">
        <v>18</v>
      </c>
      <c r="F67" t="s">
        <v>43</v>
      </c>
    </row>
    <row r="68" spans="1:6" x14ac:dyDescent="0.2">
      <c r="A68" s="3">
        <v>65</v>
      </c>
      <c r="B68">
        <v>40</v>
      </c>
      <c r="C68" t="s">
        <v>44</v>
      </c>
      <c r="D68" t="s">
        <v>37</v>
      </c>
      <c r="E68" t="s">
        <v>18</v>
      </c>
      <c r="F68" t="s">
        <v>43</v>
      </c>
    </row>
    <row r="69" spans="1:6" x14ac:dyDescent="0.2">
      <c r="A69" s="3">
        <v>24</v>
      </c>
      <c r="B69">
        <v>36</v>
      </c>
      <c r="C69" t="s">
        <v>44</v>
      </c>
      <c r="D69" t="s">
        <v>37</v>
      </c>
      <c r="E69" t="s">
        <v>18</v>
      </c>
      <c r="F69" t="s">
        <v>43</v>
      </c>
    </row>
    <row r="70" spans="1:6" x14ac:dyDescent="0.2">
      <c r="A70" s="3">
        <v>35</v>
      </c>
      <c r="B70">
        <v>36</v>
      </c>
      <c r="C70" t="s">
        <v>44</v>
      </c>
      <c r="D70" t="s">
        <v>37</v>
      </c>
      <c r="E70" t="s">
        <v>18</v>
      </c>
      <c r="F70" t="s">
        <v>43</v>
      </c>
    </row>
    <row r="71" spans="1:6" x14ac:dyDescent="0.2">
      <c r="A71" s="3">
        <v>50</v>
      </c>
      <c r="B71">
        <v>36</v>
      </c>
      <c r="C71" t="s">
        <v>44</v>
      </c>
      <c r="D71" t="s">
        <v>37</v>
      </c>
      <c r="E71" t="s">
        <v>18</v>
      </c>
      <c r="F71" t="s">
        <v>43</v>
      </c>
    </row>
    <row r="72" spans="1:6" x14ac:dyDescent="0.2">
      <c r="A72" s="3">
        <v>36</v>
      </c>
      <c r="B72">
        <v>36</v>
      </c>
      <c r="C72" t="s">
        <v>44</v>
      </c>
      <c r="D72" t="s">
        <v>37</v>
      </c>
      <c r="E72" t="s">
        <v>18</v>
      </c>
      <c r="F72" t="s">
        <v>43</v>
      </c>
    </row>
    <row r="73" spans="1:6" x14ac:dyDescent="0.2">
      <c r="A73" s="3">
        <v>78</v>
      </c>
      <c r="B73">
        <v>36</v>
      </c>
      <c r="C73" t="s">
        <v>44</v>
      </c>
      <c r="D73" t="s">
        <v>37</v>
      </c>
      <c r="E73" t="s">
        <v>18</v>
      </c>
      <c r="F73" t="s">
        <v>43</v>
      </c>
    </row>
    <row r="74" spans="1:6" x14ac:dyDescent="0.2">
      <c r="A74" s="3">
        <v>65</v>
      </c>
      <c r="B74">
        <v>36</v>
      </c>
      <c r="C74" t="s">
        <v>44</v>
      </c>
      <c r="D74" t="s">
        <v>37</v>
      </c>
      <c r="E74" t="s">
        <v>18</v>
      </c>
      <c r="F74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62D9F-87F1-1F41-A9C6-D56F7A8EC6CA}">
  <dimension ref="A1:F39"/>
  <sheetViews>
    <sheetView workbookViewId="0">
      <selection activeCell="F27" sqref="A1:F27"/>
    </sheetView>
  </sheetViews>
  <sheetFormatPr baseColWidth="10" defaultRowHeight="16" x14ac:dyDescent="0.2"/>
  <sheetData>
    <row r="1" spans="1:6" x14ac:dyDescent="0.2">
      <c r="A1" s="3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145</v>
      </c>
      <c r="B2">
        <v>103</v>
      </c>
      <c r="C2" t="s">
        <v>46</v>
      </c>
      <c r="D2" t="s">
        <v>45</v>
      </c>
      <c r="E2" t="s">
        <v>47</v>
      </c>
      <c r="F2" t="s">
        <v>48</v>
      </c>
    </row>
    <row r="3" spans="1:6" x14ac:dyDescent="0.2">
      <c r="A3">
        <v>126</v>
      </c>
      <c r="B3">
        <v>103</v>
      </c>
      <c r="C3" t="s">
        <v>46</v>
      </c>
      <c r="D3" t="s">
        <v>24</v>
      </c>
      <c r="E3" t="s">
        <v>47</v>
      </c>
      <c r="F3" t="s">
        <v>48</v>
      </c>
    </row>
    <row r="4" spans="1:6" x14ac:dyDescent="0.2">
      <c r="A4">
        <v>74</v>
      </c>
      <c r="B4">
        <v>103</v>
      </c>
      <c r="C4" t="s">
        <v>46</v>
      </c>
      <c r="D4" t="s">
        <v>24</v>
      </c>
      <c r="E4" t="s">
        <v>47</v>
      </c>
      <c r="F4" t="s">
        <v>48</v>
      </c>
    </row>
    <row r="5" spans="1:6" x14ac:dyDescent="0.2">
      <c r="A5">
        <v>126</v>
      </c>
      <c r="B5">
        <v>93</v>
      </c>
      <c r="C5" t="s">
        <v>46</v>
      </c>
      <c r="D5" t="s">
        <v>24</v>
      </c>
      <c r="E5" t="s">
        <v>17</v>
      </c>
      <c r="F5" t="s">
        <v>48</v>
      </c>
    </row>
    <row r="6" spans="1:6" x14ac:dyDescent="0.2">
      <c r="A6">
        <v>74</v>
      </c>
      <c r="B6">
        <v>93</v>
      </c>
      <c r="C6" t="s">
        <v>46</v>
      </c>
      <c r="D6" t="s">
        <v>24</v>
      </c>
      <c r="E6" t="s">
        <v>17</v>
      </c>
      <c r="F6" t="s">
        <v>48</v>
      </c>
    </row>
    <row r="7" spans="1:6" x14ac:dyDescent="0.2">
      <c r="A7">
        <v>35</v>
      </c>
      <c r="B7" s="6">
        <v>36.293665769999997</v>
      </c>
      <c r="C7" t="s">
        <v>46</v>
      </c>
      <c r="D7" t="s">
        <v>85</v>
      </c>
      <c r="E7" t="s">
        <v>86</v>
      </c>
      <c r="F7" s="6" t="s">
        <v>84</v>
      </c>
    </row>
    <row r="8" spans="1:6" x14ac:dyDescent="0.2">
      <c r="A8">
        <v>35</v>
      </c>
      <c r="B8" s="6">
        <v>36.050035739999998</v>
      </c>
      <c r="C8" t="s">
        <v>46</v>
      </c>
      <c r="D8" t="s">
        <v>85</v>
      </c>
      <c r="E8" t="s">
        <v>86</v>
      </c>
      <c r="F8" s="6" t="s">
        <v>84</v>
      </c>
    </row>
    <row r="9" spans="1:6" x14ac:dyDescent="0.2">
      <c r="A9">
        <v>35</v>
      </c>
      <c r="B9" s="6">
        <v>32.582623509999998</v>
      </c>
      <c r="C9" t="s">
        <v>46</v>
      </c>
      <c r="D9" t="s">
        <v>85</v>
      </c>
      <c r="E9" t="s">
        <v>86</v>
      </c>
      <c r="F9" s="6" t="s">
        <v>84</v>
      </c>
    </row>
    <row r="10" spans="1:6" x14ac:dyDescent="0.2">
      <c r="A10">
        <v>35</v>
      </c>
      <c r="B10" s="6">
        <v>34.291496649999999</v>
      </c>
      <c r="C10" t="s">
        <v>46</v>
      </c>
      <c r="D10" t="s">
        <v>85</v>
      </c>
      <c r="E10" t="s">
        <v>86</v>
      </c>
      <c r="F10" s="6" t="s">
        <v>84</v>
      </c>
    </row>
    <row r="11" spans="1:6" x14ac:dyDescent="0.2">
      <c r="A11">
        <v>74</v>
      </c>
      <c r="B11" s="6">
        <v>51.872254060000003</v>
      </c>
      <c r="C11" t="s">
        <v>46</v>
      </c>
      <c r="D11" t="s">
        <v>85</v>
      </c>
      <c r="E11" t="s">
        <v>86</v>
      </c>
      <c r="F11" s="6" t="s">
        <v>84</v>
      </c>
    </row>
    <row r="12" spans="1:6" x14ac:dyDescent="0.2">
      <c r="A12">
        <v>35</v>
      </c>
      <c r="B12" s="6">
        <v>45.307641340000004</v>
      </c>
      <c r="C12" t="s">
        <v>46</v>
      </c>
      <c r="D12" t="s">
        <v>85</v>
      </c>
      <c r="E12" t="s">
        <v>86</v>
      </c>
      <c r="F12" s="6" t="s">
        <v>84</v>
      </c>
    </row>
    <row r="13" spans="1:6" x14ac:dyDescent="0.2">
      <c r="A13">
        <v>35</v>
      </c>
      <c r="B13" s="6">
        <v>34.384728920000001</v>
      </c>
      <c r="C13" t="s">
        <v>46</v>
      </c>
      <c r="D13" t="s">
        <v>85</v>
      </c>
      <c r="E13" t="s">
        <v>86</v>
      </c>
      <c r="F13" s="6" t="s">
        <v>84</v>
      </c>
    </row>
    <row r="14" spans="1:6" x14ac:dyDescent="0.2">
      <c r="A14">
        <v>21</v>
      </c>
      <c r="B14" s="6">
        <v>26.044570499999999</v>
      </c>
      <c r="C14" t="s">
        <v>46</v>
      </c>
      <c r="D14" t="s">
        <v>85</v>
      </c>
      <c r="E14" t="s">
        <v>86</v>
      </c>
      <c r="F14" s="6" t="s">
        <v>84</v>
      </c>
    </row>
    <row r="15" spans="1:6" x14ac:dyDescent="0.2">
      <c r="A15">
        <v>35</v>
      </c>
      <c r="B15" s="6">
        <v>38.712696780000002</v>
      </c>
      <c r="C15" t="s">
        <v>46</v>
      </c>
      <c r="D15" t="s">
        <v>85</v>
      </c>
      <c r="E15" t="s">
        <v>86</v>
      </c>
      <c r="F15" s="6" t="s">
        <v>84</v>
      </c>
    </row>
    <row r="16" spans="1:6" x14ac:dyDescent="0.2">
      <c r="A16">
        <v>35</v>
      </c>
      <c r="B16" s="6">
        <v>36.699059810000001</v>
      </c>
      <c r="C16" t="s">
        <v>46</v>
      </c>
      <c r="D16" t="s">
        <v>85</v>
      </c>
      <c r="E16" t="s">
        <v>86</v>
      </c>
      <c r="F16" s="6" t="s">
        <v>84</v>
      </c>
    </row>
    <row r="17" spans="1:6" x14ac:dyDescent="0.2">
      <c r="A17">
        <v>74</v>
      </c>
      <c r="B17" s="6">
        <v>56.448966550000002</v>
      </c>
      <c r="C17" t="s">
        <v>46</v>
      </c>
      <c r="D17" t="s">
        <v>85</v>
      </c>
      <c r="E17" t="s">
        <v>86</v>
      </c>
      <c r="F17" s="6" t="s">
        <v>84</v>
      </c>
    </row>
    <row r="18" spans="1:6" x14ac:dyDescent="0.2">
      <c r="A18">
        <v>21</v>
      </c>
      <c r="B18" s="6">
        <v>12</v>
      </c>
      <c r="C18" t="s">
        <v>46</v>
      </c>
      <c r="D18" t="s">
        <v>87</v>
      </c>
      <c r="E18" t="s">
        <v>86</v>
      </c>
      <c r="F18" t="s">
        <v>88</v>
      </c>
    </row>
    <row r="19" spans="1:6" x14ac:dyDescent="0.2">
      <c r="A19">
        <v>9.9</v>
      </c>
      <c r="B19" s="6">
        <v>12</v>
      </c>
      <c r="C19" t="s">
        <v>46</v>
      </c>
      <c r="D19" t="s">
        <v>87</v>
      </c>
      <c r="E19" t="s">
        <v>86</v>
      </c>
      <c r="F19" t="s">
        <v>89</v>
      </c>
    </row>
    <row r="20" spans="1:6" x14ac:dyDescent="0.2">
      <c r="A20">
        <v>6</v>
      </c>
      <c r="B20" s="6">
        <v>12</v>
      </c>
      <c r="C20" t="s">
        <v>46</v>
      </c>
      <c r="D20" t="s">
        <v>87</v>
      </c>
      <c r="E20" t="s">
        <v>86</v>
      </c>
      <c r="F20" t="s">
        <v>90</v>
      </c>
    </row>
    <row r="21" spans="1:6" x14ac:dyDescent="0.2">
      <c r="A21">
        <v>3.9</v>
      </c>
      <c r="B21" s="6">
        <v>12</v>
      </c>
      <c r="C21" t="s">
        <v>46</v>
      </c>
      <c r="D21" t="s">
        <v>87</v>
      </c>
      <c r="E21" t="s">
        <v>86</v>
      </c>
      <c r="F21" t="s">
        <v>91</v>
      </c>
    </row>
    <row r="22" spans="1:6" x14ac:dyDescent="0.2">
      <c r="A22">
        <v>5.5</v>
      </c>
      <c r="B22" s="6">
        <v>5</v>
      </c>
      <c r="C22" t="s">
        <v>46</v>
      </c>
      <c r="D22" t="s">
        <v>87</v>
      </c>
      <c r="E22" t="s">
        <v>86</v>
      </c>
      <c r="F22" t="s">
        <v>92</v>
      </c>
    </row>
    <row r="23" spans="1:6" x14ac:dyDescent="0.2">
      <c r="A23">
        <v>3.3</v>
      </c>
      <c r="B23" s="6">
        <v>5</v>
      </c>
      <c r="C23" t="s">
        <v>46</v>
      </c>
      <c r="D23" t="s">
        <v>87</v>
      </c>
      <c r="E23" t="s">
        <v>86</v>
      </c>
      <c r="F23" t="s">
        <v>93</v>
      </c>
    </row>
    <row r="24" spans="1:6" x14ac:dyDescent="0.2">
      <c r="A24">
        <v>3.8</v>
      </c>
      <c r="B24" s="6">
        <v>5</v>
      </c>
      <c r="C24" t="s">
        <v>46</v>
      </c>
      <c r="D24" t="s">
        <v>87</v>
      </c>
      <c r="E24" t="s">
        <v>86</v>
      </c>
      <c r="F24" t="s">
        <v>94</v>
      </c>
    </row>
    <row r="25" spans="1:6" x14ac:dyDescent="0.2">
      <c r="A25">
        <v>6.3</v>
      </c>
      <c r="B25" s="6">
        <v>5</v>
      </c>
      <c r="C25" t="s">
        <v>46</v>
      </c>
      <c r="D25" t="s">
        <v>87</v>
      </c>
      <c r="E25" t="s">
        <v>86</v>
      </c>
      <c r="F25" t="s">
        <v>95</v>
      </c>
    </row>
    <row r="26" spans="1:6" x14ac:dyDescent="0.2">
      <c r="A26">
        <v>9.8000000000000007</v>
      </c>
      <c r="B26" s="6">
        <v>5</v>
      </c>
      <c r="C26" t="s">
        <v>46</v>
      </c>
      <c r="D26" t="s">
        <v>87</v>
      </c>
      <c r="E26" t="s">
        <v>86</v>
      </c>
      <c r="F26" t="s">
        <v>96</v>
      </c>
    </row>
    <row r="27" spans="1:6" x14ac:dyDescent="0.2">
      <c r="A27">
        <v>14</v>
      </c>
      <c r="B27" s="6">
        <v>5</v>
      </c>
      <c r="C27" t="s">
        <v>46</v>
      </c>
      <c r="D27" t="s">
        <v>87</v>
      </c>
      <c r="E27" t="s">
        <v>86</v>
      </c>
      <c r="F27" t="s">
        <v>97</v>
      </c>
    </row>
    <row r="28" spans="1:6" x14ac:dyDescent="0.2">
      <c r="B28" s="6"/>
    </row>
    <row r="29" spans="1:6" x14ac:dyDescent="0.2">
      <c r="B29" s="6"/>
    </row>
    <row r="30" spans="1:6" x14ac:dyDescent="0.2">
      <c r="B30" s="6"/>
    </row>
    <row r="31" spans="1:6" x14ac:dyDescent="0.2">
      <c r="B31" s="6"/>
    </row>
    <row r="32" spans="1:6" x14ac:dyDescent="0.2">
      <c r="B32" s="6"/>
    </row>
    <row r="33" spans="2:2" x14ac:dyDescent="0.2">
      <c r="B33" s="6"/>
    </row>
    <row r="34" spans="2:2" x14ac:dyDescent="0.2">
      <c r="B34" s="6"/>
    </row>
    <row r="35" spans="2:2" x14ac:dyDescent="0.2">
      <c r="B35" s="6"/>
    </row>
    <row r="36" spans="2:2" x14ac:dyDescent="0.2">
      <c r="B36" s="6"/>
    </row>
    <row r="37" spans="2:2" x14ac:dyDescent="0.2">
      <c r="B37" s="6"/>
    </row>
    <row r="38" spans="2:2" x14ac:dyDescent="0.2">
      <c r="B38" s="6"/>
    </row>
    <row r="39" spans="2:2" x14ac:dyDescent="0.2">
      <c r="B39" s="6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9559-3876-EA47-98E5-0F497FAF21BD}">
  <dimension ref="A1:F32"/>
  <sheetViews>
    <sheetView workbookViewId="0">
      <selection activeCell="F3" sqref="F3"/>
    </sheetView>
  </sheetViews>
  <sheetFormatPr baseColWidth="10" defaultRowHeight="16" x14ac:dyDescent="0.2"/>
  <cols>
    <col min="3" max="3" width="15" style="2" bestFit="1" customWidth="1"/>
    <col min="4" max="4" width="12.5" style="2" bestFit="1" customWidth="1"/>
    <col min="5" max="5" width="16.33203125" bestFit="1" customWidth="1"/>
  </cols>
  <sheetData>
    <row r="1" spans="1:6" x14ac:dyDescent="0.2">
      <c r="A1" t="s">
        <v>56</v>
      </c>
      <c r="B1" t="s">
        <v>46</v>
      </c>
      <c r="C1" s="2" t="s">
        <v>57</v>
      </c>
      <c r="D1" s="2" t="s">
        <v>6</v>
      </c>
      <c r="E1" t="s">
        <v>58</v>
      </c>
    </row>
    <row r="2" spans="1:6" x14ac:dyDescent="0.2">
      <c r="A2" t="s">
        <v>49</v>
      </c>
      <c r="B2">
        <v>852.1</v>
      </c>
      <c r="C2" s="2">
        <f>B2*1000000</f>
        <v>852100000</v>
      </c>
      <c r="D2" s="2">
        <v>21890000</v>
      </c>
      <c r="E2">
        <f>C2/D2</f>
        <v>38.926450433988123</v>
      </c>
      <c r="F2" t="s">
        <v>55</v>
      </c>
    </row>
    <row r="3" spans="1:6" x14ac:dyDescent="0.2">
      <c r="A3" t="s">
        <v>50</v>
      </c>
      <c r="B3">
        <v>508.83</v>
      </c>
      <c r="C3" s="2">
        <f t="shared" ref="C3:C32" si="0">B3*1000000</f>
        <v>508830000</v>
      </c>
      <c r="D3" s="2">
        <v>13630000</v>
      </c>
      <c r="E3">
        <f t="shared" ref="E3:E32" si="1">C3/D3</f>
        <v>37.331621423330887</v>
      </c>
      <c r="F3" t="s">
        <v>84</v>
      </c>
    </row>
    <row r="4" spans="1:6" x14ac:dyDescent="0.2">
      <c r="A4" t="s">
        <v>51</v>
      </c>
      <c r="B4">
        <v>2692.99</v>
      </c>
      <c r="C4" s="2">
        <f t="shared" si="0"/>
        <v>2692990000</v>
      </c>
      <c r="D4" s="2">
        <v>74200000</v>
      </c>
      <c r="E4">
        <f t="shared" si="1"/>
        <v>36.293665768194067</v>
      </c>
    </row>
    <row r="5" spans="1:6" x14ac:dyDescent="0.2">
      <c r="A5" t="s">
        <v>52</v>
      </c>
      <c r="B5">
        <v>1665.4</v>
      </c>
      <c r="C5" s="2">
        <f t="shared" si="0"/>
        <v>1665400000</v>
      </c>
      <c r="D5" s="2">
        <v>34810000</v>
      </c>
      <c r="E5">
        <f t="shared" si="1"/>
        <v>47.842573972996263</v>
      </c>
    </row>
    <row r="6" spans="1:6" x14ac:dyDescent="0.2">
      <c r="A6" t="s">
        <v>53</v>
      </c>
      <c r="B6">
        <v>996.98</v>
      </c>
      <c r="C6" s="2">
        <f t="shared" si="0"/>
        <v>996980000</v>
      </c>
      <c r="D6" s="2">
        <v>24010000</v>
      </c>
      <c r="E6">
        <f t="shared" si="1"/>
        <v>41.52353186172428</v>
      </c>
    </row>
    <row r="7" spans="1:6" x14ac:dyDescent="0.2">
      <c r="A7" t="s">
        <v>54</v>
      </c>
      <c r="B7">
        <v>1513.02</v>
      </c>
      <c r="C7" s="2">
        <f t="shared" si="0"/>
        <v>1513020000</v>
      </c>
      <c r="D7" s="2">
        <v>41970000</v>
      </c>
      <c r="E7">
        <f t="shared" si="1"/>
        <v>36.050035739814156</v>
      </c>
    </row>
    <row r="8" spans="1:6" x14ac:dyDescent="0.2">
      <c r="A8" t="s">
        <v>83</v>
      </c>
      <c r="B8">
        <v>765.04</v>
      </c>
      <c r="C8" s="2">
        <f t="shared" si="0"/>
        <v>765040000</v>
      </c>
      <c r="D8" s="2">
        <v>23480000</v>
      </c>
      <c r="E8">
        <f t="shared" si="1"/>
        <v>32.582623509369675</v>
      </c>
    </row>
    <row r="9" spans="1:6" x14ac:dyDescent="0.2">
      <c r="A9" t="s">
        <v>82</v>
      </c>
      <c r="B9">
        <v>1290.5899999999999</v>
      </c>
      <c r="C9" s="2">
        <f t="shared" si="0"/>
        <v>1290590000</v>
      </c>
      <c r="D9" s="2">
        <v>30990000</v>
      </c>
      <c r="E9">
        <f t="shared" si="1"/>
        <v>41.64536947402388</v>
      </c>
    </row>
    <row r="10" spans="1:6" x14ac:dyDescent="0.2">
      <c r="A10" t="s">
        <v>81</v>
      </c>
      <c r="B10">
        <v>1143.25</v>
      </c>
      <c r="C10" s="2">
        <f t="shared" si="0"/>
        <v>1143250000</v>
      </c>
      <c r="D10" s="2">
        <v>24750000</v>
      </c>
      <c r="E10">
        <f t="shared" si="1"/>
        <v>46.19191919191919</v>
      </c>
    </row>
    <row r="11" spans="1:6" x14ac:dyDescent="0.2">
      <c r="A11" t="s">
        <v>59</v>
      </c>
      <c r="B11">
        <v>3445.97</v>
      </c>
      <c r="C11" s="2">
        <f t="shared" si="0"/>
        <v>3445970000</v>
      </c>
      <c r="D11" s="2">
        <v>85150000</v>
      </c>
      <c r="E11">
        <f t="shared" si="1"/>
        <v>40.469406928948914</v>
      </c>
    </row>
    <row r="12" spans="1:6" x14ac:dyDescent="0.2">
      <c r="A12" t="s">
        <v>60</v>
      </c>
      <c r="B12">
        <v>3072.87</v>
      </c>
      <c r="C12" s="2">
        <f t="shared" si="0"/>
        <v>3072870000</v>
      </c>
      <c r="D12" s="2">
        <v>65770000</v>
      </c>
      <c r="E12">
        <f t="shared" si="1"/>
        <v>46.721453550250871</v>
      </c>
    </row>
    <row r="13" spans="1:6" x14ac:dyDescent="0.2">
      <c r="A13" t="s">
        <v>61</v>
      </c>
      <c r="B13">
        <v>2101.04</v>
      </c>
      <c r="C13" s="2">
        <f t="shared" si="0"/>
        <v>2101040000</v>
      </c>
      <c r="D13" s="2">
        <v>61270000</v>
      </c>
      <c r="E13">
        <f t="shared" si="1"/>
        <v>34.291496654153747</v>
      </c>
    </row>
    <row r="14" spans="1:6" x14ac:dyDescent="0.2">
      <c r="A14" t="s">
        <v>62</v>
      </c>
      <c r="B14">
        <v>2172.41</v>
      </c>
      <c r="C14" s="2">
        <f t="shared" si="0"/>
        <v>2172410000</v>
      </c>
      <c r="D14" s="2">
        <v>41880000</v>
      </c>
      <c r="E14">
        <f t="shared" si="1"/>
        <v>51.872254059216807</v>
      </c>
    </row>
    <row r="15" spans="1:6" x14ac:dyDescent="0.2">
      <c r="A15" t="s">
        <v>63</v>
      </c>
      <c r="B15">
        <v>2051.5300000000002</v>
      </c>
      <c r="C15" s="2">
        <f t="shared" si="0"/>
        <v>2051530000.0000002</v>
      </c>
      <c r="D15" s="2">
        <v>45280000</v>
      </c>
      <c r="E15">
        <f>C15/D15</f>
        <v>45.307641342756192</v>
      </c>
    </row>
    <row r="16" spans="1:6" x14ac:dyDescent="0.2">
      <c r="A16" t="s">
        <v>64</v>
      </c>
      <c r="B16">
        <v>3494.52</v>
      </c>
      <c r="C16" s="2">
        <f t="shared" si="0"/>
        <v>3494520000</v>
      </c>
      <c r="D16" s="2">
        <v>101630000</v>
      </c>
      <c r="E16">
        <f t="shared" si="1"/>
        <v>34.384728918626386</v>
      </c>
    </row>
    <row r="17" spans="1:5" x14ac:dyDescent="0.2">
      <c r="A17" t="s">
        <v>65</v>
      </c>
      <c r="B17">
        <v>2571.12</v>
      </c>
      <c r="C17" s="2">
        <f t="shared" si="0"/>
        <v>2571120000</v>
      </c>
      <c r="D17" s="2">
        <v>98720000</v>
      </c>
      <c r="E17">
        <f t="shared" si="1"/>
        <v>26.044570502431117</v>
      </c>
    </row>
    <row r="18" spans="1:5" x14ac:dyDescent="0.2">
      <c r="A18" t="s">
        <v>66</v>
      </c>
      <c r="B18">
        <v>2262.37</v>
      </c>
      <c r="C18" s="2">
        <f t="shared" si="0"/>
        <v>2262370000</v>
      </c>
      <c r="D18" s="2">
        <v>58440000</v>
      </c>
      <c r="E18">
        <f t="shared" si="1"/>
        <v>38.712696783025322</v>
      </c>
    </row>
    <row r="19" spans="1:5" x14ac:dyDescent="0.2">
      <c r="A19" t="s">
        <v>67</v>
      </c>
      <c r="B19">
        <v>2173.98</v>
      </c>
      <c r="C19" s="2">
        <f t="shared" si="0"/>
        <v>2173980000</v>
      </c>
      <c r="D19" s="2">
        <v>66040000</v>
      </c>
      <c r="E19">
        <f t="shared" si="1"/>
        <v>32.919139915202905</v>
      </c>
    </row>
    <row r="20" spans="1:5" x14ac:dyDescent="0.2">
      <c r="A20" t="s">
        <v>68</v>
      </c>
      <c r="B20">
        <v>4645</v>
      </c>
      <c r="C20" s="2">
        <f t="shared" si="0"/>
        <v>4645000000</v>
      </c>
      <c r="D20" s="2">
        <v>126570000</v>
      </c>
      <c r="E20">
        <f t="shared" si="1"/>
        <v>36.699059808801451</v>
      </c>
    </row>
    <row r="21" spans="1:5" x14ac:dyDescent="0.2">
      <c r="A21" t="s">
        <v>69</v>
      </c>
      <c r="B21">
        <v>1702.26</v>
      </c>
      <c r="C21" s="2">
        <f t="shared" si="0"/>
        <v>1702260000</v>
      </c>
      <c r="D21" s="2">
        <v>50470000</v>
      </c>
      <c r="E21">
        <f t="shared" si="1"/>
        <v>33.728155339805824</v>
      </c>
    </row>
    <row r="22" spans="1:5" x14ac:dyDescent="0.2">
      <c r="A22" t="s">
        <v>70</v>
      </c>
      <c r="B22">
        <v>405.46</v>
      </c>
      <c r="C22" s="2">
        <f t="shared" si="0"/>
        <v>405460000</v>
      </c>
      <c r="D22" s="2">
        <v>10270000</v>
      </c>
      <c r="E22">
        <f t="shared" si="1"/>
        <v>39.480038948393378</v>
      </c>
    </row>
    <row r="23" spans="1:5" x14ac:dyDescent="0.2">
      <c r="A23" t="s">
        <v>71</v>
      </c>
      <c r="B23">
        <v>1548.62</v>
      </c>
      <c r="C23" s="2">
        <f t="shared" si="0"/>
        <v>1548620000</v>
      </c>
      <c r="D23" s="2">
        <v>32130000</v>
      </c>
      <c r="E23">
        <f t="shared" si="1"/>
        <v>48.198568316215372</v>
      </c>
    </row>
    <row r="24" spans="1:5" x14ac:dyDescent="0.2">
      <c r="A24" t="s">
        <v>72</v>
      </c>
      <c r="B24">
        <v>3180.32</v>
      </c>
      <c r="C24" s="2">
        <f t="shared" si="0"/>
        <v>3180320000</v>
      </c>
      <c r="D24" s="2">
        <v>83740000</v>
      </c>
      <c r="E24">
        <f t="shared" si="1"/>
        <v>37.978504896106998</v>
      </c>
    </row>
    <row r="25" spans="1:5" x14ac:dyDescent="0.2">
      <c r="A25" t="s">
        <v>73</v>
      </c>
      <c r="B25">
        <v>2048.6</v>
      </c>
      <c r="C25" s="2">
        <f t="shared" si="0"/>
        <v>2048600000</v>
      </c>
      <c r="D25" s="2">
        <v>38560000</v>
      </c>
      <c r="E25">
        <f t="shared" si="1"/>
        <v>53.127593360995853</v>
      </c>
    </row>
    <row r="26" spans="1:5" x14ac:dyDescent="0.2">
      <c r="A26" t="s">
        <v>74</v>
      </c>
      <c r="B26">
        <v>2649.15</v>
      </c>
      <c r="C26" s="2">
        <f t="shared" si="0"/>
        <v>2649150000</v>
      </c>
      <c r="D26" s="2">
        <v>46930000</v>
      </c>
      <c r="E26">
        <f t="shared" si="1"/>
        <v>56.448966545919454</v>
      </c>
    </row>
    <row r="27" spans="1:5" x14ac:dyDescent="0.2">
      <c r="A27" t="s">
        <v>75</v>
      </c>
      <c r="B27">
        <v>286.94</v>
      </c>
      <c r="C27" s="2">
        <f>B26*1000000</f>
        <v>2649150000</v>
      </c>
      <c r="D27" s="2">
        <v>3640000</v>
      </c>
      <c r="E27">
        <f t="shared" si="1"/>
        <v>727.78846153846155</v>
      </c>
    </row>
    <row r="28" spans="1:5" x14ac:dyDescent="0.2">
      <c r="A28" t="s">
        <v>76</v>
      </c>
      <c r="B28">
        <v>1593.88</v>
      </c>
      <c r="C28" s="2">
        <f t="shared" si="0"/>
        <v>1593880000</v>
      </c>
      <c r="D28" s="2">
        <v>34810000</v>
      </c>
      <c r="E28">
        <f t="shared" si="1"/>
        <v>45.787991956334388</v>
      </c>
    </row>
    <row r="29" spans="1:5" x14ac:dyDescent="0.2">
      <c r="A29" t="s">
        <v>77</v>
      </c>
      <c r="B29">
        <v>977.23</v>
      </c>
      <c r="C29" s="2">
        <f t="shared" si="0"/>
        <v>977230000</v>
      </c>
      <c r="D29" s="2">
        <v>24920000</v>
      </c>
      <c r="E29">
        <f t="shared" si="1"/>
        <v>39.21468699839486</v>
      </c>
    </row>
    <row r="30" spans="1:5" x14ac:dyDescent="0.2">
      <c r="A30" t="s">
        <v>78</v>
      </c>
      <c r="B30">
        <v>266.83</v>
      </c>
      <c r="C30" s="2">
        <f t="shared" si="0"/>
        <v>266829999.99999997</v>
      </c>
      <c r="D30" s="2">
        <v>5950000</v>
      </c>
      <c r="E30">
        <f t="shared" si="1"/>
        <v>44.845378151260498</v>
      </c>
    </row>
    <row r="31" spans="1:5" x14ac:dyDescent="0.2">
      <c r="A31" t="s">
        <v>79</v>
      </c>
      <c r="B31">
        <v>327.35000000000002</v>
      </c>
      <c r="C31" s="2">
        <f t="shared" si="0"/>
        <v>327350000</v>
      </c>
      <c r="D31" s="2">
        <v>7280000</v>
      </c>
      <c r="E31">
        <f t="shared" si="1"/>
        <v>44.965659340659343</v>
      </c>
    </row>
    <row r="32" spans="1:5" x14ac:dyDescent="0.2">
      <c r="A32" t="s">
        <v>80</v>
      </c>
      <c r="B32">
        <v>1009.69</v>
      </c>
      <c r="C32" s="2">
        <f t="shared" si="0"/>
        <v>1009690000</v>
      </c>
      <c r="D32" s="2">
        <v>25870000</v>
      </c>
      <c r="E32">
        <f t="shared" si="1"/>
        <v>39.02937765751836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74AE-69A7-AF48-BE99-4D727705CFB2}">
  <dimension ref="A2:G55"/>
  <sheetViews>
    <sheetView topLeftCell="A15" workbookViewId="0">
      <selection activeCell="F18" sqref="A16:F18"/>
    </sheetView>
  </sheetViews>
  <sheetFormatPr baseColWidth="10" defaultRowHeight="16" x14ac:dyDescent="0.2"/>
  <cols>
    <col min="1" max="1" width="15.5" bestFit="1" customWidth="1"/>
    <col min="3" max="3" width="12" bestFit="1" customWidth="1"/>
    <col min="4" max="4" width="12.1640625" style="7" bestFit="1" customWidth="1"/>
    <col min="6" max="6" width="17.1640625" bestFit="1" customWidth="1"/>
    <col min="7" max="7" width="99.5" bestFit="1" customWidth="1"/>
  </cols>
  <sheetData>
    <row r="2" spans="1:7" x14ac:dyDescent="0.2">
      <c r="A2" s="11" t="s">
        <v>2</v>
      </c>
      <c r="B2" s="12" t="s">
        <v>0</v>
      </c>
      <c r="C2" s="13" t="s">
        <v>1</v>
      </c>
      <c r="D2" s="14" t="s">
        <v>15</v>
      </c>
      <c r="E2" s="13" t="s">
        <v>16</v>
      </c>
      <c r="F2" s="13" t="s">
        <v>98</v>
      </c>
      <c r="G2" s="13" t="s">
        <v>5</v>
      </c>
    </row>
    <row r="3" spans="1:7" x14ac:dyDescent="0.2">
      <c r="A3" s="8" t="s">
        <v>19</v>
      </c>
      <c r="B3" s="9">
        <v>2.56</v>
      </c>
      <c r="C3" s="9">
        <v>1.91</v>
      </c>
      <c r="D3" s="10">
        <f>((C3-B3)^2)/(C3^2)</f>
        <v>0.11581371124695052</v>
      </c>
      <c r="E3" s="8">
        <f>SQRT(D3)</f>
        <v>0.34031413612565453</v>
      </c>
      <c r="F3" s="8" t="s">
        <v>99</v>
      </c>
      <c r="G3" s="8" t="s">
        <v>20</v>
      </c>
    </row>
    <row r="4" spans="1:7" x14ac:dyDescent="0.2">
      <c r="A4" s="8" t="s">
        <v>22</v>
      </c>
      <c r="B4" s="9">
        <v>25.684000000000001</v>
      </c>
      <c r="C4" s="9">
        <v>28</v>
      </c>
      <c r="D4" s="10">
        <f t="shared" ref="D4:D8" si="0">((C4-B4)^2)/(C4^2)</f>
        <v>6.8416530612244834E-3</v>
      </c>
      <c r="E4" s="8">
        <f t="shared" ref="E4:E8" si="1">SQRT(D4)</f>
        <v>8.2714285714285671E-2</v>
      </c>
      <c r="F4" s="8" t="s">
        <v>23</v>
      </c>
      <c r="G4" s="8" t="s">
        <v>21</v>
      </c>
    </row>
    <row r="5" spans="1:7" x14ac:dyDescent="0.2">
      <c r="A5" s="8" t="s">
        <v>22</v>
      </c>
      <c r="B5" s="9">
        <v>23.503</v>
      </c>
      <c r="C5" s="9">
        <v>24</v>
      </c>
      <c r="D5" s="10">
        <f t="shared" si="0"/>
        <v>4.2883506944444425E-4</v>
      </c>
      <c r="E5" s="8">
        <f t="shared" si="1"/>
        <v>2.0708333333333329E-2</v>
      </c>
      <c r="F5" s="8" t="s">
        <v>24</v>
      </c>
      <c r="G5" s="8" t="s">
        <v>25</v>
      </c>
    </row>
    <row r="6" spans="1:7" x14ac:dyDescent="0.2">
      <c r="A6" s="8" t="s">
        <v>22</v>
      </c>
      <c r="B6" s="9">
        <v>30.130333</v>
      </c>
      <c r="C6" s="9">
        <v>30</v>
      </c>
      <c r="D6" s="10">
        <f t="shared" si="0"/>
        <v>1.8874100987777852E-5</v>
      </c>
      <c r="E6" s="8">
        <f t="shared" si="1"/>
        <v>4.3444333333333418E-3</v>
      </c>
      <c r="F6" s="8" t="s">
        <v>26</v>
      </c>
      <c r="G6" s="8" t="s">
        <v>27</v>
      </c>
    </row>
    <row r="7" spans="1:7" x14ac:dyDescent="0.2">
      <c r="A7" s="8" t="s">
        <v>22</v>
      </c>
      <c r="B7" s="9">
        <v>21.602</v>
      </c>
      <c r="C7" s="9">
        <v>11</v>
      </c>
      <c r="D7" s="10">
        <f t="shared" si="0"/>
        <v>0.92894548760330586</v>
      </c>
      <c r="E7" s="8">
        <f t="shared" si="1"/>
        <v>0.96381818181818191</v>
      </c>
      <c r="F7" s="8" t="s">
        <v>30</v>
      </c>
      <c r="G7" s="8" t="s">
        <v>31</v>
      </c>
    </row>
    <row r="8" spans="1:7" x14ac:dyDescent="0.2">
      <c r="A8" s="8" t="s">
        <v>19</v>
      </c>
      <c r="B8" s="9">
        <v>2.56</v>
      </c>
      <c r="C8" s="9">
        <v>2.86</v>
      </c>
      <c r="D8" s="10">
        <f t="shared" si="0"/>
        <v>1.1002983030955048E-2</v>
      </c>
      <c r="E8" s="8">
        <f t="shared" si="1"/>
        <v>0.10489510489510484</v>
      </c>
      <c r="F8" s="8" t="s">
        <v>29</v>
      </c>
      <c r="G8" s="8" t="s">
        <v>28</v>
      </c>
    </row>
    <row r="9" spans="1:7" x14ac:dyDescent="0.2">
      <c r="B9" s="3"/>
    </row>
    <row r="10" spans="1:7" x14ac:dyDescent="0.2">
      <c r="A10" s="11" t="s">
        <v>2</v>
      </c>
      <c r="B10" s="12" t="s">
        <v>0</v>
      </c>
      <c r="C10" s="13" t="s">
        <v>1</v>
      </c>
      <c r="D10" s="14" t="s">
        <v>15</v>
      </c>
      <c r="E10" s="13" t="s">
        <v>16</v>
      </c>
      <c r="F10" s="13" t="s">
        <v>98</v>
      </c>
      <c r="G10" s="13" t="s">
        <v>5</v>
      </c>
    </row>
    <row r="11" spans="1:7" x14ac:dyDescent="0.2">
      <c r="A11" s="8" t="s">
        <v>100</v>
      </c>
      <c r="B11" s="9">
        <v>60.58</v>
      </c>
      <c r="C11" s="8">
        <v>58.5</v>
      </c>
      <c r="D11" s="10">
        <f>((C11-B11)^2)/(C11^2)</f>
        <v>1.2641975308641954E-3</v>
      </c>
      <c r="E11" s="8">
        <f>SQRT(D11)</f>
        <v>3.5555555555555528E-2</v>
      </c>
      <c r="F11" s="8" t="s">
        <v>35</v>
      </c>
      <c r="G11" s="8" t="s">
        <v>39</v>
      </c>
    </row>
    <row r="12" spans="1:7" x14ac:dyDescent="0.2">
      <c r="A12" s="8" t="s">
        <v>41</v>
      </c>
      <c r="B12" s="9">
        <v>524</v>
      </c>
      <c r="C12" s="8">
        <v>654.33330000000001</v>
      </c>
      <c r="D12" s="10">
        <f t="shared" ref="D12:D13" si="2">((C12-B12)^2)/(C12^2)</f>
        <v>3.9674616517718413E-2</v>
      </c>
      <c r="E12" s="8">
        <f t="shared" ref="E12:E13" si="3">SQRT(D12)</f>
        <v>0.19918488024375347</v>
      </c>
      <c r="F12" s="8" t="s">
        <v>40</v>
      </c>
      <c r="G12" s="8" t="s">
        <v>42</v>
      </c>
    </row>
    <row r="13" spans="1:7" x14ac:dyDescent="0.2">
      <c r="A13" s="8" t="s">
        <v>100</v>
      </c>
      <c r="B13" s="9">
        <v>45.11</v>
      </c>
      <c r="C13" s="8">
        <v>50.588235300000001</v>
      </c>
      <c r="D13" s="10">
        <f t="shared" si="2"/>
        <v>1.1726875225269041E-2</v>
      </c>
      <c r="E13" s="8">
        <f t="shared" si="3"/>
        <v>0.10829069777810577</v>
      </c>
      <c r="F13" s="8" t="s">
        <v>37</v>
      </c>
      <c r="G13" s="8" t="s">
        <v>101</v>
      </c>
    </row>
    <row r="14" spans="1:7" x14ac:dyDescent="0.2">
      <c r="B14" s="3"/>
    </row>
    <row r="15" spans="1:7" x14ac:dyDescent="0.2">
      <c r="A15" s="11" t="s">
        <v>2</v>
      </c>
      <c r="B15" s="12" t="s">
        <v>0</v>
      </c>
      <c r="C15" s="13" t="s">
        <v>1</v>
      </c>
      <c r="D15" s="14" t="s">
        <v>15</v>
      </c>
      <c r="E15" s="13" t="s">
        <v>16</v>
      </c>
      <c r="F15" s="13" t="s">
        <v>98</v>
      </c>
      <c r="G15" s="13" t="s">
        <v>5</v>
      </c>
    </row>
    <row r="16" spans="1:7" x14ac:dyDescent="0.2">
      <c r="A16" s="8" t="s">
        <v>102</v>
      </c>
      <c r="B16" s="8">
        <v>109</v>
      </c>
      <c r="C16" s="15">
        <v>99</v>
      </c>
      <c r="D16" s="8">
        <f>((C16-B16)^2)/(C16^2)</f>
        <v>1.0203040506070809E-2</v>
      </c>
      <c r="E16" s="10">
        <f>SQRT(D16)</f>
        <v>0.10101010101010101</v>
      </c>
      <c r="F16" s="10" t="s">
        <v>24</v>
      </c>
      <c r="G16" s="8" t="s">
        <v>48</v>
      </c>
    </row>
    <row r="17" spans="1:7" x14ac:dyDescent="0.2">
      <c r="A17" s="8" t="s">
        <v>102</v>
      </c>
      <c r="B17" s="8">
        <v>40.818181799999998</v>
      </c>
      <c r="C17" s="15">
        <v>38.971612700000001</v>
      </c>
      <c r="D17" s="8">
        <f t="shared" ref="D17:D18" si="4">((C17-B17)^2)/(C17^2)</f>
        <v>2.2450931875946361E-3</v>
      </c>
      <c r="E17" s="10">
        <f t="shared" ref="E17:E18" si="5">SQRT(D17)</f>
        <v>4.7382414328468278E-2</v>
      </c>
      <c r="F17" s="10" t="s">
        <v>85</v>
      </c>
      <c r="G17" s="15" t="s">
        <v>84</v>
      </c>
    </row>
    <row r="18" spans="1:7" x14ac:dyDescent="0.2">
      <c r="A18" s="8" t="s">
        <v>102</v>
      </c>
      <c r="B18" s="8">
        <v>8.35</v>
      </c>
      <c r="C18" s="15">
        <v>7.8</v>
      </c>
      <c r="D18" s="8">
        <f t="shared" si="4"/>
        <v>4.9720578566732386E-3</v>
      </c>
      <c r="E18" s="10">
        <f t="shared" si="5"/>
        <v>7.0512820512820498E-2</v>
      </c>
      <c r="F18" s="10" t="s">
        <v>87</v>
      </c>
      <c r="G18" s="8" t="s">
        <v>93</v>
      </c>
    </row>
    <row r="19" spans="1:7" x14ac:dyDescent="0.2">
      <c r="B19" s="3"/>
    </row>
    <row r="20" spans="1:7" x14ac:dyDescent="0.2">
      <c r="B20" s="3"/>
    </row>
    <row r="21" spans="1:7" x14ac:dyDescent="0.2">
      <c r="B21" s="3"/>
    </row>
    <row r="22" spans="1:7" x14ac:dyDescent="0.2">
      <c r="B22" s="3"/>
    </row>
    <row r="25" spans="1:7" x14ac:dyDescent="0.2">
      <c r="A25" s="3"/>
      <c r="B25" s="5"/>
      <c r="D25"/>
    </row>
    <row r="26" spans="1:7" x14ac:dyDescent="0.2">
      <c r="D26"/>
    </row>
    <row r="27" spans="1:7" x14ac:dyDescent="0.2">
      <c r="D27"/>
    </row>
    <row r="28" spans="1:7" x14ac:dyDescent="0.2">
      <c r="D28"/>
    </row>
    <row r="29" spans="1:7" x14ac:dyDescent="0.2">
      <c r="D29"/>
    </row>
    <row r="30" spans="1:7" x14ac:dyDescent="0.2">
      <c r="D30"/>
    </row>
    <row r="31" spans="1:7" x14ac:dyDescent="0.2">
      <c r="B31" s="6"/>
      <c r="D31"/>
      <c r="F31" s="6"/>
    </row>
    <row r="32" spans="1:7" x14ac:dyDescent="0.2">
      <c r="B32" s="6"/>
      <c r="D32"/>
      <c r="F32" s="6"/>
    </row>
    <row r="33" spans="2:6" x14ac:dyDescent="0.2">
      <c r="B33" s="6"/>
      <c r="D33"/>
      <c r="F33" s="6"/>
    </row>
    <row r="34" spans="2:6" x14ac:dyDescent="0.2">
      <c r="B34" s="6"/>
      <c r="D34"/>
      <c r="F34" s="6"/>
    </row>
    <row r="35" spans="2:6" x14ac:dyDescent="0.2">
      <c r="B35" s="6"/>
      <c r="D35"/>
      <c r="F35" s="6"/>
    </row>
    <row r="36" spans="2:6" x14ac:dyDescent="0.2">
      <c r="B36" s="6"/>
      <c r="D36"/>
      <c r="F36" s="6"/>
    </row>
    <row r="37" spans="2:6" x14ac:dyDescent="0.2">
      <c r="B37" s="6"/>
      <c r="D37"/>
      <c r="F37" s="6"/>
    </row>
    <row r="38" spans="2:6" x14ac:dyDescent="0.2">
      <c r="B38" s="6"/>
      <c r="D38"/>
      <c r="F38" s="6"/>
    </row>
    <row r="39" spans="2:6" x14ac:dyDescent="0.2">
      <c r="B39" s="6"/>
      <c r="D39"/>
      <c r="F39" s="6"/>
    </row>
    <row r="40" spans="2:6" x14ac:dyDescent="0.2">
      <c r="B40" s="6"/>
      <c r="D40"/>
      <c r="F40" s="6"/>
    </row>
    <row r="41" spans="2:6" x14ac:dyDescent="0.2">
      <c r="B41" s="6"/>
      <c r="D41"/>
      <c r="F41" s="6"/>
    </row>
    <row r="42" spans="2:6" x14ac:dyDescent="0.2">
      <c r="B42" s="6"/>
      <c r="D42"/>
    </row>
    <row r="43" spans="2:6" x14ac:dyDescent="0.2">
      <c r="B43" s="6"/>
      <c r="D43"/>
    </row>
    <row r="44" spans="2:6" x14ac:dyDescent="0.2">
      <c r="B44" s="6"/>
      <c r="D44"/>
    </row>
    <row r="45" spans="2:6" x14ac:dyDescent="0.2">
      <c r="B45" s="6"/>
      <c r="D45"/>
    </row>
    <row r="46" spans="2:6" x14ac:dyDescent="0.2">
      <c r="B46" s="6"/>
      <c r="D46"/>
    </row>
    <row r="47" spans="2:6" x14ac:dyDescent="0.2">
      <c r="B47" s="6"/>
      <c r="D47"/>
    </row>
    <row r="48" spans="2:6" x14ac:dyDescent="0.2">
      <c r="B48" s="6"/>
      <c r="D48"/>
    </row>
    <row r="49" spans="2:6" x14ac:dyDescent="0.2">
      <c r="B49" s="6"/>
      <c r="D49"/>
    </row>
    <row r="50" spans="2:6" x14ac:dyDescent="0.2">
      <c r="B50" s="6"/>
      <c r="D50"/>
    </row>
    <row r="51" spans="2:6" x14ac:dyDescent="0.2">
      <c r="B51" s="6"/>
      <c r="D51"/>
    </row>
    <row r="53" spans="2:6" x14ac:dyDescent="0.2">
      <c r="B53" s="6"/>
    </row>
    <row r="54" spans="2:6" x14ac:dyDescent="0.2">
      <c r="B54" s="6"/>
      <c r="F54" s="6"/>
    </row>
    <row r="55" spans="2:6" x14ac:dyDescent="0.2">
      <c r="B5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demand</vt:lpstr>
      <vt:lpstr>capacity</vt:lpstr>
      <vt:lpstr>cost</vt:lpstr>
      <vt:lpstr>emissions</vt:lpstr>
      <vt:lpstr>Sheet3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Bonface Ogutu Osoro</dc:creator>
  <cp:lastModifiedBy>Bonface Ogutu Osoro</cp:lastModifiedBy>
  <dcterms:created xsi:type="dcterms:W3CDTF">2024-12-11T17:06:12Z</dcterms:created>
  <dcterms:modified xsi:type="dcterms:W3CDTF">2024-12-30T17:22:56Z</dcterms:modified>
</cp:coreProperties>
</file>