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465D6306-AD07-0D47-BF65-7468502EB59D}" xr6:coauthVersionLast="47" xr6:coauthVersionMax="47" xr10:uidLastSave="{00000000-0000-0000-0000-000000000000}"/>
  <bookViews>
    <workbookView xWindow="41900" yWindow="2900" windowWidth="38400" windowHeight="2110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2" l="1"/>
  <c r="D143" i="2"/>
  <c r="D144" i="2"/>
  <c r="D141" i="2"/>
  <c r="D134" i="2"/>
  <c r="D135" i="2"/>
  <c r="D136" i="2"/>
  <c r="D133" i="2"/>
  <c r="H122" i="2"/>
  <c r="C122" i="2"/>
  <c r="B122" i="2"/>
  <c r="I122" i="2"/>
  <c r="K118" i="2"/>
  <c r="J118" i="2"/>
  <c r="E115" i="2"/>
  <c r="K121" i="2"/>
  <c r="J121" i="2"/>
  <c r="I121" i="2"/>
  <c r="H121" i="2"/>
  <c r="D121" i="2"/>
  <c r="C121" i="2"/>
  <c r="E121" i="2"/>
  <c r="B121" i="2"/>
  <c r="K115" i="2"/>
  <c r="K116" i="2"/>
  <c r="K117" i="2"/>
  <c r="J116" i="2"/>
  <c r="J117" i="2"/>
  <c r="J115" i="2"/>
  <c r="E116" i="2"/>
  <c r="E117" i="2"/>
  <c r="E118" i="2"/>
  <c r="D116" i="2"/>
  <c r="D117" i="2"/>
  <c r="D118" i="2"/>
  <c r="D115" i="2"/>
  <c r="C127" i="2"/>
  <c r="E94" i="2"/>
  <c r="E95" i="2"/>
  <c r="E96" i="2"/>
  <c r="E93" i="2"/>
  <c r="E87" i="2"/>
  <c r="E88" i="2"/>
  <c r="E89" i="2"/>
  <c r="E86" i="2"/>
  <c r="E79" i="2"/>
  <c r="E81" i="2"/>
  <c r="E82" i="2"/>
  <c r="E80" i="2"/>
  <c r="E74" i="2"/>
  <c r="E75" i="2"/>
  <c r="E73" i="2"/>
  <c r="E67" i="2"/>
  <c r="E68" i="2"/>
  <c r="E60" i="2"/>
  <c r="E61" i="2"/>
  <c r="E59" i="2"/>
  <c r="E66" i="2"/>
  <c r="E25" i="2"/>
  <c r="E26" i="2"/>
  <c r="E24" i="2"/>
  <c r="E32" i="2"/>
  <c r="E33" i="2"/>
  <c r="E31" i="2"/>
  <c r="E39" i="2"/>
  <c r="E40" i="2"/>
  <c r="E38" i="2"/>
  <c r="E46" i="2"/>
  <c r="E47" i="2"/>
  <c r="E45" i="2"/>
  <c r="E53" i="2"/>
  <c r="E54" i="2"/>
  <c r="E52" i="2"/>
  <c r="E17" i="2"/>
  <c r="E5" i="2"/>
  <c r="E4" i="2"/>
  <c r="E6" i="2"/>
  <c r="E16" i="2"/>
  <c r="E18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<sst xmlns="http://schemas.openxmlformats.org/spreadsheetml/2006/main" count="210" uniqueCount="66">
  <si>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</si>
  <si>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</si>
  <si>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</si>
  <si>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</si>
  <si>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</si>
  <si>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</si>
  <si>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</si>
  <si>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</si>
  <si>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</si>
  <si>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</si>
  <si>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</si>
  <si>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</si>
  <si>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</si>
  <si>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</si>
  <si>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</si>
  <si>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</si>
  <si>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</si>
  <si>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</si>
  <si>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</si>
  <si>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</si>
  <si>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</si>
  <si>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</si>
  <si>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</si>
  <si>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</si>
  <si>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</si>
  <si>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</si>
  <si>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</si>
  <si>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</si>
  <si>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</si>
  <si>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</si>
  <si>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</si>
  <si>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</si>
  <si>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</si>
  <si>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</si>
  <si>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</si>
  <si>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</si>
  <si>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</si>
  <si>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</si>
  <si>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</si>
  <si>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</si>
  <si>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</si>
  <si>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</si>
  <si>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</si>
  <si>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</si>
  <si>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</si>
  <si>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</si>
  <si>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</si>
  <si>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</si>
  <si>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</si>
  <si>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</si>
  <si>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Times BS</t>
  </si>
  <si>
    <t>Times WC</t>
  </si>
  <si>
    <t>Ecotoxicity OneWeb</t>
  </si>
  <si>
    <t>HYC</t>
  </si>
  <si>
    <t>Rocket</t>
  </si>
  <si>
    <t>Times</t>
  </si>
  <si>
    <t>HYD</t>
  </si>
  <si>
    <t>Value</t>
  </si>
  <si>
    <t>Rural_Ruiz_et_al</t>
  </si>
  <si>
    <t>Remote_Ruiz_et_al</t>
  </si>
  <si>
    <t>Comparison against rural (kg CO2eq/subscriber)</t>
  </si>
  <si>
    <t>Comparison against remote (kg CO2eq/subscriber)</t>
  </si>
  <si>
    <t>Mean_LEO</t>
  </si>
  <si>
    <t>Annual per Subscriber Emissions</t>
  </si>
  <si>
    <t>Increase</t>
  </si>
  <si>
    <t>Total  Emissions Climate Change 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</si>
</sst>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164" fontId="1" fillId="0" borderId="1" xfId="0" applyNumberFormat="1" applyFont="1" applyBorder="1"/>
    <xf numFmtId="166" fontId="0" fillId="0" borderId="0" xfId="1" applyNumberFormat="1" applyFont="1"/>
    <xf numFmtId="165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N144"/>
  <sheetViews>
    <sheetView tabSelected="1" topLeftCell="A105" zoomScale="115" zoomScaleNormal="115" workbookViewId="0">
      <selection activeCell="E142" sqref="E142"/>
    </sheetView>
  </sheetViews>
  <sheetFormatPr baseColWidth="10" defaultColWidth="11.5" defaultRowHeight="16" x14ac:dyDescent="0.2"/>
  <cols>
    <col min="1" max="1" width="26.1640625" style="1" bestFit="1" customWidth="1"/>
    <col min="2" max="2" width="17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4.33203125" style="1" bestFit="1" customWidth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5"/>
      <c r="B2" s="5" t="s">
        <v>5</v>
      </c>
      <c r="C2" s="5" t="s">
        <v>6</v>
      </c>
      <c r="D2" s="5"/>
      <c r="E2" s="14" t="s">
        <v>8</v>
      </c>
      <c r="F2" s="14"/>
      <c r="G2" s="14" t="s">
        <v>10</v>
      </c>
      <c r="H2" s="14"/>
      <c r="I2" s="14" t="s">
        <v>12</v>
      </c>
      <c r="J2" s="14"/>
    </row>
    <row r="3" spans="1:10" x14ac:dyDescent="0.2">
      <c r="A3" s="3" t="s">
        <v>2</v>
      </c>
      <c r="B3" s="3">
        <v>0.93859720000000002</v>
      </c>
      <c r="C3" s="3">
        <v>1.7592140999999999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3">
        <v>1.3784795000000001</v>
      </c>
      <c r="C4" s="3">
        <v>3.0768843000000001</v>
      </c>
      <c r="D4" s="3"/>
      <c r="E4" s="3">
        <f>((B6-B4)/B6)*100</f>
        <v>-18.198237641069355</v>
      </c>
      <c r="F4" s="3" t="s">
        <v>9</v>
      </c>
      <c r="G4" s="3"/>
      <c r="H4" s="3"/>
      <c r="I4" s="3"/>
      <c r="J4" s="3"/>
    </row>
    <row r="5" spans="1:10" x14ac:dyDescent="0.2">
      <c r="A5" s="3" t="s">
        <v>38</v>
      </c>
      <c r="B5" s="3">
        <v>0.28183930000000001</v>
      </c>
      <c r="C5" s="3">
        <v>0.73638769999999998</v>
      </c>
      <c r="D5" s="3"/>
      <c r="E5" s="3">
        <f>((B6-B5)/B6)*100</f>
        <v>75.833584352910123</v>
      </c>
      <c r="F5" s="3"/>
      <c r="G5" s="3"/>
      <c r="H5" s="3"/>
      <c r="I5" s="3"/>
      <c r="J5" s="3"/>
    </row>
    <row r="6" spans="1:10" x14ac:dyDescent="0.2">
      <c r="A6" s="3" t="s">
        <v>4</v>
      </c>
      <c r="B6" s="3">
        <v>1.1662437000000001</v>
      </c>
      <c r="C6" s="3">
        <v>1.7244889999999999</v>
      </c>
      <c r="D6" s="3"/>
      <c r="E6" s="3">
        <f>((B6-B3)/B6)*100</f>
        <v>19.519633846682307</v>
      </c>
      <c r="F6" s="3" t="s">
        <v>7</v>
      </c>
      <c r="G6" s="7">
        <f>((C6-C3)/C6)*100</f>
        <v>-2.0136457814459794</v>
      </c>
      <c r="H6" s="3" t="s">
        <v>11</v>
      </c>
      <c r="I6" s="3">
        <f>((C4-C6)/C4)*100</f>
        <v>43.953401172738282</v>
      </c>
      <c r="J6" s="3" t="s">
        <v>13</v>
      </c>
    </row>
    <row r="8" spans="1:10" x14ac:dyDescent="0.2">
      <c r="A8" s="12" t="s">
        <v>14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">
      <c r="A9" s="5"/>
      <c r="B9" s="5" t="s">
        <v>5</v>
      </c>
      <c r="C9" s="5" t="s">
        <v>6</v>
      </c>
      <c r="D9" s="5"/>
      <c r="E9" s="14" t="s">
        <v>15</v>
      </c>
      <c r="F9" s="14"/>
      <c r="G9" s="14" t="s">
        <v>16</v>
      </c>
      <c r="H9" s="14"/>
      <c r="I9" s="14" t="s">
        <v>12</v>
      </c>
      <c r="J9" s="14"/>
    </row>
    <row r="10" spans="1:10" x14ac:dyDescent="0.2">
      <c r="A10" s="3" t="s">
        <v>2</v>
      </c>
      <c r="B10" s="3">
        <v>3.2850000000000001</v>
      </c>
      <c r="C10" s="3">
        <v>6.2</v>
      </c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0</v>
      </c>
      <c r="B11" s="3">
        <v>1.2346999999999999</v>
      </c>
      <c r="C11" s="3">
        <v>1.8</v>
      </c>
      <c r="D11" s="3"/>
      <c r="E11" s="3">
        <f>((B10-B11)/B10)*100</f>
        <v>62.414003044140031</v>
      </c>
      <c r="F11" s="3" t="s">
        <v>9</v>
      </c>
      <c r="G11" s="3">
        <f>((B11-B12)/B11)*100</f>
        <v>36.016846197456864</v>
      </c>
      <c r="H11" s="3" t="s">
        <v>13</v>
      </c>
      <c r="I11" s="3">
        <f>((C11-C10)/C11)*100</f>
        <v>-244.44444444444446</v>
      </c>
      <c r="J11" s="3" t="s">
        <v>17</v>
      </c>
    </row>
    <row r="12" spans="1:10" x14ac:dyDescent="0.2">
      <c r="A12" s="3" t="s">
        <v>1</v>
      </c>
      <c r="B12" s="3">
        <v>0.79</v>
      </c>
      <c r="C12" s="3">
        <v>1</v>
      </c>
      <c r="D12" s="3"/>
      <c r="E12" s="3"/>
      <c r="F12" s="3"/>
      <c r="G12" s="3"/>
      <c r="H12" s="3"/>
      <c r="I12" s="3">
        <f>((C11-C12)/C11)*100</f>
        <v>44.44444444444445</v>
      </c>
      <c r="J12" s="3" t="s">
        <v>18</v>
      </c>
    </row>
    <row r="14" spans="1:10" x14ac:dyDescent="0.2">
      <c r="A14" s="12" t="s">
        <v>19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5"/>
      <c r="B15" s="5" t="s">
        <v>5</v>
      </c>
      <c r="C15" s="5" t="s">
        <v>6</v>
      </c>
      <c r="D15" s="5"/>
      <c r="E15" s="14" t="s">
        <v>16</v>
      </c>
      <c r="F15" s="14"/>
    </row>
    <row r="16" spans="1:10" x14ac:dyDescent="0.2">
      <c r="A16" s="3" t="s">
        <v>2</v>
      </c>
      <c r="B16" s="3">
        <v>0.87</v>
      </c>
      <c r="C16" s="3">
        <v>3.91</v>
      </c>
      <c r="D16" s="3"/>
      <c r="E16" s="3">
        <f>B16/B17</f>
        <v>5.8</v>
      </c>
      <c r="F16" s="3"/>
    </row>
    <row r="17" spans="1:10" x14ac:dyDescent="0.2">
      <c r="A17" s="3" t="s">
        <v>0</v>
      </c>
      <c r="B17" s="3">
        <v>0.15</v>
      </c>
      <c r="C17" s="3">
        <v>0.67</v>
      </c>
      <c r="D17" s="3"/>
      <c r="E17" s="3">
        <f>B17/B18</f>
        <v>2.9999999999999996</v>
      </c>
      <c r="F17" s="3"/>
    </row>
    <row r="18" spans="1:10" x14ac:dyDescent="0.2">
      <c r="A18" s="3" t="s">
        <v>38</v>
      </c>
      <c r="B18" s="3">
        <v>0.05</v>
      </c>
      <c r="C18" s="3">
        <v>0.22</v>
      </c>
      <c r="D18" s="3"/>
      <c r="E18" s="3">
        <f>B17/B18</f>
        <v>2.9999999999999996</v>
      </c>
      <c r="F18" s="3"/>
    </row>
    <row r="19" spans="1:10" x14ac:dyDescent="0.2">
      <c r="A19" s="3" t="s">
        <v>1</v>
      </c>
      <c r="B19" s="3">
        <v>0.04</v>
      </c>
      <c r="C19" s="3">
        <v>0.19</v>
      </c>
      <c r="D19" s="3"/>
      <c r="E19" s="3">
        <f>B17/B19</f>
        <v>3.75</v>
      </c>
      <c r="F19" s="3" t="s">
        <v>20</v>
      </c>
    </row>
    <row r="21" spans="1:10" x14ac:dyDescent="0.2">
      <c r="A21" s="12" t="s">
        <v>21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">
      <c r="A22" s="5"/>
      <c r="B22" s="5" t="s">
        <v>5</v>
      </c>
      <c r="C22" s="5"/>
      <c r="D22" s="5"/>
      <c r="E22" s="14" t="s">
        <v>15</v>
      </c>
      <c r="F22" s="14"/>
    </row>
    <row r="23" spans="1:10" x14ac:dyDescent="0.2">
      <c r="A23" s="3" t="s">
        <v>2</v>
      </c>
      <c r="B23" s="3">
        <v>41.515552999999997</v>
      </c>
      <c r="C23" s="3"/>
      <c r="D23" s="3"/>
      <c r="E23" s="3"/>
      <c r="F23" s="3"/>
    </row>
    <row r="24" spans="1:10" x14ac:dyDescent="0.2">
      <c r="A24" s="3" t="s">
        <v>0</v>
      </c>
      <c r="B24" s="3">
        <v>62.860146999999998</v>
      </c>
      <c r="C24" s="3"/>
      <c r="D24" s="3"/>
      <c r="E24" s="3">
        <f>((B$23-B24)/B$23)*100</f>
        <v>-51.413488337732126</v>
      </c>
      <c r="F24" s="3" t="s">
        <v>22</v>
      </c>
    </row>
    <row r="25" spans="1:10" x14ac:dyDescent="0.2">
      <c r="A25" s="3" t="s">
        <v>38</v>
      </c>
      <c r="B25" s="3">
        <v>12.518879999999999</v>
      </c>
      <c r="C25" s="3"/>
      <c r="D25" s="3"/>
      <c r="E25" s="3">
        <f t="shared" ref="E25:E26" si="0">((B$23-B25)/B$23)*100</f>
        <v>69.845325196559472</v>
      </c>
      <c r="F25" s="3" t="s">
        <v>44</v>
      </c>
    </row>
    <row r="26" spans="1:10" x14ac:dyDescent="0.2">
      <c r="A26" s="3" t="s">
        <v>1</v>
      </c>
      <c r="B26" s="3">
        <v>16.539051000000001</v>
      </c>
      <c r="C26" s="3"/>
      <c r="D26" s="3"/>
      <c r="E26" s="3">
        <f t="shared" si="0"/>
        <v>60.161795267426641</v>
      </c>
      <c r="F26" s="3" t="s">
        <v>45</v>
      </c>
    </row>
    <row r="28" spans="1:10" x14ac:dyDescent="0.2">
      <c r="A28" s="12" t="s">
        <v>23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">
      <c r="A29" s="5"/>
      <c r="B29" s="5" t="s">
        <v>5</v>
      </c>
      <c r="C29" s="5"/>
      <c r="D29" s="5"/>
      <c r="E29" s="14" t="s">
        <v>15</v>
      </c>
      <c r="F29" s="14"/>
    </row>
    <row r="30" spans="1:10" x14ac:dyDescent="0.2">
      <c r="A30" s="3" t="s">
        <v>2</v>
      </c>
      <c r="B30" s="3">
        <v>46.704996999999999</v>
      </c>
      <c r="C30" s="3"/>
      <c r="D30" s="3"/>
      <c r="E30" s="3"/>
      <c r="F30" s="3"/>
    </row>
    <row r="31" spans="1:10" x14ac:dyDescent="0.2">
      <c r="A31" s="3" t="s">
        <v>0</v>
      </c>
      <c r="B31" s="3">
        <v>70.717664999999997</v>
      </c>
      <c r="C31" s="3"/>
      <c r="D31" s="3"/>
      <c r="E31" s="3">
        <f>((B$30-B31)/B$30)*100</f>
        <v>-51.413487940059177</v>
      </c>
      <c r="F31" s="3" t="s">
        <v>39</v>
      </c>
    </row>
    <row r="32" spans="1:10" x14ac:dyDescent="0.2">
      <c r="A32" s="3" t="s">
        <v>38</v>
      </c>
      <c r="B32" s="3">
        <v>4.6945800000000002</v>
      </c>
      <c r="C32" s="3"/>
      <c r="D32" s="3"/>
      <c r="E32" s="3">
        <f t="shared" ref="E32:E33" si="1">((B$30-B32)/B$30)*100</f>
        <v>89.948441705284765</v>
      </c>
      <c r="F32" s="3" t="s">
        <v>44</v>
      </c>
    </row>
    <row r="33" spans="1:10" x14ac:dyDescent="0.2">
      <c r="A33" s="3" t="s">
        <v>1</v>
      </c>
      <c r="B33" s="3">
        <v>18.606432999999999</v>
      </c>
      <c r="C33" s="3"/>
      <c r="D33" s="3"/>
      <c r="E33" s="3">
        <f t="shared" si="1"/>
        <v>60.161793822618172</v>
      </c>
      <c r="F33" s="3" t="s">
        <v>45</v>
      </c>
    </row>
    <row r="35" spans="1:10" x14ac:dyDescent="0.2">
      <c r="A35" s="12" t="s">
        <v>24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">
      <c r="A36" s="5"/>
      <c r="B36" s="5" t="s">
        <v>5</v>
      </c>
      <c r="C36" s="5"/>
      <c r="D36" s="5"/>
      <c r="E36" s="14" t="s">
        <v>15</v>
      </c>
      <c r="F36" s="14"/>
    </row>
    <row r="37" spans="1:10" x14ac:dyDescent="0.2">
      <c r="A37" s="3" t="s">
        <v>2</v>
      </c>
      <c r="B37" s="3">
        <v>258.5</v>
      </c>
      <c r="C37" s="3"/>
      <c r="D37" s="3"/>
      <c r="E37" s="3"/>
      <c r="F37" s="3"/>
    </row>
    <row r="38" spans="1:10" x14ac:dyDescent="0.2">
      <c r="A38" s="3" t="s">
        <v>0</v>
      </c>
      <c r="B38" s="3">
        <v>264.2</v>
      </c>
      <c r="C38" s="3"/>
      <c r="D38" s="3"/>
      <c r="E38" s="3">
        <f>((B$37-B38)/B$37)*100</f>
        <v>-2.2050290135396478</v>
      </c>
      <c r="F38" s="3" t="s">
        <v>39</v>
      </c>
    </row>
    <row r="39" spans="1:10" x14ac:dyDescent="0.2">
      <c r="A39" s="3" t="s">
        <v>38</v>
      </c>
      <c r="B39" s="3">
        <v>12.76</v>
      </c>
      <c r="C39" s="3"/>
      <c r="D39" s="3"/>
      <c r="E39" s="3">
        <f t="shared" ref="E39:E40" si="2">((B$37-B39)/B$37)*100</f>
        <v>95.063829787234042</v>
      </c>
      <c r="F39" s="3" t="s">
        <v>42</v>
      </c>
    </row>
    <row r="40" spans="1:10" x14ac:dyDescent="0.2">
      <c r="A40" s="3" t="s">
        <v>1</v>
      </c>
      <c r="B40" s="3">
        <v>130.30000000000001</v>
      </c>
      <c r="C40" s="3"/>
      <c r="D40" s="3"/>
      <c r="E40" s="3">
        <f t="shared" si="2"/>
        <v>49.593810444874272</v>
      </c>
      <c r="F40" s="3" t="s">
        <v>43</v>
      </c>
    </row>
    <row r="42" spans="1:10" x14ac:dyDescent="0.2">
      <c r="A42" s="12" t="s">
        <v>25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">
      <c r="A43" s="5"/>
      <c r="B43" s="5" t="s">
        <v>5</v>
      </c>
      <c r="C43" s="5"/>
      <c r="D43" s="5"/>
      <c r="E43" s="14" t="s">
        <v>15</v>
      </c>
      <c r="F43" s="14"/>
    </row>
    <row r="44" spans="1:10" x14ac:dyDescent="0.2">
      <c r="A44" s="3" t="s">
        <v>2</v>
      </c>
      <c r="B44" s="3">
        <v>23915613</v>
      </c>
      <c r="C44" s="3"/>
      <c r="D44" s="3"/>
      <c r="E44" s="3"/>
      <c r="F44" s="3"/>
    </row>
    <row r="45" spans="1:10" x14ac:dyDescent="0.2">
      <c r="A45" s="3" t="s">
        <v>0</v>
      </c>
      <c r="B45" s="3">
        <v>17869692</v>
      </c>
      <c r="C45" s="3"/>
      <c r="D45" s="3"/>
      <c r="E45" s="3">
        <f>((B$44-B45)/B$44)*100</f>
        <v>25.280225934413643</v>
      </c>
      <c r="F45" s="3" t="s">
        <v>22</v>
      </c>
    </row>
    <row r="46" spans="1:10" x14ac:dyDescent="0.2">
      <c r="A46" s="3" t="s">
        <v>38</v>
      </c>
      <c r="B46" s="3">
        <v>2095387</v>
      </c>
      <c r="C46" s="3"/>
      <c r="D46" s="3"/>
      <c r="E46" s="3">
        <f t="shared" ref="E46:E47" si="3">((B$44-B46)/B$44)*100</f>
        <v>91.238414001765292</v>
      </c>
      <c r="F46" s="3" t="s">
        <v>41</v>
      </c>
    </row>
    <row r="47" spans="1:10" x14ac:dyDescent="0.2">
      <c r="A47" s="3" t="s">
        <v>1</v>
      </c>
      <c r="B47" s="3">
        <v>1961421</v>
      </c>
      <c r="C47" s="3"/>
      <c r="D47" s="3"/>
      <c r="E47" s="3">
        <f t="shared" si="3"/>
        <v>91.798575265455256</v>
      </c>
      <c r="F47" s="3" t="s">
        <v>13</v>
      </c>
    </row>
    <row r="49" spans="1:10" x14ac:dyDescent="0.2">
      <c r="A49" s="12" t="s">
        <v>26</v>
      </c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">
      <c r="A50" s="5"/>
      <c r="B50" s="5" t="s">
        <v>5</v>
      </c>
      <c r="C50" s="5"/>
      <c r="D50" s="5"/>
      <c r="E50" s="14" t="s">
        <v>15</v>
      </c>
      <c r="F50" s="14"/>
    </row>
    <row r="51" spans="1:10" x14ac:dyDescent="0.2">
      <c r="A51" s="3" t="s">
        <v>2</v>
      </c>
      <c r="B51" s="3">
        <v>121.47058819999999</v>
      </c>
      <c r="C51" s="3"/>
      <c r="D51" s="3"/>
      <c r="E51" s="3"/>
      <c r="F51" s="3"/>
    </row>
    <row r="52" spans="1:10" x14ac:dyDescent="0.2">
      <c r="A52" s="3" t="s">
        <v>0</v>
      </c>
      <c r="B52" s="3">
        <v>63.450980399999999</v>
      </c>
      <c r="C52" s="3"/>
      <c r="D52" s="3"/>
      <c r="E52" s="3">
        <f>((B$51-B52)/B$51)*100</f>
        <v>47.764326047776557</v>
      </c>
      <c r="F52" s="3" t="s">
        <v>22</v>
      </c>
    </row>
    <row r="53" spans="1:10" x14ac:dyDescent="0.2">
      <c r="A53" s="3" t="s">
        <v>38</v>
      </c>
      <c r="B53" s="3">
        <v>0.37254900000000002</v>
      </c>
      <c r="C53" s="3"/>
      <c r="D53" s="3"/>
      <c r="E53" s="3">
        <f t="shared" ref="E53:E54" si="4">((B$51-B53)/B$51)*100</f>
        <v>99.693301065286192</v>
      </c>
      <c r="F53" s="3" t="s">
        <v>40</v>
      </c>
    </row>
    <row r="54" spans="1:10" x14ac:dyDescent="0.2">
      <c r="A54" s="3" t="s">
        <v>1</v>
      </c>
      <c r="B54" s="3">
        <v>4.5176470999999996</v>
      </c>
      <c r="C54" s="3"/>
      <c r="D54" s="3"/>
      <c r="E54" s="3">
        <f t="shared" si="4"/>
        <v>96.280871635723258</v>
      </c>
      <c r="F54" s="3" t="s">
        <v>13</v>
      </c>
    </row>
    <row r="56" spans="1:10" x14ac:dyDescent="0.2">
      <c r="A56" s="12" t="s">
        <v>27</v>
      </c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">
      <c r="A57" s="5"/>
      <c r="B57" s="5" t="s">
        <v>5</v>
      </c>
      <c r="C57" s="5"/>
      <c r="D57" s="5"/>
      <c r="E57" s="14" t="s">
        <v>15</v>
      </c>
      <c r="F57" s="14"/>
    </row>
    <row r="58" spans="1:10" x14ac:dyDescent="0.2">
      <c r="A58" s="3" t="s">
        <v>2</v>
      </c>
      <c r="B58" s="8">
        <v>1790693767</v>
      </c>
      <c r="C58" s="3"/>
      <c r="D58" s="3"/>
      <c r="E58" s="3"/>
      <c r="F58" s="3"/>
    </row>
    <row r="59" spans="1:10" x14ac:dyDescent="0.2">
      <c r="A59" s="3" t="s">
        <v>0</v>
      </c>
      <c r="B59" s="8">
        <v>1001134463</v>
      </c>
      <c r="C59" s="3"/>
      <c r="D59" s="3"/>
      <c r="E59" s="3">
        <f>((B$58-B59)/B$58)*100</f>
        <v>44.092369033191595</v>
      </c>
      <c r="F59" s="3" t="s">
        <v>22</v>
      </c>
    </row>
    <row r="60" spans="1:10" x14ac:dyDescent="0.2">
      <c r="A60" s="3" t="s">
        <v>38</v>
      </c>
      <c r="B60" s="8">
        <v>3550108263</v>
      </c>
      <c r="C60" s="3"/>
      <c r="D60" s="3"/>
      <c r="E60" s="3">
        <f>((B$58-B60)/B$58)*100</f>
        <v>-98.253231704022568</v>
      </c>
      <c r="F60" s="3" t="s">
        <v>46</v>
      </c>
    </row>
    <row r="61" spans="1:10" x14ac:dyDescent="0.2">
      <c r="A61" s="3" t="s">
        <v>1</v>
      </c>
      <c r="B61" s="8">
        <v>954781037</v>
      </c>
      <c r="C61" s="3"/>
      <c r="D61" s="3"/>
      <c r="E61" s="3">
        <f t="shared" ref="E61" si="5">((B$58-B61)/B$58)*100</f>
        <v>46.680942627081805</v>
      </c>
      <c r="F61" s="3" t="s">
        <v>13</v>
      </c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12" t="s">
        <v>28</v>
      </c>
      <c r="B63" s="12"/>
      <c r="C63" s="12"/>
      <c r="D63" s="12"/>
      <c r="E63" s="12"/>
      <c r="F63" s="12"/>
      <c r="G63" s="12"/>
      <c r="H63" s="12"/>
      <c r="I63" s="12"/>
      <c r="J63" s="12"/>
    </row>
    <row r="64" spans="1:10" x14ac:dyDescent="0.2">
      <c r="A64" s="5"/>
      <c r="B64" s="5" t="s">
        <v>5</v>
      </c>
      <c r="C64" s="5"/>
      <c r="D64" s="5"/>
      <c r="E64" s="14" t="s">
        <v>15</v>
      </c>
      <c r="F64" s="14"/>
    </row>
    <row r="65" spans="1:10" x14ac:dyDescent="0.2">
      <c r="A65" s="3" t="s">
        <v>2</v>
      </c>
      <c r="B65" s="8">
        <v>2382827014</v>
      </c>
      <c r="C65" s="3"/>
      <c r="D65" s="3"/>
      <c r="E65" s="3"/>
      <c r="F65" s="3"/>
    </row>
    <row r="66" spans="1:10" x14ac:dyDescent="0.2">
      <c r="A66" s="3" t="s">
        <v>0</v>
      </c>
      <c r="B66" s="8">
        <v>3298803183</v>
      </c>
      <c r="C66" s="3"/>
      <c r="D66" s="3"/>
      <c r="E66" s="3">
        <f>((B$65-B66)/B$65)*100</f>
        <v>-38.440732945291344</v>
      </c>
      <c r="F66" s="3" t="s">
        <v>39</v>
      </c>
    </row>
    <row r="67" spans="1:10" x14ac:dyDescent="0.2">
      <c r="A67" s="3" t="s">
        <v>38</v>
      </c>
      <c r="B67" s="8">
        <v>2636033334</v>
      </c>
      <c r="C67" s="3"/>
      <c r="D67" s="3"/>
      <c r="E67" s="3">
        <f t="shared" ref="E67:E68" si="6">((B$65-B67)/B$65)*100</f>
        <v>-10.626298867367129</v>
      </c>
      <c r="F67" s="3" t="s">
        <v>42</v>
      </c>
    </row>
    <row r="68" spans="1:10" x14ac:dyDescent="0.2">
      <c r="A68" s="3" t="s">
        <v>1</v>
      </c>
      <c r="B68" s="8">
        <v>428206154</v>
      </c>
      <c r="C68" s="3"/>
      <c r="D68" s="3"/>
      <c r="E68" s="3">
        <f t="shared" si="6"/>
        <v>82.029490538585947</v>
      </c>
      <c r="F68" s="3" t="s">
        <v>13</v>
      </c>
    </row>
    <row r="70" spans="1:10" x14ac:dyDescent="0.2">
      <c r="A70" s="12" t="s">
        <v>29</v>
      </c>
      <c r="B70" s="13"/>
      <c r="C70" s="13"/>
      <c r="D70" s="13"/>
      <c r="E70" s="13"/>
      <c r="F70" s="13"/>
      <c r="G70" s="13"/>
      <c r="H70" s="13"/>
      <c r="I70" s="13"/>
      <c r="J70" s="13"/>
    </row>
    <row r="71" spans="1:10" x14ac:dyDescent="0.2">
      <c r="A71" s="5"/>
      <c r="B71" s="5" t="s">
        <v>5</v>
      </c>
      <c r="C71" s="5"/>
      <c r="D71" s="5"/>
      <c r="E71" s="14" t="s">
        <v>15</v>
      </c>
      <c r="F71" s="14"/>
      <c r="G71" s="6"/>
      <c r="H71" s="6"/>
      <c r="I71" s="6"/>
      <c r="J71" s="6"/>
    </row>
    <row r="72" spans="1:10" x14ac:dyDescent="0.2">
      <c r="A72" s="4" t="s">
        <v>2</v>
      </c>
      <c r="B72" s="3">
        <v>1382987191</v>
      </c>
      <c r="C72" s="3"/>
      <c r="D72" s="3"/>
      <c r="E72" s="3"/>
      <c r="F72" s="3"/>
    </row>
    <row r="73" spans="1:10" x14ac:dyDescent="0.2">
      <c r="A73" s="4" t="s">
        <v>0</v>
      </c>
      <c r="B73" s="3">
        <v>6186141597</v>
      </c>
      <c r="C73" s="3"/>
      <c r="D73" s="3"/>
      <c r="E73" s="3">
        <f>((B$72-B73)/B$72)*100</f>
        <v>-347.30288445599928</v>
      </c>
      <c r="F73" s="3" t="s">
        <v>22</v>
      </c>
    </row>
    <row r="74" spans="1:10" x14ac:dyDescent="0.2">
      <c r="A74" s="4" t="s">
        <v>38</v>
      </c>
      <c r="B74" s="3">
        <v>4173520782</v>
      </c>
      <c r="C74" s="3"/>
      <c r="D74" s="3"/>
      <c r="E74" s="3">
        <f t="shared" ref="E74:E75" si="7">((B$72-B74)/B$72)*100</f>
        <v>-201.77580885490647</v>
      </c>
      <c r="F74" s="3" t="s">
        <v>47</v>
      </c>
    </row>
    <row r="75" spans="1:10" x14ac:dyDescent="0.2">
      <c r="A75" s="4" t="s">
        <v>1</v>
      </c>
      <c r="B75" s="3">
        <v>4299937646</v>
      </c>
      <c r="C75" s="3"/>
      <c r="D75" s="3"/>
      <c r="E75" s="3">
        <f t="shared" si="7"/>
        <v>-210.91666459259346</v>
      </c>
      <c r="F75" s="3" t="s">
        <v>48</v>
      </c>
    </row>
    <row r="77" spans="1:10" x14ac:dyDescent="0.2">
      <c r="A77" s="12" t="s">
        <v>30</v>
      </c>
      <c r="B77" s="12"/>
      <c r="C77" s="12"/>
      <c r="D77" s="12"/>
      <c r="E77" s="12"/>
      <c r="F77" s="12"/>
      <c r="G77" s="12"/>
      <c r="H77" s="12"/>
      <c r="I77" s="12"/>
      <c r="J77" s="12"/>
    </row>
    <row r="78" spans="1:10" x14ac:dyDescent="0.2">
      <c r="A78" s="5"/>
      <c r="B78" s="5" t="s">
        <v>5</v>
      </c>
      <c r="C78" s="5"/>
      <c r="D78" s="5"/>
      <c r="E78" s="14" t="s">
        <v>8</v>
      </c>
      <c r="F78" s="14"/>
      <c r="G78" s="6"/>
      <c r="H78" s="6"/>
      <c r="I78" s="6"/>
      <c r="J78" s="6"/>
    </row>
    <row r="79" spans="1:10" x14ac:dyDescent="0.2">
      <c r="A79" s="4" t="s">
        <v>2</v>
      </c>
      <c r="B79" s="3">
        <v>535.2577</v>
      </c>
      <c r="C79" s="3">
        <v>36</v>
      </c>
      <c r="D79" s="3"/>
      <c r="E79" s="3">
        <f>((B82-B79)/ B82)*100</f>
        <v>59.435463451783619</v>
      </c>
      <c r="F79" s="3" t="s">
        <v>49</v>
      </c>
    </row>
    <row r="80" spans="1:10" x14ac:dyDescent="0.2">
      <c r="A80" s="4" t="s">
        <v>0</v>
      </c>
      <c r="B80" s="3">
        <v>1054.4132999999999</v>
      </c>
      <c r="C80" s="3">
        <v>65</v>
      </c>
      <c r="D80" s="3"/>
      <c r="E80" s="3">
        <f>((B$82-B80)/B$82)*100</f>
        <v>20.091225507310885</v>
      </c>
      <c r="F80" s="3" t="s">
        <v>22</v>
      </c>
    </row>
    <row r="81" spans="1:10" x14ac:dyDescent="0.2">
      <c r="A81" s="4" t="s">
        <v>38</v>
      </c>
      <c r="B81" s="3">
        <v>680.80769999999995</v>
      </c>
      <c r="C81" s="3"/>
      <c r="D81" s="3"/>
      <c r="E81" s="3">
        <f t="shared" ref="E81:E82" si="8">((B$82-B81)/B$82)*100</f>
        <v>48.404948067151331</v>
      </c>
      <c r="F81" s="3" t="s">
        <v>40</v>
      </c>
    </row>
    <row r="82" spans="1:10" x14ac:dyDescent="0.2">
      <c r="A82" s="4" t="s">
        <v>1</v>
      </c>
      <c r="B82" s="3">
        <v>1319.5213000000001</v>
      </c>
      <c r="C82" s="3">
        <v>153</v>
      </c>
      <c r="D82" s="3"/>
      <c r="E82" s="3">
        <f t="shared" si="8"/>
        <v>0</v>
      </c>
      <c r="F82" s="3"/>
    </row>
    <row r="84" spans="1:10" x14ac:dyDescent="0.2">
      <c r="A84" s="12" t="s">
        <v>31</v>
      </c>
      <c r="B84" s="12"/>
      <c r="C84" s="12"/>
      <c r="D84" s="12"/>
      <c r="E84" s="12"/>
      <c r="F84" s="12"/>
      <c r="G84" s="12"/>
      <c r="H84" s="12"/>
      <c r="I84" s="12"/>
      <c r="J84" s="12"/>
    </row>
    <row r="85" spans="1:10" x14ac:dyDescent="0.2">
      <c r="A85" s="5"/>
      <c r="B85" s="5" t="s">
        <v>5</v>
      </c>
      <c r="C85" s="5"/>
      <c r="D85" s="5"/>
      <c r="E85" s="5"/>
      <c r="F85" s="5"/>
      <c r="G85" s="6"/>
      <c r="H85" s="6"/>
      <c r="I85" s="6"/>
      <c r="J85" s="6"/>
    </row>
    <row r="86" spans="1:10" x14ac:dyDescent="0.2">
      <c r="A86" s="4" t="s">
        <v>2</v>
      </c>
      <c r="B86" s="3">
        <v>1193.4763</v>
      </c>
      <c r="C86" s="3">
        <v>29</v>
      </c>
      <c r="D86" s="3"/>
      <c r="E86" s="3">
        <f>((B$89-B86)/B$89)*100</f>
        <v>-198.03095887715386</v>
      </c>
      <c r="F86" s="3" t="s">
        <v>49</v>
      </c>
    </row>
    <row r="87" spans="1:10" x14ac:dyDescent="0.2">
      <c r="A87" s="4" t="s">
        <v>0</v>
      </c>
      <c r="B87" s="3">
        <v>1420.0433</v>
      </c>
      <c r="C87" s="3">
        <v>57</v>
      </c>
      <c r="D87" s="3"/>
      <c r="E87" s="3">
        <f t="shared" ref="E87:E89" si="9">((B$89-B87)/B$89)*100</f>
        <v>-254.60852163220827</v>
      </c>
      <c r="F87" s="3" t="s">
        <v>39</v>
      </c>
    </row>
    <row r="88" spans="1:10" x14ac:dyDescent="0.2">
      <c r="A88" s="4" t="s">
        <v>38</v>
      </c>
      <c r="B88" s="3">
        <v>511.6268</v>
      </c>
      <c r="C88" s="3"/>
      <c r="D88" s="3"/>
      <c r="E88" s="3">
        <f t="shared" si="9"/>
        <v>-27.761754289758265</v>
      </c>
      <c r="F88" s="3" t="s">
        <v>44</v>
      </c>
    </row>
    <row r="89" spans="1:10" x14ac:dyDescent="0.2">
      <c r="A89" s="4" t="s">
        <v>1</v>
      </c>
      <c r="B89" s="3">
        <v>400.4538</v>
      </c>
      <c r="C89" s="3">
        <v>125</v>
      </c>
      <c r="D89" s="3"/>
      <c r="E89" s="3">
        <f t="shared" si="9"/>
        <v>0</v>
      </c>
      <c r="F89" s="3"/>
    </row>
    <row r="91" spans="1:10" x14ac:dyDescent="0.2">
      <c r="A91" s="12" t="s">
        <v>32</v>
      </c>
      <c r="B91" s="12"/>
      <c r="C91" s="12"/>
      <c r="D91" s="12"/>
      <c r="E91" s="12"/>
      <c r="F91" s="12"/>
      <c r="G91" s="12"/>
      <c r="H91" s="12"/>
      <c r="I91" s="12"/>
      <c r="J91" s="12"/>
    </row>
    <row r="92" spans="1:10" x14ac:dyDescent="0.2">
      <c r="A92" s="5"/>
      <c r="B92" s="5" t="s">
        <v>5</v>
      </c>
      <c r="C92" s="5"/>
      <c r="D92" s="5"/>
      <c r="E92" s="5"/>
      <c r="F92" s="5"/>
      <c r="G92" s="6"/>
      <c r="H92" s="6"/>
      <c r="I92" s="6"/>
      <c r="J92" s="6"/>
    </row>
    <row r="93" spans="1:10" x14ac:dyDescent="0.2">
      <c r="A93" s="4" t="s">
        <v>2</v>
      </c>
      <c r="B93" s="3">
        <v>1728.7339999999999</v>
      </c>
      <c r="C93" s="3">
        <v>182</v>
      </c>
      <c r="D93" s="3"/>
      <c r="E93" s="3">
        <f>((B$96-B93)/B$96)*100</f>
        <v>-0.50924574431338054</v>
      </c>
      <c r="F93" s="3" t="s">
        <v>49</v>
      </c>
    </row>
    <row r="94" spans="1:10" x14ac:dyDescent="0.2">
      <c r="A94" s="4" t="s">
        <v>0</v>
      </c>
      <c r="B94" s="3">
        <v>2474.4566</v>
      </c>
      <c r="C94" s="3">
        <v>353</v>
      </c>
      <c r="D94" s="3"/>
      <c r="E94" s="3">
        <f t="shared" ref="E94:E96" si="10">((B$96-B94)/B$96)*100</f>
        <v>-43.865838522894883</v>
      </c>
      <c r="F94" s="3" t="s">
        <v>39</v>
      </c>
    </row>
    <row r="95" spans="1:10" x14ac:dyDescent="0.2">
      <c r="A95" s="4" t="s">
        <v>38</v>
      </c>
      <c r="B95" s="3">
        <v>1192.4345000000001</v>
      </c>
      <c r="C95" s="3"/>
      <c r="D95" s="3"/>
      <c r="E95" s="3">
        <f t="shared" si="10"/>
        <v>30.671409138422995</v>
      </c>
      <c r="F95" s="3" t="s">
        <v>40</v>
      </c>
    </row>
    <row r="96" spans="1:10" x14ac:dyDescent="0.2">
      <c r="A96" s="4" t="s">
        <v>1</v>
      </c>
      <c r="B96" s="3">
        <v>1719.9751000000001</v>
      </c>
      <c r="C96" s="3">
        <v>801</v>
      </c>
      <c r="D96" s="3"/>
      <c r="E96" s="3">
        <f t="shared" si="10"/>
        <v>0</v>
      </c>
      <c r="F96" s="3"/>
    </row>
    <row r="97" spans="1:10" x14ac:dyDescent="0.2">
      <c r="A97" s="2"/>
    </row>
    <row r="98" spans="1:10" x14ac:dyDescent="0.2">
      <c r="A98" s="12" t="s">
        <v>33</v>
      </c>
      <c r="B98" s="13"/>
      <c r="C98" s="13"/>
      <c r="D98" s="13"/>
      <c r="E98" s="13"/>
      <c r="F98" s="13"/>
      <c r="G98" s="13"/>
      <c r="H98" s="13"/>
      <c r="I98" s="13"/>
      <c r="J98" s="13"/>
    </row>
    <row r="99" spans="1:10" x14ac:dyDescent="0.2">
      <c r="A99" s="5"/>
      <c r="B99" s="5" t="s">
        <v>34</v>
      </c>
      <c r="C99" s="5"/>
      <c r="D99" s="5"/>
      <c r="E99" s="14" t="s">
        <v>35</v>
      </c>
      <c r="F99" s="14"/>
      <c r="G99" s="6"/>
      <c r="H99" s="6"/>
      <c r="I99" s="6"/>
      <c r="J99" s="6"/>
    </row>
    <row r="100" spans="1:10" x14ac:dyDescent="0.2">
      <c r="A100" s="4" t="s">
        <v>2</v>
      </c>
      <c r="B100" s="3">
        <v>608</v>
      </c>
      <c r="C100" s="3"/>
      <c r="D100" s="3"/>
      <c r="E100" s="4" t="s">
        <v>2</v>
      </c>
      <c r="F100" s="3">
        <v>1139</v>
      </c>
    </row>
    <row r="101" spans="1:10" x14ac:dyDescent="0.2">
      <c r="A101" s="4" t="s">
        <v>0</v>
      </c>
      <c r="B101" s="3">
        <v>369</v>
      </c>
      <c r="C101" s="3"/>
      <c r="D101" s="3"/>
      <c r="E101" s="4" t="s">
        <v>0</v>
      </c>
      <c r="F101" s="3">
        <v>1059</v>
      </c>
    </row>
    <row r="102" spans="1:10" x14ac:dyDescent="0.2">
      <c r="A102" s="4" t="s">
        <v>38</v>
      </c>
      <c r="B102" s="3">
        <v>130</v>
      </c>
      <c r="C102" s="3"/>
      <c r="D102" s="3"/>
      <c r="E102" s="4" t="s">
        <v>38</v>
      </c>
      <c r="F102" s="3">
        <v>341</v>
      </c>
    </row>
    <row r="103" spans="1:10" x14ac:dyDescent="0.2">
      <c r="A103" s="4" t="s">
        <v>1</v>
      </c>
      <c r="B103" s="3">
        <v>173</v>
      </c>
      <c r="C103" s="3"/>
      <c r="D103" s="3"/>
      <c r="E103" s="4" t="s">
        <v>1</v>
      </c>
      <c r="F103" s="3">
        <v>255</v>
      </c>
    </row>
    <row r="105" spans="1:10" x14ac:dyDescent="0.2">
      <c r="A105" s="12" t="s">
        <v>36</v>
      </c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1:10" x14ac:dyDescent="0.2">
      <c r="A106" s="5"/>
      <c r="B106" s="5" t="s">
        <v>37</v>
      </c>
      <c r="C106" s="5"/>
      <c r="D106" s="5"/>
      <c r="E106" s="14" t="s">
        <v>35</v>
      </c>
      <c r="F106" s="14"/>
      <c r="G106" s="6"/>
      <c r="H106" s="6"/>
      <c r="I106" s="6"/>
      <c r="J106" s="6"/>
    </row>
    <row r="107" spans="1:10" x14ac:dyDescent="0.2">
      <c r="A107" s="4" t="s">
        <v>2</v>
      </c>
      <c r="B107" s="3">
        <v>174</v>
      </c>
      <c r="C107" s="3"/>
      <c r="D107" s="3"/>
      <c r="E107" s="4" t="s">
        <v>2</v>
      </c>
      <c r="F107" s="3">
        <v>326</v>
      </c>
    </row>
    <row r="108" spans="1:10" x14ac:dyDescent="0.2">
      <c r="A108" s="4" t="s">
        <v>0</v>
      </c>
      <c r="B108" s="3">
        <v>148</v>
      </c>
      <c r="C108" s="3"/>
      <c r="D108" s="3"/>
      <c r="E108" s="4" t="s">
        <v>0</v>
      </c>
      <c r="F108" s="3">
        <v>424</v>
      </c>
    </row>
    <row r="109" spans="1:10" x14ac:dyDescent="0.2">
      <c r="A109" s="4" t="s">
        <v>38</v>
      </c>
      <c r="B109" s="3">
        <v>52</v>
      </c>
      <c r="C109" s="3"/>
      <c r="D109" s="3"/>
      <c r="E109" s="4" t="s">
        <v>38</v>
      </c>
      <c r="F109" s="3">
        <v>136</v>
      </c>
    </row>
    <row r="110" spans="1:10" x14ac:dyDescent="0.2">
      <c r="A110" s="4" t="s">
        <v>1</v>
      </c>
      <c r="B110" s="3">
        <v>216</v>
      </c>
      <c r="C110" s="3"/>
      <c r="D110" s="3"/>
      <c r="E110" s="4" t="s">
        <v>1</v>
      </c>
      <c r="F110" s="3">
        <v>319</v>
      </c>
    </row>
    <row r="113" spans="1:14" x14ac:dyDescent="0.2">
      <c r="A113" s="16" t="s">
        <v>60</v>
      </c>
      <c r="B113" s="17"/>
      <c r="C113" s="17"/>
      <c r="D113" s="17"/>
      <c r="E113" s="18"/>
      <c r="G113" s="16" t="s">
        <v>61</v>
      </c>
      <c r="H113" s="17"/>
      <c r="I113" s="17"/>
      <c r="J113" s="17"/>
      <c r="K113" s="18"/>
    </row>
    <row r="114" spans="1:14" x14ac:dyDescent="0.2">
      <c r="A114" s="5"/>
      <c r="B114" s="5" t="s">
        <v>5</v>
      </c>
      <c r="C114" s="5" t="s">
        <v>6</v>
      </c>
      <c r="D114" s="5" t="s">
        <v>50</v>
      </c>
      <c r="E114" s="5" t="s">
        <v>51</v>
      </c>
      <c r="G114" s="5"/>
      <c r="H114" s="5" t="s">
        <v>5</v>
      </c>
      <c r="I114" s="5" t="s">
        <v>6</v>
      </c>
      <c r="J114" s="5" t="s">
        <v>50</v>
      </c>
      <c r="K114" s="5" t="s">
        <v>51</v>
      </c>
    </row>
    <row r="115" spans="1:14" x14ac:dyDescent="0.2">
      <c r="A115" s="3" t="s">
        <v>0</v>
      </c>
      <c r="B115" s="7">
        <v>314</v>
      </c>
      <c r="C115" s="7">
        <v>617</v>
      </c>
      <c r="D115" s="7">
        <f>B115/$B$119</f>
        <v>9.573170731707318</v>
      </c>
      <c r="E115" s="7">
        <f>C115/$B$119</f>
        <v>18.810975609756099</v>
      </c>
      <c r="G115" s="3" t="s">
        <v>0</v>
      </c>
      <c r="H115" s="7">
        <v>314</v>
      </c>
      <c r="I115" s="7">
        <v>617</v>
      </c>
      <c r="J115" s="7">
        <f>H115/$H$119</f>
        <v>7.9493670886075947</v>
      </c>
      <c r="K115" s="7">
        <f>I115/$H$119</f>
        <v>15.620253164556962</v>
      </c>
    </row>
    <row r="116" spans="1:14" x14ac:dyDescent="0.2">
      <c r="A116" s="3" t="s">
        <v>1</v>
      </c>
      <c r="B116" s="7">
        <v>264</v>
      </c>
      <c r="C116" s="7">
        <v>391</v>
      </c>
      <c r="D116" s="7">
        <f t="shared" ref="D116:D118" si="11">B116/$B$119</f>
        <v>8.0487804878048781</v>
      </c>
      <c r="E116" s="7">
        <f t="shared" ref="E116:E118" si="12">C116/$B$119</f>
        <v>11.920731707317074</v>
      </c>
      <c r="G116" s="3" t="s">
        <v>1</v>
      </c>
      <c r="H116" s="7">
        <v>264</v>
      </c>
      <c r="I116" s="7">
        <v>391</v>
      </c>
      <c r="J116" s="7">
        <f t="shared" ref="J116:K117" si="13">H116/$H$119</f>
        <v>6.6835443037974684</v>
      </c>
      <c r="K116" s="7">
        <f t="shared" si="13"/>
        <v>9.8987341772151893</v>
      </c>
    </row>
    <row r="117" spans="1:14" x14ac:dyDescent="0.2">
      <c r="A117" s="3" t="s">
        <v>2</v>
      </c>
      <c r="B117" s="7">
        <v>199</v>
      </c>
      <c r="C117" s="7">
        <v>373</v>
      </c>
      <c r="D117" s="7">
        <f t="shared" si="11"/>
        <v>6.0670731707317076</v>
      </c>
      <c r="E117" s="7">
        <f t="shared" si="12"/>
        <v>11.371951219512196</v>
      </c>
      <c r="G117" s="3" t="s">
        <v>2</v>
      </c>
      <c r="H117" s="7">
        <v>199</v>
      </c>
      <c r="I117" s="7">
        <v>373</v>
      </c>
      <c r="J117" s="7">
        <f t="shared" si="13"/>
        <v>5.037974683544304</v>
      </c>
      <c r="K117" s="7">
        <f t="shared" si="13"/>
        <v>9.4430379746835449</v>
      </c>
    </row>
    <row r="118" spans="1:14" x14ac:dyDescent="0.2">
      <c r="A118" s="3" t="s">
        <v>38</v>
      </c>
      <c r="B118" s="7">
        <v>21</v>
      </c>
      <c r="C118" s="7">
        <v>55</v>
      </c>
      <c r="D118" s="9">
        <f t="shared" si="11"/>
        <v>0.6402439024390244</v>
      </c>
      <c r="E118" s="9">
        <f t="shared" si="12"/>
        <v>1.6768292682926831</v>
      </c>
      <c r="G118" s="3" t="s">
        <v>38</v>
      </c>
      <c r="H118" s="7">
        <v>21</v>
      </c>
      <c r="I118" s="7">
        <v>55</v>
      </c>
      <c r="J118" s="9">
        <f>H118/$H$119</f>
        <v>0.53164556962025311</v>
      </c>
      <c r="K118" s="9">
        <f>I118/$H$119</f>
        <v>1.3924050632911393</v>
      </c>
    </row>
    <row r="119" spans="1:14" x14ac:dyDescent="0.2">
      <c r="A119" s="3" t="s">
        <v>58</v>
      </c>
      <c r="B119" s="9">
        <v>32.799999999999997</v>
      </c>
      <c r="C119" s="3"/>
      <c r="D119" s="7"/>
      <c r="E119" s="7"/>
      <c r="G119" s="3" t="s">
        <v>59</v>
      </c>
      <c r="H119" s="9">
        <v>39.5</v>
      </c>
      <c r="I119" s="3"/>
      <c r="J119" s="7"/>
      <c r="K119" s="7"/>
    </row>
    <row r="120" spans="1:14" x14ac:dyDescent="0.2">
      <c r="G120"/>
      <c r="H120"/>
      <c r="I120"/>
      <c r="J120"/>
      <c r="K120"/>
    </row>
    <row r="121" spans="1:14" x14ac:dyDescent="0.2">
      <c r="A121" s="1" t="s">
        <v>62</v>
      </c>
      <c r="B121" s="10">
        <f>SUM(B115:B117)/3</f>
        <v>259</v>
      </c>
      <c r="C121" s="10">
        <f t="shared" ref="C121:E121" si="14">SUM(C115:C117)/3</f>
        <v>460.33333333333331</v>
      </c>
      <c r="D121" s="10">
        <f>SUM(D115:D117)/3</f>
        <v>7.8963414634146352</v>
      </c>
      <c r="E121" s="10">
        <f t="shared" si="14"/>
        <v>14.034552845528458</v>
      </c>
      <c r="G121" s="1" t="s">
        <v>62</v>
      </c>
      <c r="H121" s="10">
        <f>SUM(H115:H117)/3</f>
        <v>259</v>
      </c>
      <c r="I121" s="10">
        <f t="shared" ref="I121:K121" si="15">SUM(I115:I117)/3</f>
        <v>460.33333333333331</v>
      </c>
      <c r="J121" s="10">
        <f>SUM(J115:J117)/3</f>
        <v>6.556962025316456</v>
      </c>
      <c r="K121" s="10">
        <f t="shared" si="15"/>
        <v>11.654008438818565</v>
      </c>
      <c r="L121"/>
      <c r="M121"/>
      <c r="N121"/>
    </row>
    <row r="122" spans="1:14" x14ac:dyDescent="0.2">
      <c r="A122"/>
      <c r="B122" s="11">
        <f>B118/$B$119</f>
        <v>0.6402439024390244</v>
      </c>
      <c r="C122" s="11">
        <f>C118/$B$119</f>
        <v>1.6768292682926831</v>
      </c>
      <c r="D122" s="11"/>
      <c r="E122" s="11"/>
      <c r="G122"/>
      <c r="H122" s="11">
        <f>H118/$H$119</f>
        <v>0.53164556962025311</v>
      </c>
      <c r="I122" s="11">
        <f t="shared" ref="I122" si="16">I118/$H$119</f>
        <v>1.3924050632911393</v>
      </c>
      <c r="J122" s="11"/>
      <c r="K122" s="11"/>
      <c r="L122"/>
      <c r="M122"/>
      <c r="N122"/>
    </row>
    <row r="123" spans="1:14" x14ac:dyDescent="0.2">
      <c r="A123"/>
      <c r="B123"/>
      <c r="C123"/>
      <c r="D123"/>
      <c r="E123"/>
      <c r="K123"/>
      <c r="L123"/>
      <c r="M123"/>
      <c r="N123"/>
    </row>
    <row r="124" spans="1:14" x14ac:dyDescent="0.2">
      <c r="B124" s="7"/>
      <c r="G124"/>
      <c r="H124"/>
      <c r="I124"/>
      <c r="J124"/>
      <c r="K124"/>
      <c r="L124"/>
      <c r="M124"/>
      <c r="N124"/>
    </row>
    <row r="125" spans="1:14" x14ac:dyDescent="0.2">
      <c r="A125" s="5"/>
      <c r="B125" s="5" t="s">
        <v>52</v>
      </c>
      <c r="C125" s="5"/>
      <c r="G125"/>
      <c r="H125"/>
      <c r="I125"/>
      <c r="J125"/>
      <c r="K125"/>
      <c r="L125"/>
      <c r="M125"/>
      <c r="N125"/>
    </row>
    <row r="126" spans="1:14" x14ac:dyDescent="0.2">
      <c r="A126" s="5" t="s">
        <v>54</v>
      </c>
      <c r="B126" s="5" t="s">
        <v>57</v>
      </c>
      <c r="C126" s="5" t="s">
        <v>55</v>
      </c>
      <c r="G126"/>
      <c r="H126"/>
      <c r="I126"/>
      <c r="J126"/>
      <c r="K126"/>
      <c r="L126"/>
      <c r="M126"/>
      <c r="N126"/>
    </row>
    <row r="127" spans="1:14" x14ac:dyDescent="0.2">
      <c r="A127" s="3" t="s">
        <v>53</v>
      </c>
      <c r="B127" s="3">
        <v>46</v>
      </c>
      <c r="C127" s="3">
        <f>B127/B128</f>
        <v>11.5</v>
      </c>
      <c r="G127"/>
      <c r="H127"/>
      <c r="I127"/>
      <c r="J127"/>
      <c r="K127"/>
      <c r="L127"/>
      <c r="M127"/>
      <c r="N127"/>
    </row>
    <row r="128" spans="1:14" x14ac:dyDescent="0.2">
      <c r="A128" s="3" t="s">
        <v>56</v>
      </c>
      <c r="B128" s="3">
        <v>4</v>
      </c>
      <c r="C128" s="3"/>
      <c r="J128"/>
      <c r="K128"/>
      <c r="L128"/>
      <c r="M128"/>
      <c r="N128"/>
    </row>
    <row r="129" spans="1:14" x14ac:dyDescent="0.2">
      <c r="J129"/>
      <c r="K129"/>
      <c r="L129"/>
      <c r="M129"/>
      <c r="N129"/>
    </row>
    <row r="130" spans="1:14" x14ac:dyDescent="0.2">
      <c r="J130"/>
      <c r="K130"/>
      <c r="L130"/>
      <c r="M130"/>
      <c r="N130"/>
    </row>
    <row r="131" spans="1:14" x14ac:dyDescent="0.2">
      <c r="A131" s="14" t="s">
        <v>63</v>
      </c>
      <c r="B131" s="14"/>
      <c r="C131" s="14"/>
      <c r="D131" s="14"/>
      <c r="J131"/>
      <c r="K131"/>
      <c r="L131"/>
      <c r="M131"/>
      <c r="N131"/>
    </row>
    <row r="132" spans="1:14" x14ac:dyDescent="0.2">
      <c r="A132" s="5"/>
      <c r="B132" s="5" t="s">
        <v>53</v>
      </c>
      <c r="C132" s="5" t="s">
        <v>56</v>
      </c>
      <c r="D132" s="5" t="s">
        <v>64</v>
      </c>
    </row>
    <row r="133" spans="1:14" x14ac:dyDescent="0.2">
      <c r="A133" s="3" t="s">
        <v>0</v>
      </c>
      <c r="B133" s="3">
        <v>264.18473999999998</v>
      </c>
      <c r="C133" s="3">
        <v>333.96498000000003</v>
      </c>
      <c r="D133" s="3">
        <f>((C133-B133)/(C133))*100</f>
        <v>20.894478217446643</v>
      </c>
    </row>
    <row r="134" spans="1:14" x14ac:dyDescent="0.2">
      <c r="A134" s="3" t="s">
        <v>1</v>
      </c>
      <c r="B134" s="3">
        <v>166.04569000000001</v>
      </c>
      <c r="C134" s="3">
        <v>209.90404000000001</v>
      </c>
      <c r="D134" s="3">
        <f t="shared" ref="D134:D136" si="17">((C134-B134)/(C134))*100</f>
        <v>20.894476352146437</v>
      </c>
    </row>
    <row r="135" spans="1:14" x14ac:dyDescent="0.2">
      <c r="A135" s="3" t="s">
        <v>2</v>
      </c>
      <c r="B135" s="3">
        <v>378.37538999999998</v>
      </c>
      <c r="C135" s="3">
        <v>478.31729000000001</v>
      </c>
      <c r="D135" s="3">
        <f t="shared" si="17"/>
        <v>20.894477805725991</v>
      </c>
    </row>
    <row r="136" spans="1:14" x14ac:dyDescent="0.2">
      <c r="A136" s="3" t="s">
        <v>38</v>
      </c>
      <c r="B136" s="3">
        <v>18.590779999999999</v>
      </c>
      <c r="C136" s="3">
        <v>23.501239999999999</v>
      </c>
      <c r="D136" s="3">
        <f t="shared" si="17"/>
        <v>20.894471951267253</v>
      </c>
    </row>
    <row r="139" spans="1:14" x14ac:dyDescent="0.2">
      <c r="A139" s="14" t="s">
        <v>65</v>
      </c>
      <c r="B139" s="14"/>
      <c r="C139" s="14"/>
      <c r="D139" s="14"/>
    </row>
    <row r="140" spans="1:14" x14ac:dyDescent="0.2">
      <c r="A140" s="5"/>
      <c r="B140" s="5" t="s">
        <v>53</v>
      </c>
      <c r="C140" s="5" t="s">
        <v>56</v>
      </c>
      <c r="D140" s="5" t="s">
        <v>64</v>
      </c>
    </row>
    <row r="141" spans="1:14" x14ac:dyDescent="0.2">
      <c r="A141" s="3" t="s">
        <v>0</v>
      </c>
      <c r="B141" s="3">
        <v>12.6</v>
      </c>
      <c r="C141" s="3">
        <v>5.3</v>
      </c>
      <c r="D141" s="3">
        <f>((B141-C141)/(B141))*100</f>
        <v>57.936507936507944</v>
      </c>
    </row>
    <row r="142" spans="1:14" x14ac:dyDescent="0.2">
      <c r="A142" s="3" t="s">
        <v>1</v>
      </c>
      <c r="B142" s="3">
        <v>2.5</v>
      </c>
      <c r="C142" s="3">
        <v>1.1000000000000001</v>
      </c>
      <c r="D142" s="3">
        <f t="shared" ref="D142:D144" si="18">((B142-C142)/(B142))*100</f>
        <v>55.999999999999993</v>
      </c>
    </row>
    <row r="143" spans="1:14" x14ac:dyDescent="0.2">
      <c r="A143" s="3" t="s">
        <v>2</v>
      </c>
      <c r="B143" s="3">
        <v>26.8</v>
      </c>
      <c r="C143" s="3">
        <v>11.2</v>
      </c>
      <c r="D143" s="3">
        <f t="shared" si="18"/>
        <v>58.208955223880601</v>
      </c>
    </row>
    <row r="144" spans="1:14" x14ac:dyDescent="0.2">
      <c r="A144" s="3" t="s">
        <v>38</v>
      </c>
      <c r="B144" s="3">
        <v>2.7</v>
      </c>
      <c r="C144" s="3">
        <v>1.1000000000000001</v>
      </c>
      <c r="D144" s="3">
        <f t="shared" si="18"/>
        <v>59.259259259259252</v>
      </c>
    </row>
  </sheetData>
  <mergeCells count="38">
    <mergeCell ref="A131:D131"/>
    <mergeCell ref="A139:D139"/>
    <mergeCell ref="G113:K113"/>
    <mergeCell ref="A113:E113"/>
    <mergeCell ref="E57:F57"/>
    <mergeCell ref="E64:F64"/>
    <mergeCell ref="E22:F22"/>
    <mergeCell ref="A28:J28"/>
    <mergeCell ref="E29:F29"/>
    <mergeCell ref="A35:J35"/>
    <mergeCell ref="E36:F36"/>
    <mergeCell ref="A42:J42"/>
    <mergeCell ref="E43:F43"/>
    <mergeCell ref="A49:J49"/>
    <mergeCell ref="E50:F50"/>
    <mergeCell ref="A56:J56"/>
    <mergeCell ref="E99:F99"/>
    <mergeCell ref="E106:F106"/>
    <mergeCell ref="A63:J63"/>
    <mergeCell ref="A21:J21"/>
    <mergeCell ref="E2:F2"/>
    <mergeCell ref="G2:H2"/>
    <mergeCell ref="I2:J2"/>
    <mergeCell ref="A14:J14"/>
    <mergeCell ref="E15:F15"/>
    <mergeCell ref="A1:J1"/>
    <mergeCell ref="A8:J8"/>
    <mergeCell ref="E9:F9"/>
    <mergeCell ref="G9:H9"/>
    <mergeCell ref="I9:J9"/>
    <mergeCell ref="A98:J98"/>
    <mergeCell ref="A105:J105"/>
    <mergeCell ref="A70:J70"/>
    <mergeCell ref="E71:F71"/>
    <mergeCell ref="A77:J77"/>
    <mergeCell ref="A84:J84"/>
    <mergeCell ref="A91:J91"/>
    <mergeCell ref="E78:F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Bonface Ogutu Osoro</cp:lastModifiedBy>
  <dcterms:created xsi:type="dcterms:W3CDTF">2023-08-17T15:21:13Z</dcterms:created>
  <dcterms:modified xsi:type="dcterms:W3CDTF">2024-02-29T21:22:23Z</dcterms:modified>
</cp:coreProperties>
</file>