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saleos/validation/"/>
    </mc:Choice>
  </mc:AlternateContent>
  <xr:revisionPtr revIDLastSave="0" documentId="13_ncr:1_{E95D3F82-7E6B-824A-81ED-465512B181CC}" xr6:coauthVersionLast="47" xr6:coauthVersionMax="47" xr10:uidLastSave="{00000000-0000-0000-0000-000000000000}"/>
  <bookViews>
    <workbookView xWindow="74640" yWindow="1080" windowWidth="30240" windowHeight="15320" xr2:uid="{EB3D0C3D-6F70-4465-B047-BE373A053C5E}"/>
  </bookViews>
  <sheets>
    <sheet name="Metrics valid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4" i="2" l="1"/>
  <c r="D119" i="2"/>
  <c r="B119" i="2"/>
  <c r="E116" i="2"/>
  <c r="E117" i="2"/>
  <c r="E118" i="2"/>
  <c r="E115" i="2"/>
  <c r="D116" i="2"/>
  <c r="D117" i="2"/>
  <c r="D118" i="2"/>
  <c r="D115" i="2"/>
  <c r="E94" i="2"/>
  <c r="E95" i="2"/>
  <c r="E96" i="2"/>
  <c r="E93" i="2"/>
  <c r="E87" i="2"/>
  <c r="E88" i="2"/>
  <c r="E89" i="2"/>
  <c r="E86" i="2"/>
  <c r="E79" i="2"/>
  <c r="E81" i="2"/>
  <c r="E82" i="2"/>
  <c r="E80" i="2"/>
  <c r="E74" i="2"/>
  <c r="E75" i="2"/>
  <c r="E73" i="2"/>
  <c r="E67" i="2"/>
  <c r="E68" i="2"/>
  <c r="E60" i="2"/>
  <c r="E61" i="2"/>
  <c r="E59" i="2"/>
  <c r="E66" i="2"/>
  <c r="E25" i="2"/>
  <c r="E26" i="2"/>
  <c r="E24" i="2"/>
  <c r="E32" i="2"/>
  <c r="E33" i="2"/>
  <c r="E31" i="2"/>
  <c r="E39" i="2"/>
  <c r="E40" i="2"/>
  <c r="E38" i="2"/>
  <c r="E46" i="2"/>
  <c r="E47" i="2"/>
  <c r="E45" i="2"/>
  <c r="E53" i="2"/>
  <c r="E54" i="2"/>
  <c r="E52" i="2"/>
  <c r="E17" i="2"/>
  <c r="E5" i="2"/>
  <c r="E4" i="2"/>
  <c r="E6" i="2"/>
  <c r="E16" i="2"/>
  <c r="E18" i="2"/>
  <c r="E19" i="2"/>
  <c r="I12" i="2"/>
  <c r="I11" i="2"/>
  <c r="G11" i="2"/>
  <c r="E11" i="2"/>
  <c r="I6" i="2"/>
  <c r="G6" i="2"/>
</calcChain>
</file>

<file path=xl/sharedStrings.xml><?xml version="1.0" encoding="utf-8"?>
<sst xmlns="http://schemas.openxmlformats.org/spreadsheetml/2006/main" count="183" uniqueCount="61">
  <si>
    <t>Kuiper</t>
  </si>
  <si>
    <t>OneWeb</t>
  </si>
  <si>
    <t>Starlink</t>
  </si>
  <si>
    <t>Emission Per Subscriber</t>
  </si>
  <si>
    <t>Oneweb</t>
  </si>
  <si>
    <t>Baseline</t>
  </si>
  <si>
    <t>Worst Case</t>
  </si>
  <si>
    <t xml:space="preserve"> % higher than starlink</t>
  </si>
  <si>
    <t>OneWeb Baseline</t>
  </si>
  <si>
    <t>% higher than kuiper</t>
  </si>
  <si>
    <t>OneWeb Worst Case</t>
  </si>
  <si>
    <t>% higher than starlink</t>
  </si>
  <si>
    <t>Kuiper Worst Case</t>
  </si>
  <si>
    <t>% higher than OneWeb</t>
  </si>
  <si>
    <t>Climate Change</t>
  </si>
  <si>
    <t>Starlink Baseline</t>
  </si>
  <si>
    <t>Kuiper Baseline</t>
  </si>
  <si>
    <t>% is higher than Starlink</t>
  </si>
  <si>
    <t>% is higher than OneWeb</t>
  </si>
  <si>
    <t>Ozone Depletion</t>
  </si>
  <si>
    <t>times higher than OneWeb</t>
  </si>
  <si>
    <t>Mean Capacity</t>
  </si>
  <si>
    <t>% higher than Kuiper</t>
  </si>
  <si>
    <t>Monthly Traffic</t>
  </si>
  <si>
    <t>Channel Capacity</t>
  </si>
  <si>
    <t>Total Usable Constelation Capacity</t>
  </si>
  <si>
    <t>Subscribers per Area</t>
  </si>
  <si>
    <t>Opex</t>
  </si>
  <si>
    <t>Capex</t>
  </si>
  <si>
    <t>TCO</t>
  </si>
  <si>
    <t>Capex Per Subscriber</t>
  </si>
  <si>
    <t>Opex Per Subscriber</t>
  </si>
  <si>
    <t>TCO Per User</t>
  </si>
  <si>
    <t>Total Social Cost of Carbon</t>
  </si>
  <si>
    <t>Baseline (US$ M)</t>
  </si>
  <si>
    <t>Worst Case (US$ M)</t>
  </si>
  <si>
    <t>Per Subscriber Social Cost</t>
  </si>
  <si>
    <t>Baseline (US$)</t>
  </si>
  <si>
    <t>GEO</t>
  </si>
  <si>
    <t>% lower than Kuiper</t>
  </si>
  <si>
    <t>% higher than GEO</t>
  </si>
  <si>
    <t>% higher than Geo</t>
  </si>
  <si>
    <t>% less than GEO</t>
  </si>
  <si>
    <t>% less than OneWeb</t>
  </si>
  <si>
    <t>% lower than GEO</t>
  </si>
  <si>
    <t>% lower than OneWeb</t>
  </si>
  <si>
    <t>2% lower</t>
  </si>
  <si>
    <t>lower than GEO</t>
  </si>
  <si>
    <t>lower than OneWeb</t>
  </si>
  <si>
    <t>% lower than Starlink</t>
  </si>
  <si>
    <t>Comparison</t>
  </si>
  <si>
    <t>MNOs</t>
  </si>
  <si>
    <t>Times BS</t>
  </si>
  <si>
    <t>Times WC</t>
  </si>
  <si>
    <t>Average</t>
  </si>
  <si>
    <t>Ecotoxicity OneWeb</t>
  </si>
  <si>
    <t>HYC</t>
  </si>
  <si>
    <t>Rocket</t>
  </si>
  <si>
    <t>Times</t>
  </si>
  <si>
    <t>HYD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</si>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</sst>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theme="8"/>
      <name val="Calibri Light"/>
      <family val="2"/>
      <scheme val="maj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1" fontId="1" fillId="0" borderId="1" xfId="0" applyNumberFormat="1" applyFont="1" applyBorder="1"/>
    <xf numFmtId="43" fontId="1" fillId="0" borderId="1" xfId="1" applyFont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89D4-AFEF-394A-ABD6-6266674C454B}">
  <dimension ref="A1:J125"/>
  <sheetViews>
    <sheetView tabSelected="1" topLeftCell="A103" zoomScale="110" zoomScaleNormal="110" workbookViewId="0">
      <selection activeCell="C127" sqref="C127"/>
    </sheetView>
  </sheetViews>
  <sheetFormatPr baseColWidth="10" defaultColWidth="11.5" defaultRowHeight="16" x14ac:dyDescent="0.2"/>
  <cols>
    <col min="1" max="1" width="11.5" style="1"/>
    <col min="2" max="2" width="17" style="1" bestFit="1" customWidth="1"/>
    <col min="3" max="4" width="11.5" style="1"/>
    <col min="5" max="5" width="14.1640625" style="1" bestFit="1" customWidth="1"/>
    <col min="6" max="6" width="21.5" style="1" bestFit="1" customWidth="1"/>
    <col min="7" max="7" width="14.33203125" style="1" bestFit="1" customWidth="1"/>
    <col min="8" max="8" width="17.6640625" style="1" bestFit="1" customWidth="1"/>
    <col min="9" max="9" width="11.5" style="1"/>
    <col min="10" max="10" width="22.1640625" style="1" bestFit="1" customWidth="1"/>
    <col min="11" max="16384" width="11.5" style="1"/>
  </cols>
  <sheetData>
    <row r="1" spans="1:10" x14ac:dyDescent="0.2">
      <c r="A1" s="12" t="s">
        <v>3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2">
      <c r="A2" s="5"/>
      <c r="B2" s="5" t="s">
        <v>5</v>
      </c>
      <c r="C2" s="5" t="s">
        <v>6</v>
      </c>
      <c r="D2" s="5"/>
      <c r="E2" s="11" t="s">
        <v>8</v>
      </c>
      <c r="F2" s="11"/>
      <c r="G2" s="11" t="s">
        <v>10</v>
      </c>
      <c r="H2" s="11"/>
      <c r="I2" s="11" t="s">
        <v>12</v>
      </c>
      <c r="J2" s="11"/>
    </row>
    <row r="3" spans="1:10" x14ac:dyDescent="0.2">
      <c r="A3" s="3" t="s">
        <v>2</v>
      </c>
      <c r="B3" s="3">
        <v>0.93859720000000002</v>
      </c>
      <c r="C3" s="3">
        <v>1.7592140999999999</v>
      </c>
      <c r="D3" s="3"/>
      <c r="E3" s="3"/>
      <c r="F3" s="3"/>
      <c r="G3" s="3"/>
      <c r="H3" s="3"/>
      <c r="I3" s="3"/>
      <c r="J3" s="3"/>
    </row>
    <row r="4" spans="1:10" x14ac:dyDescent="0.2">
      <c r="A4" s="3" t="s">
        <v>0</v>
      </c>
      <c r="B4" s="3">
        <v>1.3784795000000001</v>
      </c>
      <c r="C4" s="3">
        <v>3.0768843000000001</v>
      </c>
      <c r="D4" s="3"/>
      <c r="E4" s="3">
        <f>((B6-B4)/B6)*100</f>
        <v>-18.198237641069355</v>
      </c>
      <c r="F4" s="3" t="s">
        <v>9</v>
      </c>
      <c r="G4" s="3"/>
      <c r="H4" s="3"/>
      <c r="I4" s="3"/>
      <c r="J4" s="3"/>
    </row>
    <row r="5" spans="1:10" x14ac:dyDescent="0.2">
      <c r="A5" s="3" t="s">
        <v>38</v>
      </c>
      <c r="B5" s="3">
        <v>0.28183930000000001</v>
      </c>
      <c r="C5" s="3">
        <v>0.73638769999999998</v>
      </c>
      <c r="D5" s="3"/>
      <c r="E5" s="3">
        <f>((B6-B5)/B6)*100</f>
        <v>75.833584352910123</v>
      </c>
      <c r="F5" s="3"/>
      <c r="G5" s="3"/>
      <c r="H5" s="3"/>
      <c r="I5" s="3"/>
      <c r="J5" s="3"/>
    </row>
    <row r="6" spans="1:10" x14ac:dyDescent="0.2">
      <c r="A6" s="3" t="s">
        <v>4</v>
      </c>
      <c r="B6" s="3">
        <v>1.1662437000000001</v>
      </c>
      <c r="C6" s="3">
        <v>1.7244889999999999</v>
      </c>
      <c r="D6" s="3"/>
      <c r="E6" s="3">
        <f>((B6-B3)/B6)*100</f>
        <v>19.519633846682307</v>
      </c>
      <c r="F6" s="3" t="s">
        <v>7</v>
      </c>
      <c r="G6" s="7">
        <f>((C6-C3)/C6)*100</f>
        <v>-2.0136457814459794</v>
      </c>
      <c r="H6" s="3" t="s">
        <v>11</v>
      </c>
      <c r="I6" s="3">
        <f>((C4-C6)/C4)*100</f>
        <v>43.953401172738282</v>
      </c>
      <c r="J6" s="3" t="s">
        <v>13</v>
      </c>
    </row>
    <row r="8" spans="1:10" x14ac:dyDescent="0.2">
      <c r="A8" s="9" t="s">
        <v>14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2">
      <c r="A9" s="5"/>
      <c r="B9" s="5" t="s">
        <v>5</v>
      </c>
      <c r="C9" s="5" t="s">
        <v>6</v>
      </c>
      <c r="D9" s="5"/>
      <c r="E9" s="11" t="s">
        <v>15</v>
      </c>
      <c r="F9" s="11"/>
      <c r="G9" s="11" t="s">
        <v>16</v>
      </c>
      <c r="H9" s="11"/>
      <c r="I9" s="11" t="s">
        <v>12</v>
      </c>
      <c r="J9" s="11"/>
    </row>
    <row r="10" spans="1:10" x14ac:dyDescent="0.2">
      <c r="A10" s="3" t="s">
        <v>2</v>
      </c>
      <c r="B10" s="3">
        <v>3.2850000000000001</v>
      </c>
      <c r="C10" s="3">
        <v>6.2</v>
      </c>
      <c r="D10" s="3"/>
      <c r="E10" s="3"/>
      <c r="F10" s="3"/>
      <c r="G10" s="3"/>
      <c r="H10" s="3"/>
      <c r="I10" s="3"/>
      <c r="J10" s="3"/>
    </row>
    <row r="11" spans="1:10" x14ac:dyDescent="0.2">
      <c r="A11" s="3" t="s">
        <v>0</v>
      </c>
      <c r="B11" s="3">
        <v>1.2346999999999999</v>
      </c>
      <c r="C11" s="3">
        <v>1.8</v>
      </c>
      <c r="D11" s="3"/>
      <c r="E11" s="3">
        <f>((B10-B11)/B10)*100</f>
        <v>62.414003044140031</v>
      </c>
      <c r="F11" s="3" t="s">
        <v>9</v>
      </c>
      <c r="G11" s="3">
        <f>((B11-B12)/B11)*100</f>
        <v>36.016846197456864</v>
      </c>
      <c r="H11" s="3" t="s">
        <v>13</v>
      </c>
      <c r="I11" s="3">
        <f>((C11-C10)/C11)*100</f>
        <v>-244.44444444444446</v>
      </c>
      <c r="J11" s="3" t="s">
        <v>17</v>
      </c>
    </row>
    <row r="12" spans="1:10" x14ac:dyDescent="0.2">
      <c r="A12" s="3" t="s">
        <v>1</v>
      </c>
      <c r="B12" s="3">
        <v>0.79</v>
      </c>
      <c r="C12" s="3">
        <v>1</v>
      </c>
      <c r="D12" s="3"/>
      <c r="E12" s="3"/>
      <c r="F12" s="3"/>
      <c r="G12" s="3"/>
      <c r="H12" s="3"/>
      <c r="I12" s="3">
        <f>((C11-C12)/C11)*100</f>
        <v>44.44444444444445</v>
      </c>
      <c r="J12" s="3" t="s">
        <v>18</v>
      </c>
    </row>
    <row r="14" spans="1:10" x14ac:dyDescent="0.2">
      <c r="A14" s="9" t="s">
        <v>19</v>
      </c>
      <c r="B14" s="10"/>
      <c r="C14" s="10"/>
      <c r="D14" s="10"/>
      <c r="E14" s="10"/>
      <c r="F14" s="10"/>
      <c r="G14" s="10"/>
      <c r="H14" s="10"/>
      <c r="I14" s="10"/>
      <c r="J14" s="10"/>
    </row>
    <row r="15" spans="1:10" x14ac:dyDescent="0.2">
      <c r="A15" s="5"/>
      <c r="B15" s="5" t="s">
        <v>5</v>
      </c>
      <c r="C15" s="5" t="s">
        <v>6</v>
      </c>
      <c r="D15" s="5"/>
      <c r="E15" s="11" t="s">
        <v>16</v>
      </c>
      <c r="F15" s="11"/>
    </row>
    <row r="16" spans="1:10" x14ac:dyDescent="0.2">
      <c r="A16" s="3" t="s">
        <v>2</v>
      </c>
      <c r="B16" s="3">
        <v>0.87</v>
      </c>
      <c r="C16" s="3">
        <v>3.91</v>
      </c>
      <c r="D16" s="3"/>
      <c r="E16" s="3">
        <f>B16/B17</f>
        <v>5.8</v>
      </c>
      <c r="F16" s="3"/>
    </row>
    <row r="17" spans="1:10" x14ac:dyDescent="0.2">
      <c r="A17" s="3" t="s">
        <v>0</v>
      </c>
      <c r="B17" s="3">
        <v>0.15</v>
      </c>
      <c r="C17" s="3">
        <v>0.67</v>
      </c>
      <c r="D17" s="3"/>
      <c r="E17" s="3">
        <f>B17/B18</f>
        <v>2.9999999999999996</v>
      </c>
      <c r="F17" s="3"/>
    </row>
    <row r="18" spans="1:10" x14ac:dyDescent="0.2">
      <c r="A18" s="3" t="s">
        <v>38</v>
      </c>
      <c r="B18" s="3">
        <v>0.05</v>
      </c>
      <c r="C18" s="3">
        <v>0.22</v>
      </c>
      <c r="D18" s="3"/>
      <c r="E18" s="3">
        <f>B17/B18</f>
        <v>2.9999999999999996</v>
      </c>
      <c r="F18" s="3"/>
    </row>
    <row r="19" spans="1:10" x14ac:dyDescent="0.2">
      <c r="A19" s="3" t="s">
        <v>1</v>
      </c>
      <c r="B19" s="3">
        <v>0.04</v>
      </c>
      <c r="C19" s="3">
        <v>0.19</v>
      </c>
      <c r="D19" s="3"/>
      <c r="E19" s="3">
        <f>B17/B19</f>
        <v>3.75</v>
      </c>
      <c r="F19" s="3" t="s">
        <v>20</v>
      </c>
    </row>
    <row r="21" spans="1:10" x14ac:dyDescent="0.2">
      <c r="A21" s="9" t="s">
        <v>21</v>
      </c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2">
      <c r="A22" s="5"/>
      <c r="B22" s="5" t="s">
        <v>5</v>
      </c>
      <c r="C22" s="5"/>
      <c r="D22" s="5"/>
      <c r="E22" s="11" t="s">
        <v>15</v>
      </c>
      <c r="F22" s="11"/>
    </row>
    <row r="23" spans="1:10" x14ac:dyDescent="0.2">
      <c r="A23" s="3" t="s">
        <v>2</v>
      </c>
      <c r="B23" s="3">
        <v>41.515552999999997</v>
      </c>
      <c r="C23" s="3"/>
      <c r="D23" s="3"/>
      <c r="E23" s="3"/>
      <c r="F23" s="3"/>
    </row>
    <row r="24" spans="1:10" x14ac:dyDescent="0.2">
      <c r="A24" s="3" t="s">
        <v>0</v>
      </c>
      <c r="B24" s="3">
        <v>62.860146999999998</v>
      </c>
      <c r="C24" s="3"/>
      <c r="D24" s="3"/>
      <c r="E24" s="3">
        <f>((B$23-B24)/B$23)*100</f>
        <v>-51.413488337732126</v>
      </c>
      <c r="F24" s="3" t="s">
        <v>22</v>
      </c>
    </row>
    <row r="25" spans="1:10" x14ac:dyDescent="0.2">
      <c r="A25" s="3" t="s">
        <v>38</v>
      </c>
      <c r="B25" s="3">
        <v>12.518879999999999</v>
      </c>
      <c r="C25" s="3"/>
      <c r="D25" s="3"/>
      <c r="E25" s="3">
        <f t="shared" ref="E25:E26" si="0">((B$23-B25)/B$23)*100</f>
        <v>69.845325196559472</v>
      </c>
      <c r="F25" s="3" t="s">
        <v>44</v>
      </c>
    </row>
    <row r="26" spans="1:10" x14ac:dyDescent="0.2">
      <c r="A26" s="3" t="s">
        <v>1</v>
      </c>
      <c r="B26" s="3">
        <v>16.539051000000001</v>
      </c>
      <c r="C26" s="3"/>
      <c r="D26" s="3"/>
      <c r="E26" s="3">
        <f t="shared" si="0"/>
        <v>60.161795267426641</v>
      </c>
      <c r="F26" s="3" t="s">
        <v>45</v>
      </c>
    </row>
    <row r="28" spans="1:10" x14ac:dyDescent="0.2">
      <c r="A28" s="9" t="s">
        <v>23</v>
      </c>
      <c r="B28" s="10"/>
      <c r="C28" s="10"/>
      <c r="D28" s="10"/>
      <c r="E28" s="10"/>
      <c r="F28" s="10"/>
      <c r="G28" s="10"/>
      <c r="H28" s="10"/>
      <c r="I28" s="10"/>
      <c r="J28" s="10"/>
    </row>
    <row r="29" spans="1:10" x14ac:dyDescent="0.2">
      <c r="A29" s="5"/>
      <c r="B29" s="5" t="s">
        <v>5</v>
      </c>
      <c r="C29" s="5"/>
      <c r="D29" s="5"/>
      <c r="E29" s="11" t="s">
        <v>15</v>
      </c>
      <c r="F29" s="11"/>
    </row>
    <row r="30" spans="1:10" x14ac:dyDescent="0.2">
      <c r="A30" s="3" t="s">
        <v>2</v>
      </c>
      <c r="B30" s="3">
        <v>46.704996999999999</v>
      </c>
      <c r="C30" s="3"/>
      <c r="D30" s="3"/>
      <c r="E30" s="3"/>
      <c r="F30" s="3"/>
    </row>
    <row r="31" spans="1:10" x14ac:dyDescent="0.2">
      <c r="A31" s="3" t="s">
        <v>0</v>
      </c>
      <c r="B31" s="3">
        <v>70.717664999999997</v>
      </c>
      <c r="C31" s="3"/>
      <c r="D31" s="3"/>
      <c r="E31" s="3">
        <f>((B$30-B31)/B$30)*100</f>
        <v>-51.413487940059177</v>
      </c>
      <c r="F31" s="3" t="s">
        <v>39</v>
      </c>
    </row>
    <row r="32" spans="1:10" x14ac:dyDescent="0.2">
      <c r="A32" s="3" t="s">
        <v>38</v>
      </c>
      <c r="B32" s="3">
        <v>4.6945800000000002</v>
      </c>
      <c r="C32" s="3"/>
      <c r="D32" s="3"/>
      <c r="E32" s="3">
        <f t="shared" ref="E32:E33" si="1">((B$30-B32)/B$30)*100</f>
        <v>89.948441705284765</v>
      </c>
      <c r="F32" s="3" t="s">
        <v>44</v>
      </c>
    </row>
    <row r="33" spans="1:10" x14ac:dyDescent="0.2">
      <c r="A33" s="3" t="s">
        <v>1</v>
      </c>
      <c r="B33" s="3">
        <v>18.606432999999999</v>
      </c>
      <c r="C33" s="3"/>
      <c r="D33" s="3"/>
      <c r="E33" s="3">
        <f t="shared" si="1"/>
        <v>60.161793822618172</v>
      </c>
      <c r="F33" s="3" t="s">
        <v>45</v>
      </c>
    </row>
    <row r="35" spans="1:10" x14ac:dyDescent="0.2">
      <c r="A35" s="9" t="s">
        <v>24</v>
      </c>
      <c r="B35" s="10"/>
      <c r="C35" s="10"/>
      <c r="D35" s="10"/>
      <c r="E35" s="10"/>
      <c r="F35" s="10"/>
      <c r="G35" s="10"/>
      <c r="H35" s="10"/>
      <c r="I35" s="10"/>
      <c r="J35" s="10"/>
    </row>
    <row r="36" spans="1:10" x14ac:dyDescent="0.2">
      <c r="A36" s="5"/>
      <c r="B36" s="5" t="s">
        <v>5</v>
      </c>
      <c r="C36" s="5"/>
      <c r="D36" s="5"/>
      <c r="E36" s="11" t="s">
        <v>15</v>
      </c>
      <c r="F36" s="11"/>
    </row>
    <row r="37" spans="1:10" x14ac:dyDescent="0.2">
      <c r="A37" s="3" t="s">
        <v>2</v>
      </c>
      <c r="B37" s="3">
        <v>258.5</v>
      </c>
      <c r="C37" s="3"/>
      <c r="D37" s="3"/>
      <c r="E37" s="3"/>
      <c r="F37" s="3"/>
    </row>
    <row r="38" spans="1:10" x14ac:dyDescent="0.2">
      <c r="A38" s="3" t="s">
        <v>0</v>
      </c>
      <c r="B38" s="3">
        <v>264.2</v>
      </c>
      <c r="C38" s="3"/>
      <c r="D38" s="3"/>
      <c r="E38" s="3">
        <f>((B$37-B38)/B$37)*100</f>
        <v>-2.2050290135396478</v>
      </c>
      <c r="F38" s="3" t="s">
        <v>39</v>
      </c>
    </row>
    <row r="39" spans="1:10" x14ac:dyDescent="0.2">
      <c r="A39" s="3" t="s">
        <v>38</v>
      </c>
      <c r="B39" s="3">
        <v>12.76</v>
      </c>
      <c r="C39" s="3"/>
      <c r="D39" s="3"/>
      <c r="E39" s="3">
        <f t="shared" ref="E39:E40" si="2">((B$37-B39)/B$37)*100</f>
        <v>95.063829787234042</v>
      </c>
      <c r="F39" s="3" t="s">
        <v>42</v>
      </c>
    </row>
    <row r="40" spans="1:10" x14ac:dyDescent="0.2">
      <c r="A40" s="3" t="s">
        <v>1</v>
      </c>
      <c r="B40" s="3">
        <v>130.30000000000001</v>
      </c>
      <c r="C40" s="3"/>
      <c r="D40" s="3"/>
      <c r="E40" s="3">
        <f t="shared" si="2"/>
        <v>49.593810444874272</v>
      </c>
      <c r="F40" s="3" t="s">
        <v>43</v>
      </c>
    </row>
    <row r="42" spans="1:10" x14ac:dyDescent="0.2">
      <c r="A42" s="9" t="s">
        <v>25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 x14ac:dyDescent="0.2">
      <c r="A43" s="5"/>
      <c r="B43" s="5" t="s">
        <v>5</v>
      </c>
      <c r="C43" s="5"/>
      <c r="D43" s="5"/>
      <c r="E43" s="11" t="s">
        <v>15</v>
      </c>
      <c r="F43" s="11"/>
    </row>
    <row r="44" spans="1:10" x14ac:dyDescent="0.2">
      <c r="A44" s="3" t="s">
        <v>2</v>
      </c>
      <c r="B44" s="3">
        <v>23915613</v>
      </c>
      <c r="C44" s="3"/>
      <c r="D44" s="3"/>
      <c r="E44" s="3"/>
      <c r="F44" s="3"/>
    </row>
    <row r="45" spans="1:10" x14ac:dyDescent="0.2">
      <c r="A45" s="3" t="s">
        <v>0</v>
      </c>
      <c r="B45" s="3">
        <v>17869692</v>
      </c>
      <c r="C45" s="3"/>
      <c r="D45" s="3"/>
      <c r="E45" s="3">
        <f>((B$44-B45)/B$44)*100</f>
        <v>25.280225934413643</v>
      </c>
      <c r="F45" s="3" t="s">
        <v>22</v>
      </c>
    </row>
    <row r="46" spans="1:10" x14ac:dyDescent="0.2">
      <c r="A46" s="3" t="s">
        <v>38</v>
      </c>
      <c r="B46" s="3">
        <v>2095387</v>
      </c>
      <c r="C46" s="3"/>
      <c r="D46" s="3"/>
      <c r="E46" s="3">
        <f t="shared" ref="E46:E47" si="3">((B$44-B46)/B$44)*100</f>
        <v>91.238414001765292</v>
      </c>
      <c r="F46" s="3" t="s">
        <v>41</v>
      </c>
    </row>
    <row r="47" spans="1:10" x14ac:dyDescent="0.2">
      <c r="A47" s="3" t="s">
        <v>1</v>
      </c>
      <c r="B47" s="3">
        <v>1961421</v>
      </c>
      <c r="C47" s="3"/>
      <c r="D47" s="3"/>
      <c r="E47" s="3">
        <f t="shared" si="3"/>
        <v>91.798575265455256</v>
      </c>
      <c r="F47" s="3" t="s">
        <v>13</v>
      </c>
    </row>
    <row r="49" spans="1:10" x14ac:dyDescent="0.2">
      <c r="A49" s="9" t="s">
        <v>26</v>
      </c>
      <c r="B49" s="10"/>
      <c r="C49" s="10"/>
      <c r="D49" s="10"/>
      <c r="E49" s="10"/>
      <c r="F49" s="10"/>
      <c r="G49" s="10"/>
      <c r="H49" s="10"/>
      <c r="I49" s="10"/>
      <c r="J49" s="10"/>
    </row>
    <row r="50" spans="1:10" x14ac:dyDescent="0.2">
      <c r="A50" s="5"/>
      <c r="B50" s="5" t="s">
        <v>5</v>
      </c>
      <c r="C50" s="5"/>
      <c r="D50" s="5"/>
      <c r="E50" s="11" t="s">
        <v>15</v>
      </c>
      <c r="F50" s="11"/>
    </row>
    <row r="51" spans="1:10" x14ac:dyDescent="0.2">
      <c r="A51" s="3" t="s">
        <v>2</v>
      </c>
      <c r="B51" s="3">
        <v>121.47058819999999</v>
      </c>
      <c r="C51" s="3"/>
      <c r="D51" s="3"/>
      <c r="E51" s="3"/>
      <c r="F51" s="3"/>
    </row>
    <row r="52" spans="1:10" x14ac:dyDescent="0.2">
      <c r="A52" s="3" t="s">
        <v>0</v>
      </c>
      <c r="B52" s="3">
        <v>63.450980399999999</v>
      </c>
      <c r="C52" s="3"/>
      <c r="D52" s="3"/>
      <c r="E52" s="3">
        <f>((B$51-B52)/B$51)*100</f>
        <v>47.764326047776557</v>
      </c>
      <c r="F52" s="3" t="s">
        <v>22</v>
      </c>
    </row>
    <row r="53" spans="1:10" x14ac:dyDescent="0.2">
      <c r="A53" s="3" t="s">
        <v>38</v>
      </c>
      <c r="B53" s="3">
        <v>0.37254900000000002</v>
      </c>
      <c r="C53" s="3"/>
      <c r="D53" s="3"/>
      <c r="E53" s="3">
        <f t="shared" ref="E53:E54" si="4">((B$51-B53)/B$51)*100</f>
        <v>99.693301065286192</v>
      </c>
      <c r="F53" s="3" t="s">
        <v>40</v>
      </c>
    </row>
    <row r="54" spans="1:10" x14ac:dyDescent="0.2">
      <c r="A54" s="3" t="s">
        <v>1</v>
      </c>
      <c r="B54" s="3">
        <v>4.5176470999999996</v>
      </c>
      <c r="C54" s="3"/>
      <c r="D54" s="3"/>
      <c r="E54" s="3">
        <f t="shared" si="4"/>
        <v>96.280871635723258</v>
      </c>
      <c r="F54" s="3" t="s">
        <v>13</v>
      </c>
    </row>
    <row r="56" spans="1:10" x14ac:dyDescent="0.2">
      <c r="A56" s="9" t="s">
        <v>27</v>
      </c>
      <c r="B56" s="9"/>
      <c r="C56" s="9"/>
      <c r="D56" s="9"/>
      <c r="E56" s="9"/>
      <c r="F56" s="9"/>
      <c r="G56" s="9"/>
      <c r="H56" s="9"/>
      <c r="I56" s="9"/>
      <c r="J56" s="9"/>
    </row>
    <row r="57" spans="1:10" x14ac:dyDescent="0.2">
      <c r="A57" s="5"/>
      <c r="B57" s="5" t="s">
        <v>5</v>
      </c>
      <c r="C57" s="5"/>
      <c r="D57" s="5"/>
      <c r="E57" s="11" t="s">
        <v>15</v>
      </c>
      <c r="F57" s="11"/>
    </row>
    <row r="58" spans="1:10" x14ac:dyDescent="0.2">
      <c r="A58" s="3" t="s">
        <v>2</v>
      </c>
      <c r="B58" s="8">
        <v>1790693767</v>
      </c>
      <c r="C58" s="3"/>
      <c r="D58" s="3"/>
      <c r="E58" s="3"/>
      <c r="F58" s="3"/>
    </row>
    <row r="59" spans="1:10" x14ac:dyDescent="0.2">
      <c r="A59" s="3" t="s">
        <v>0</v>
      </c>
      <c r="B59" s="8">
        <v>1001134463</v>
      </c>
      <c r="C59" s="3"/>
      <c r="D59" s="3"/>
      <c r="E59" s="3">
        <f>((B$58-B59)/B$58)*100</f>
        <v>44.092369033191595</v>
      </c>
      <c r="F59" s="3" t="s">
        <v>22</v>
      </c>
    </row>
    <row r="60" spans="1:10" x14ac:dyDescent="0.2">
      <c r="A60" s="3" t="s">
        <v>38</v>
      </c>
      <c r="B60" s="8">
        <v>3550108263</v>
      </c>
      <c r="C60" s="3"/>
      <c r="D60" s="3"/>
      <c r="E60" s="3">
        <f>((B$58-B60)/B$58)*100</f>
        <v>-98.253231704022568</v>
      </c>
      <c r="F60" s="3" t="s">
        <v>46</v>
      </c>
    </row>
    <row r="61" spans="1:10" x14ac:dyDescent="0.2">
      <c r="A61" s="3" t="s">
        <v>1</v>
      </c>
      <c r="B61" s="8">
        <v>954781037</v>
      </c>
      <c r="C61" s="3"/>
      <c r="D61" s="3"/>
      <c r="E61" s="3">
        <f t="shared" ref="E61" si="5">((B$58-B61)/B$58)*100</f>
        <v>46.680942627081805</v>
      </c>
      <c r="F61" s="3" t="s">
        <v>13</v>
      </c>
    </row>
    <row r="62" spans="1:10" x14ac:dyDescent="0.2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">
      <c r="A63" s="9" t="s">
        <v>28</v>
      </c>
      <c r="B63" s="9"/>
      <c r="C63" s="9"/>
      <c r="D63" s="9"/>
      <c r="E63" s="9"/>
      <c r="F63" s="9"/>
      <c r="G63" s="9"/>
      <c r="H63" s="9"/>
      <c r="I63" s="9"/>
      <c r="J63" s="9"/>
    </row>
    <row r="64" spans="1:10" x14ac:dyDescent="0.2">
      <c r="A64" s="5"/>
      <c r="B64" s="5" t="s">
        <v>5</v>
      </c>
      <c r="C64" s="5"/>
      <c r="D64" s="5"/>
      <c r="E64" s="11" t="s">
        <v>15</v>
      </c>
      <c r="F64" s="11"/>
    </row>
    <row r="65" spans="1:10" x14ac:dyDescent="0.2">
      <c r="A65" s="3" t="s">
        <v>2</v>
      </c>
      <c r="B65" s="8">
        <v>2382827014</v>
      </c>
      <c r="C65" s="3"/>
      <c r="D65" s="3"/>
      <c r="E65" s="3"/>
      <c r="F65" s="3"/>
    </row>
    <row r="66" spans="1:10" x14ac:dyDescent="0.2">
      <c r="A66" s="3" t="s">
        <v>0</v>
      </c>
      <c r="B66" s="8">
        <v>3298803183</v>
      </c>
      <c r="C66" s="3"/>
      <c r="D66" s="3"/>
      <c r="E66" s="3">
        <f>((B$65-B66)/B$65)*100</f>
        <v>-38.440732945291344</v>
      </c>
      <c r="F66" s="3" t="s">
        <v>39</v>
      </c>
    </row>
    <row r="67" spans="1:10" x14ac:dyDescent="0.2">
      <c r="A67" s="3" t="s">
        <v>38</v>
      </c>
      <c r="B67" s="8">
        <v>2636033334</v>
      </c>
      <c r="C67" s="3"/>
      <c r="D67" s="3"/>
      <c r="E67" s="3">
        <f t="shared" ref="E67:E68" si="6">((B$65-B67)/B$65)*100</f>
        <v>-10.626298867367129</v>
      </c>
      <c r="F67" s="3" t="s">
        <v>42</v>
      </c>
    </row>
    <row r="68" spans="1:10" x14ac:dyDescent="0.2">
      <c r="A68" s="3" t="s">
        <v>1</v>
      </c>
      <c r="B68" s="8">
        <v>428206154</v>
      </c>
      <c r="C68" s="3"/>
      <c r="D68" s="3"/>
      <c r="E68" s="3">
        <f t="shared" si="6"/>
        <v>82.029490538585947</v>
      </c>
      <c r="F68" s="3" t="s">
        <v>13</v>
      </c>
    </row>
    <row r="70" spans="1:10" x14ac:dyDescent="0.2">
      <c r="A70" s="9" t="s">
        <v>29</v>
      </c>
      <c r="B70" s="10"/>
      <c r="C70" s="10"/>
      <c r="D70" s="10"/>
      <c r="E70" s="10"/>
      <c r="F70" s="10"/>
      <c r="G70" s="10"/>
      <c r="H70" s="10"/>
      <c r="I70" s="10"/>
      <c r="J70" s="10"/>
    </row>
    <row r="71" spans="1:10" x14ac:dyDescent="0.2">
      <c r="A71" s="5"/>
      <c r="B71" s="5" t="s">
        <v>5</v>
      </c>
      <c r="C71" s="5"/>
      <c r="D71" s="5"/>
      <c r="E71" s="11" t="s">
        <v>15</v>
      </c>
      <c r="F71" s="11"/>
      <c r="G71" s="6"/>
      <c r="H71" s="6"/>
      <c r="I71" s="6"/>
      <c r="J71" s="6"/>
    </row>
    <row r="72" spans="1:10" x14ac:dyDescent="0.2">
      <c r="A72" s="4" t="s">
        <v>2</v>
      </c>
      <c r="B72" s="3">
        <v>1382987191</v>
      </c>
      <c r="C72" s="3"/>
      <c r="D72" s="3"/>
      <c r="E72" s="3"/>
      <c r="F72" s="3"/>
    </row>
    <row r="73" spans="1:10" x14ac:dyDescent="0.2">
      <c r="A73" s="4" t="s">
        <v>0</v>
      </c>
      <c r="B73" s="3">
        <v>6186141597</v>
      </c>
      <c r="C73" s="3"/>
      <c r="D73" s="3"/>
      <c r="E73" s="3">
        <f>((B$72-B73)/B$72)*100</f>
        <v>-347.30288445599928</v>
      </c>
      <c r="F73" s="3" t="s">
        <v>22</v>
      </c>
    </row>
    <row r="74" spans="1:10" x14ac:dyDescent="0.2">
      <c r="A74" s="4" t="s">
        <v>38</v>
      </c>
      <c r="B74" s="3">
        <v>4173520782</v>
      </c>
      <c r="C74" s="3"/>
      <c r="D74" s="3"/>
      <c r="E74" s="3">
        <f t="shared" ref="E74:E75" si="7">((B$72-B74)/B$72)*100</f>
        <v>-201.77580885490647</v>
      </c>
      <c r="F74" s="3" t="s">
        <v>47</v>
      </c>
    </row>
    <row r="75" spans="1:10" x14ac:dyDescent="0.2">
      <c r="A75" s="4" t="s">
        <v>1</v>
      </c>
      <c r="B75" s="3">
        <v>4299937646</v>
      </c>
      <c r="C75" s="3"/>
      <c r="D75" s="3"/>
      <c r="E75" s="3">
        <f t="shared" si="7"/>
        <v>-210.91666459259346</v>
      </c>
      <c r="F75" s="3" t="s">
        <v>48</v>
      </c>
    </row>
    <row r="77" spans="1:10" x14ac:dyDescent="0.2">
      <c r="A77" s="9" t="s">
        <v>30</v>
      </c>
      <c r="B77" s="9"/>
      <c r="C77" s="9"/>
      <c r="D77" s="9"/>
      <c r="E77" s="9"/>
      <c r="F77" s="9"/>
      <c r="G77" s="9"/>
      <c r="H77" s="9"/>
      <c r="I77" s="9"/>
      <c r="J77" s="9"/>
    </row>
    <row r="78" spans="1:10" x14ac:dyDescent="0.2">
      <c r="A78" s="5"/>
      <c r="B78" s="5" t="s">
        <v>5</v>
      </c>
      <c r="C78" s="5"/>
      <c r="D78" s="5"/>
      <c r="E78" s="11" t="s">
        <v>8</v>
      </c>
      <c r="F78" s="11"/>
      <c r="G78" s="6"/>
      <c r="H78" s="6"/>
      <c r="I78" s="6"/>
      <c r="J78" s="6"/>
    </row>
    <row r="79" spans="1:10" x14ac:dyDescent="0.2">
      <c r="A79" s="4" t="s">
        <v>2</v>
      </c>
      <c r="B79" s="3">
        <v>535.2577</v>
      </c>
      <c r="C79" s="3">
        <v>36</v>
      </c>
      <c r="D79" s="3"/>
      <c r="E79" s="3">
        <f>((B82-B79)/ B82)*100</f>
        <v>59.435463451783619</v>
      </c>
      <c r="F79" s="3" t="s">
        <v>49</v>
      </c>
    </row>
    <row r="80" spans="1:10" x14ac:dyDescent="0.2">
      <c r="A80" s="4" t="s">
        <v>0</v>
      </c>
      <c r="B80" s="3">
        <v>1054.4132999999999</v>
      </c>
      <c r="C80" s="3">
        <v>65</v>
      </c>
      <c r="D80" s="3"/>
      <c r="E80" s="3">
        <f>((B$82-B80)/B$82)*100</f>
        <v>20.091225507310885</v>
      </c>
      <c r="F80" s="3" t="s">
        <v>22</v>
      </c>
    </row>
    <row r="81" spans="1:10" x14ac:dyDescent="0.2">
      <c r="A81" s="4" t="s">
        <v>38</v>
      </c>
      <c r="B81" s="3">
        <v>680.80769999999995</v>
      </c>
      <c r="C81" s="3"/>
      <c r="D81" s="3"/>
      <c r="E81" s="3">
        <f t="shared" ref="E81:E82" si="8">((B$82-B81)/B$82)*100</f>
        <v>48.404948067151331</v>
      </c>
      <c r="F81" s="3" t="s">
        <v>40</v>
      </c>
    </row>
    <row r="82" spans="1:10" x14ac:dyDescent="0.2">
      <c r="A82" s="4" t="s">
        <v>1</v>
      </c>
      <c r="B82" s="3">
        <v>1319.5213000000001</v>
      </c>
      <c r="C82" s="3">
        <v>153</v>
      </c>
      <c r="D82" s="3"/>
      <c r="E82" s="3">
        <f t="shared" si="8"/>
        <v>0</v>
      </c>
      <c r="F82" s="3"/>
    </row>
    <row r="84" spans="1:10" x14ac:dyDescent="0.2">
      <c r="A84" s="9" t="s">
        <v>31</v>
      </c>
      <c r="B84" s="9"/>
      <c r="C84" s="9"/>
      <c r="D84" s="9"/>
      <c r="E84" s="9"/>
      <c r="F84" s="9"/>
      <c r="G84" s="9"/>
      <c r="H84" s="9"/>
      <c r="I84" s="9"/>
      <c r="J84" s="9"/>
    </row>
    <row r="85" spans="1:10" x14ac:dyDescent="0.2">
      <c r="A85" s="5"/>
      <c r="B85" s="5" t="s">
        <v>5</v>
      </c>
      <c r="C85" s="5"/>
      <c r="D85" s="5"/>
      <c r="E85" s="5"/>
      <c r="F85" s="5"/>
      <c r="G85" s="6"/>
      <c r="H85" s="6"/>
      <c r="I85" s="6"/>
      <c r="J85" s="6"/>
    </row>
    <row r="86" spans="1:10" x14ac:dyDescent="0.2">
      <c r="A86" s="4" t="s">
        <v>2</v>
      </c>
      <c r="B86" s="3">
        <v>1193.4763</v>
      </c>
      <c r="C86" s="3">
        <v>29</v>
      </c>
      <c r="D86" s="3"/>
      <c r="E86" s="3">
        <f>((B$89-B86)/B$89)*100</f>
        <v>-198.03095887715386</v>
      </c>
      <c r="F86" s="3" t="s">
        <v>49</v>
      </c>
    </row>
    <row r="87" spans="1:10" x14ac:dyDescent="0.2">
      <c r="A87" s="4" t="s">
        <v>0</v>
      </c>
      <c r="B87" s="3">
        <v>1420.0433</v>
      </c>
      <c r="C87" s="3">
        <v>57</v>
      </c>
      <c r="D87" s="3"/>
      <c r="E87" s="3">
        <f t="shared" ref="E87:E89" si="9">((B$89-B87)/B$89)*100</f>
        <v>-254.60852163220827</v>
      </c>
      <c r="F87" s="3" t="s">
        <v>39</v>
      </c>
    </row>
    <row r="88" spans="1:10" x14ac:dyDescent="0.2">
      <c r="A88" s="4" t="s">
        <v>38</v>
      </c>
      <c r="B88" s="3">
        <v>511.6268</v>
      </c>
      <c r="C88" s="3"/>
      <c r="D88" s="3"/>
      <c r="E88" s="3">
        <f t="shared" si="9"/>
        <v>-27.761754289758265</v>
      </c>
      <c r="F88" s="3" t="s">
        <v>44</v>
      </c>
    </row>
    <row r="89" spans="1:10" x14ac:dyDescent="0.2">
      <c r="A89" s="4" t="s">
        <v>1</v>
      </c>
      <c r="B89" s="3">
        <v>400.4538</v>
      </c>
      <c r="C89" s="3">
        <v>125</v>
      </c>
      <c r="D89" s="3"/>
      <c r="E89" s="3">
        <f t="shared" si="9"/>
        <v>0</v>
      </c>
      <c r="F89" s="3"/>
    </row>
    <row r="91" spans="1:10" x14ac:dyDescent="0.2">
      <c r="A91" s="9" t="s">
        <v>32</v>
      </c>
      <c r="B91" s="9"/>
      <c r="C91" s="9"/>
      <c r="D91" s="9"/>
      <c r="E91" s="9"/>
      <c r="F91" s="9"/>
      <c r="G91" s="9"/>
      <c r="H91" s="9"/>
      <c r="I91" s="9"/>
      <c r="J91" s="9"/>
    </row>
    <row r="92" spans="1:10" x14ac:dyDescent="0.2">
      <c r="A92" s="5"/>
      <c r="B92" s="5" t="s">
        <v>5</v>
      </c>
      <c r="C92" s="5"/>
      <c r="D92" s="5"/>
      <c r="E92" s="5"/>
      <c r="F92" s="5"/>
      <c r="G92" s="6"/>
      <c r="H92" s="6"/>
      <c r="I92" s="6"/>
      <c r="J92" s="6"/>
    </row>
    <row r="93" spans="1:10" x14ac:dyDescent="0.2">
      <c r="A93" s="4" t="s">
        <v>2</v>
      </c>
      <c r="B93" s="3">
        <v>1728.7339999999999</v>
      </c>
      <c r="C93" s="3">
        <v>182</v>
      </c>
      <c r="D93" s="3"/>
      <c r="E93" s="3">
        <f>((B$96-B93)/B$96)*100</f>
        <v>-0.50924574431338054</v>
      </c>
      <c r="F93" s="3" t="s">
        <v>49</v>
      </c>
    </row>
    <row r="94" spans="1:10" x14ac:dyDescent="0.2">
      <c r="A94" s="4" t="s">
        <v>0</v>
      </c>
      <c r="B94" s="3">
        <v>2474.4566</v>
      </c>
      <c r="C94" s="3">
        <v>353</v>
      </c>
      <c r="D94" s="3"/>
      <c r="E94" s="3">
        <f t="shared" ref="E94:E96" si="10">((B$96-B94)/B$96)*100</f>
        <v>-43.865838522894883</v>
      </c>
      <c r="F94" s="3" t="s">
        <v>39</v>
      </c>
    </row>
    <row r="95" spans="1:10" x14ac:dyDescent="0.2">
      <c r="A95" s="4" t="s">
        <v>38</v>
      </c>
      <c r="B95" s="3">
        <v>1192.4345000000001</v>
      </c>
      <c r="C95" s="3"/>
      <c r="D95" s="3"/>
      <c r="E95" s="3">
        <f t="shared" si="10"/>
        <v>30.671409138422995</v>
      </c>
      <c r="F95" s="3" t="s">
        <v>40</v>
      </c>
    </row>
    <row r="96" spans="1:10" x14ac:dyDescent="0.2">
      <c r="A96" s="4" t="s">
        <v>1</v>
      </c>
      <c r="B96" s="3">
        <v>1719.9751000000001</v>
      </c>
      <c r="C96" s="3">
        <v>801</v>
      </c>
      <c r="D96" s="3"/>
      <c r="E96" s="3">
        <f t="shared" si="10"/>
        <v>0</v>
      </c>
      <c r="F96" s="3"/>
    </row>
    <row r="97" spans="1:10" x14ac:dyDescent="0.2">
      <c r="A97" s="2"/>
    </row>
    <row r="98" spans="1:10" x14ac:dyDescent="0.2">
      <c r="A98" s="9" t="s">
        <v>33</v>
      </c>
      <c r="B98" s="10"/>
      <c r="C98" s="10"/>
      <c r="D98" s="10"/>
      <c r="E98" s="10"/>
      <c r="F98" s="10"/>
      <c r="G98" s="10"/>
      <c r="H98" s="10"/>
      <c r="I98" s="10"/>
      <c r="J98" s="10"/>
    </row>
    <row r="99" spans="1:10" x14ac:dyDescent="0.2">
      <c r="A99" s="5"/>
      <c r="B99" s="5" t="s">
        <v>34</v>
      </c>
      <c r="C99" s="5"/>
      <c r="D99" s="5"/>
      <c r="E99" s="11" t="s">
        <v>35</v>
      </c>
      <c r="F99" s="11"/>
      <c r="G99" s="6"/>
      <c r="H99" s="6"/>
      <c r="I99" s="6"/>
      <c r="J99" s="6"/>
    </row>
    <row r="100" spans="1:10" x14ac:dyDescent="0.2">
      <c r="A100" s="4" t="s">
        <v>2</v>
      </c>
      <c r="B100" s="3">
        <v>608</v>
      </c>
      <c r="C100" s="3"/>
      <c r="D100" s="3"/>
      <c r="E100" s="4" t="s">
        <v>2</v>
      </c>
      <c r="F100" s="3">
        <v>1139</v>
      </c>
    </row>
    <row r="101" spans="1:10" x14ac:dyDescent="0.2">
      <c r="A101" s="4" t="s">
        <v>0</v>
      </c>
      <c r="B101" s="3">
        <v>369</v>
      </c>
      <c r="C101" s="3"/>
      <c r="D101" s="3"/>
      <c r="E101" s="4" t="s">
        <v>0</v>
      </c>
      <c r="F101" s="3">
        <v>1059</v>
      </c>
    </row>
    <row r="102" spans="1:10" x14ac:dyDescent="0.2">
      <c r="A102" s="4" t="s">
        <v>38</v>
      </c>
      <c r="B102" s="3">
        <v>130</v>
      </c>
      <c r="C102" s="3"/>
      <c r="D102" s="3"/>
      <c r="E102" s="4" t="s">
        <v>38</v>
      </c>
      <c r="F102" s="3">
        <v>341</v>
      </c>
    </row>
    <row r="103" spans="1:10" x14ac:dyDescent="0.2">
      <c r="A103" s="4" t="s">
        <v>1</v>
      </c>
      <c r="B103" s="3">
        <v>173</v>
      </c>
      <c r="C103" s="3"/>
      <c r="D103" s="3"/>
      <c r="E103" s="4" t="s">
        <v>1</v>
      </c>
      <c r="F103" s="3">
        <v>255</v>
      </c>
    </row>
    <row r="105" spans="1:10" x14ac:dyDescent="0.2">
      <c r="A105" s="9" t="s">
        <v>36</v>
      </c>
      <c r="B105" s="10"/>
      <c r="C105" s="10"/>
      <c r="D105" s="10"/>
      <c r="E105" s="10"/>
      <c r="F105" s="10"/>
      <c r="G105" s="10"/>
      <c r="H105" s="10"/>
      <c r="I105" s="10"/>
      <c r="J105" s="10"/>
    </row>
    <row r="106" spans="1:10" x14ac:dyDescent="0.2">
      <c r="A106" s="5"/>
      <c r="B106" s="5" t="s">
        <v>37</v>
      </c>
      <c r="C106" s="5"/>
      <c r="D106" s="5"/>
      <c r="E106" s="11" t="s">
        <v>35</v>
      </c>
      <c r="F106" s="11"/>
      <c r="G106" s="6"/>
      <c r="H106" s="6"/>
      <c r="I106" s="6"/>
      <c r="J106" s="6"/>
    </row>
    <row r="107" spans="1:10" x14ac:dyDescent="0.2">
      <c r="A107" s="4" t="s">
        <v>2</v>
      </c>
      <c r="B107" s="3">
        <v>174</v>
      </c>
      <c r="C107" s="3"/>
      <c r="D107" s="3"/>
      <c r="E107" s="4" t="s">
        <v>2</v>
      </c>
      <c r="F107" s="3">
        <v>326</v>
      </c>
    </row>
    <row r="108" spans="1:10" x14ac:dyDescent="0.2">
      <c r="A108" s="4" t="s">
        <v>0</v>
      </c>
      <c r="B108" s="3">
        <v>148</v>
      </c>
      <c r="C108" s="3"/>
      <c r="D108" s="3"/>
      <c r="E108" s="4" t="s">
        <v>0</v>
      </c>
      <c r="F108" s="3">
        <v>424</v>
      </c>
    </row>
    <row r="109" spans="1:10" x14ac:dyDescent="0.2">
      <c r="A109" s="4" t="s">
        <v>38</v>
      </c>
      <c r="B109" s="3">
        <v>52</v>
      </c>
      <c r="C109" s="3"/>
      <c r="D109" s="3"/>
      <c r="E109" s="4" t="s">
        <v>38</v>
      </c>
      <c r="F109" s="3">
        <v>136</v>
      </c>
    </row>
    <row r="110" spans="1:10" x14ac:dyDescent="0.2">
      <c r="A110" s="4" t="s">
        <v>1</v>
      </c>
      <c r="B110" s="3">
        <v>216</v>
      </c>
      <c r="C110" s="3"/>
      <c r="D110" s="3"/>
      <c r="E110" s="4" t="s">
        <v>1</v>
      </c>
      <c r="F110" s="3">
        <v>319</v>
      </c>
    </row>
    <row r="113" spans="1:5" x14ac:dyDescent="0.2">
      <c r="A113" s="13" t="s">
        <v>50</v>
      </c>
      <c r="B113" s="14"/>
      <c r="C113" s="14"/>
      <c r="D113" s="14"/>
      <c r="E113" s="15"/>
    </row>
    <row r="114" spans="1:5" x14ac:dyDescent="0.2">
      <c r="A114" s="5"/>
      <c r="B114" s="5" t="s">
        <v>5</v>
      </c>
      <c r="C114" s="5" t="s">
        <v>6</v>
      </c>
      <c r="D114" s="5" t="s">
        <v>52</v>
      </c>
      <c r="E114" s="5" t="s">
        <v>53</v>
      </c>
    </row>
    <row r="115" spans="1:5" x14ac:dyDescent="0.2">
      <c r="A115" s="3" t="s">
        <v>0</v>
      </c>
      <c r="B115" s="3">
        <v>257</v>
      </c>
      <c r="C115" s="3">
        <v>616</v>
      </c>
      <c r="D115" s="7">
        <f>B115/B$120</f>
        <v>38.939393939393945</v>
      </c>
      <c r="E115" s="7">
        <f>C115/B$120</f>
        <v>93.333333333333343</v>
      </c>
    </row>
    <row r="116" spans="1:5" x14ac:dyDescent="0.2">
      <c r="A116" s="3" t="s">
        <v>1</v>
      </c>
      <c r="B116" s="3">
        <v>233</v>
      </c>
      <c r="C116" s="3">
        <v>344</v>
      </c>
      <c r="D116" s="7">
        <f>B116/B$120</f>
        <v>35.303030303030305</v>
      </c>
      <c r="E116" s="7">
        <f>C116/B$120</f>
        <v>52.121212121212125</v>
      </c>
    </row>
    <row r="117" spans="1:5" x14ac:dyDescent="0.2">
      <c r="A117" s="3" t="s">
        <v>2</v>
      </c>
      <c r="B117" s="3">
        <v>187</v>
      </c>
      <c r="C117" s="3">
        <v>352</v>
      </c>
      <c r="D117" s="7">
        <f>B117/B$120</f>
        <v>28.333333333333336</v>
      </c>
      <c r="E117" s="7">
        <f>C117/B$120</f>
        <v>53.333333333333336</v>
      </c>
    </row>
    <row r="118" spans="1:5" x14ac:dyDescent="0.2">
      <c r="A118" s="3" t="s">
        <v>38</v>
      </c>
      <c r="B118" s="3">
        <v>56</v>
      </c>
      <c r="C118" s="3">
        <v>147</v>
      </c>
      <c r="D118" s="7">
        <f>B118/B$120</f>
        <v>8.4848484848484844</v>
      </c>
      <c r="E118" s="7">
        <f>C118/B$120</f>
        <v>22.272727272727273</v>
      </c>
    </row>
    <row r="119" spans="1:5" x14ac:dyDescent="0.2">
      <c r="A119" s="3" t="s">
        <v>54</v>
      </c>
      <c r="B119" s="7">
        <f>AVERAGE(B115:B117)</f>
        <v>225.66666666666666</v>
      </c>
      <c r="C119" s="3"/>
      <c r="D119" s="7">
        <f>B119/B120</f>
        <v>34.19191919191919</v>
      </c>
      <c r="E119" s="7"/>
    </row>
    <row r="120" spans="1:5" x14ac:dyDescent="0.2">
      <c r="A120" s="3" t="s">
        <v>51</v>
      </c>
      <c r="B120" s="3">
        <v>6.6</v>
      </c>
      <c r="C120" s="3"/>
      <c r="D120" s="3"/>
      <c r="E120" s="3"/>
    </row>
    <row r="122" spans="1:5" x14ac:dyDescent="0.2">
      <c r="A122" s="5"/>
      <c r="B122" s="5" t="s">
        <v>55</v>
      </c>
      <c r="C122" s="5"/>
    </row>
    <row r="123" spans="1:5" x14ac:dyDescent="0.2">
      <c r="A123" s="5" t="s">
        <v>57</v>
      </c>
      <c r="B123" s="5" t="s">
        <v>60</v>
      </c>
      <c r="C123" s="5" t="s">
        <v>58</v>
      </c>
    </row>
    <row r="124" spans="1:5" x14ac:dyDescent="0.2">
      <c r="A124" s="3" t="s">
        <v>56</v>
      </c>
      <c r="B124" s="3">
        <v>46</v>
      </c>
      <c r="C124" s="3">
        <f>B124/B125</f>
        <v>11.5</v>
      </c>
    </row>
    <row r="125" spans="1:5" x14ac:dyDescent="0.2">
      <c r="A125" s="3" t="s">
        <v>59</v>
      </c>
      <c r="B125" s="3">
        <v>4</v>
      </c>
      <c r="C125" s="3"/>
    </row>
  </sheetData>
  <mergeCells count="35">
    <mergeCell ref="A113:E113"/>
    <mergeCell ref="E57:F57"/>
    <mergeCell ref="E64:F64"/>
    <mergeCell ref="E22:F22"/>
    <mergeCell ref="A28:J28"/>
    <mergeCell ref="E29:F29"/>
    <mergeCell ref="A35:J35"/>
    <mergeCell ref="E36:F36"/>
    <mergeCell ref="A42:J42"/>
    <mergeCell ref="E43:F43"/>
    <mergeCell ref="A49:J49"/>
    <mergeCell ref="E50:F50"/>
    <mergeCell ref="A56:J56"/>
    <mergeCell ref="E99:F99"/>
    <mergeCell ref="E106:F106"/>
    <mergeCell ref="A63:J63"/>
    <mergeCell ref="A21:J21"/>
    <mergeCell ref="E2:F2"/>
    <mergeCell ref="G2:H2"/>
    <mergeCell ref="I2:J2"/>
    <mergeCell ref="A14:J14"/>
    <mergeCell ref="E15:F15"/>
    <mergeCell ref="A1:J1"/>
    <mergeCell ref="A8:J8"/>
    <mergeCell ref="E9:F9"/>
    <mergeCell ref="G9:H9"/>
    <mergeCell ref="I9:J9"/>
    <mergeCell ref="A98:J98"/>
    <mergeCell ref="A105:J105"/>
    <mergeCell ref="A70:J70"/>
    <mergeCell ref="E71:F71"/>
    <mergeCell ref="A77:J77"/>
    <mergeCell ref="A84:J84"/>
    <mergeCell ref="A91:J91"/>
    <mergeCell ref="E78:F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Oughton</dc:creator>
  <cp:lastModifiedBy>Bonface Ogutu Osoro</cp:lastModifiedBy>
  <dcterms:created xsi:type="dcterms:W3CDTF">2023-08-17T15:21:13Z</dcterms:created>
  <dcterms:modified xsi:type="dcterms:W3CDTF">2024-02-26T17:47:06Z</dcterms:modified>
</cp:coreProperties>
</file>