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투입인력관리\"/>
    </mc:Choice>
  </mc:AlternateContent>
  <xr:revisionPtr revIDLastSave="0" documentId="13_ncr:1_{3D00119B-F19B-4DAA-A4FF-64023DD86794}" xr6:coauthVersionLast="47" xr6:coauthVersionMax="47" xr10:uidLastSave="{00000000-0000-0000-0000-000000000000}"/>
  <bookViews>
    <workbookView xWindow="-28800" yWindow="6540" windowWidth="23070" windowHeight="11895" xr2:uid="{0947D93E-4033-4C3D-96D0-B5A944CF4619}"/>
  </bookViews>
  <sheets>
    <sheet name="#인력투입현황#" sheetId="5" r:id="rId1"/>
    <sheet name="1. 프로젝트" sheetId="6" r:id="rId2"/>
    <sheet name="1-1. BP내역" sheetId="7" r:id="rId3"/>
    <sheet name="2. 계약내역" sheetId="2" r:id="rId4"/>
    <sheet name="3. 투입내역" sheetId="1" r:id="rId5"/>
    <sheet name="4. 검수내역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7" l="1"/>
  <c r="F16" i="7"/>
  <c r="G14" i="6"/>
  <c r="J14" i="6"/>
  <c r="K13" i="5"/>
  <c r="L13" i="5"/>
  <c r="M13" i="5"/>
  <c r="N13" i="5"/>
  <c r="O13" i="5"/>
  <c r="H11" i="1"/>
  <c r="P13" i="5" s="1"/>
  <c r="X10" i="5"/>
  <c r="Y10" i="5"/>
  <c r="Z10" i="5"/>
  <c r="AA10" i="5"/>
  <c r="AB10" i="5"/>
  <c r="X11" i="5"/>
  <c r="Y11" i="5"/>
  <c r="Z11" i="5"/>
  <c r="AA11" i="5"/>
  <c r="AB11" i="5"/>
  <c r="X12" i="5"/>
  <c r="Y12" i="5"/>
  <c r="Z12" i="5"/>
  <c r="AA12" i="5"/>
  <c r="AB12" i="5"/>
  <c r="X13" i="5"/>
  <c r="Y13" i="5"/>
  <c r="Z13" i="5"/>
  <c r="AA13" i="5"/>
  <c r="AB13" i="5"/>
  <c r="AB9" i="5"/>
  <c r="AA9" i="5"/>
  <c r="Z9" i="5"/>
  <c r="Y9" i="5"/>
  <c r="X9" i="5"/>
  <c r="H10" i="3"/>
  <c r="V10" i="5" s="1"/>
  <c r="H11" i="3"/>
  <c r="H12" i="3"/>
  <c r="H13" i="3"/>
  <c r="H9" i="3"/>
  <c r="R20" i="3"/>
  <c r="P20" i="3"/>
  <c r="O20" i="3"/>
  <c r="N20" i="3"/>
  <c r="L20" i="3"/>
  <c r="J20" i="3"/>
  <c r="I10" i="3"/>
  <c r="I11" i="3"/>
  <c r="I12" i="3"/>
  <c r="I13" i="3"/>
  <c r="W13" i="5" s="1"/>
  <c r="I9" i="3"/>
  <c r="H8" i="1"/>
  <c r="P10" i="5" s="1"/>
  <c r="H9" i="1"/>
  <c r="P11" i="5" s="1"/>
  <c r="H10" i="1"/>
  <c r="P12" i="5" s="1"/>
  <c r="H7" i="1"/>
  <c r="P9" i="5" s="1"/>
  <c r="I18" i="1"/>
  <c r="J18" i="1"/>
  <c r="K18" i="1"/>
  <c r="L18" i="1"/>
  <c r="M18" i="1"/>
  <c r="I18" i="2"/>
  <c r="K20" i="3"/>
  <c r="M20" i="3"/>
  <c r="Q20" i="3"/>
  <c r="S20" i="3"/>
  <c r="I10" i="5"/>
  <c r="I11" i="5"/>
  <c r="I12" i="5"/>
  <c r="I13" i="5"/>
  <c r="I9" i="5"/>
  <c r="Q13" i="5"/>
  <c r="R13" i="5"/>
  <c r="S13" i="5"/>
  <c r="T13" i="5"/>
  <c r="U13" i="5"/>
  <c r="V13" i="5"/>
  <c r="Q10" i="5"/>
  <c r="R10" i="5"/>
  <c r="S10" i="5"/>
  <c r="Q11" i="5"/>
  <c r="R11" i="5"/>
  <c r="S11" i="5"/>
  <c r="Q12" i="5"/>
  <c r="R12" i="5"/>
  <c r="S12" i="5"/>
  <c r="B13" i="5"/>
  <c r="C13" i="5"/>
  <c r="D13" i="5"/>
  <c r="E13" i="5"/>
  <c r="F13" i="5"/>
  <c r="G13" i="5"/>
  <c r="H13" i="5"/>
  <c r="J11" i="2"/>
  <c r="J13" i="5" s="1"/>
  <c r="T10" i="5"/>
  <c r="U10" i="5"/>
  <c r="T11" i="5"/>
  <c r="U11" i="5"/>
  <c r="V11" i="5"/>
  <c r="T12" i="5"/>
  <c r="U12" i="5"/>
  <c r="V12" i="5"/>
  <c r="V9" i="5"/>
  <c r="U9" i="5"/>
  <c r="T9" i="5"/>
  <c r="S9" i="5"/>
  <c r="R9" i="5"/>
  <c r="Q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O9" i="5"/>
  <c r="N9" i="5"/>
  <c r="M9" i="5"/>
  <c r="L9" i="5"/>
  <c r="K9" i="5"/>
  <c r="H3" i="5"/>
  <c r="F3" i="5"/>
  <c r="D3" i="5"/>
  <c r="D2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H9" i="5"/>
  <c r="G9" i="5"/>
  <c r="F9" i="5"/>
  <c r="E9" i="5"/>
  <c r="D9" i="5"/>
  <c r="C9" i="5"/>
  <c r="B9" i="5"/>
  <c r="J9" i="2"/>
  <c r="J10" i="2"/>
  <c r="J12" i="5" s="1"/>
  <c r="J8" i="2"/>
  <c r="J10" i="5" s="1"/>
  <c r="J7" i="2"/>
  <c r="J9" i="5" s="1"/>
  <c r="J18" i="2" l="1"/>
  <c r="H18" i="1"/>
  <c r="P20" i="5"/>
  <c r="H20" i="5"/>
  <c r="V20" i="5"/>
  <c r="I20" i="3"/>
  <c r="W11" i="5"/>
  <c r="W12" i="5"/>
  <c r="W9" i="5"/>
  <c r="W10" i="5"/>
  <c r="J11" i="5"/>
  <c r="J20" i="5" s="1"/>
  <c r="X20" i="5" l="1"/>
  <c r="AA20" i="5"/>
  <c r="Y20" i="5"/>
  <c r="Z20" i="5"/>
  <c r="W20" i="5"/>
  <c r="AB20" i="5"/>
</calcChain>
</file>

<file path=xl/sharedStrings.xml><?xml version="1.0" encoding="utf-8"?>
<sst xmlns="http://schemas.openxmlformats.org/spreadsheetml/2006/main" count="192" uniqueCount="95">
  <si>
    <t>성명</t>
    <phoneticPr fontId="1" type="noConversion"/>
  </si>
  <si>
    <t>등급</t>
    <phoneticPr fontId="1" type="noConversion"/>
  </si>
  <si>
    <t>출생년도</t>
    <phoneticPr fontId="1" type="noConversion"/>
  </si>
  <si>
    <t>소속사</t>
    <phoneticPr fontId="1" type="noConversion"/>
  </si>
  <si>
    <t>투입시작일</t>
    <phoneticPr fontId="1" type="noConversion"/>
  </si>
  <si>
    <t>투입종료일</t>
    <phoneticPr fontId="1" type="noConversion"/>
  </si>
  <si>
    <t>총 M/M</t>
    <phoneticPr fontId="1" type="noConversion"/>
  </si>
  <si>
    <t>계약단가</t>
    <phoneticPr fontId="1" type="noConversion"/>
  </si>
  <si>
    <t>총 금액</t>
    <phoneticPr fontId="1" type="noConversion"/>
  </si>
  <si>
    <t>프로젝트명</t>
    <phoneticPr fontId="1" type="noConversion"/>
  </si>
  <si>
    <t>검수</t>
    <phoneticPr fontId="1" type="noConversion"/>
  </si>
  <si>
    <t>실투입</t>
    <phoneticPr fontId="1" type="noConversion"/>
  </si>
  <si>
    <t>계약</t>
    <phoneticPr fontId="1" type="noConversion"/>
  </si>
  <si>
    <t>특급</t>
  </si>
  <si>
    <t>홍길동</t>
    <phoneticPr fontId="1" type="noConversion"/>
  </si>
  <si>
    <t>이순신</t>
    <phoneticPr fontId="1" type="noConversion"/>
  </si>
  <si>
    <t>고급</t>
  </si>
  <si>
    <t>㈜BBB 시스템</t>
    <phoneticPr fontId="1" type="noConversion"/>
  </si>
  <si>
    <t>㈜AAA 시스템</t>
    <phoneticPr fontId="1" type="noConversion"/>
  </si>
  <si>
    <t>김철수</t>
    <phoneticPr fontId="1" type="noConversion"/>
  </si>
  <si>
    <t>중급</t>
  </si>
  <si>
    <t>㈜CCC 시스템</t>
    <phoneticPr fontId="1" type="noConversion"/>
  </si>
  <si>
    <t>㈜DDD 시스템</t>
    <phoneticPr fontId="1" type="noConversion"/>
  </si>
  <si>
    <t>이영희</t>
    <phoneticPr fontId="1" type="noConversion"/>
  </si>
  <si>
    <t>초급</t>
  </si>
  <si>
    <t>프로젝트 기간</t>
    <phoneticPr fontId="1" type="noConversion"/>
  </si>
  <si>
    <t>계약시작일</t>
    <phoneticPr fontId="1" type="noConversion"/>
  </si>
  <si>
    <t>계약종료일</t>
    <phoneticPr fontId="1" type="noConversion"/>
  </si>
  <si>
    <t>총 
M/M</t>
    <phoneticPr fontId="1" type="noConversion"/>
  </si>
  <si>
    <t>검수 기준월</t>
    <phoneticPr fontId="1" type="noConversion"/>
  </si>
  <si>
    <t>총 
검수금액</t>
    <phoneticPr fontId="1" type="noConversion"/>
  </si>
  <si>
    <t>총 
계약금액</t>
    <phoneticPr fontId="1" type="noConversion"/>
  </si>
  <si>
    <t>투입
시작일</t>
    <phoneticPr fontId="1" type="noConversion"/>
  </si>
  <si>
    <t>투입
종료일</t>
    <phoneticPr fontId="1" type="noConversion"/>
  </si>
  <si>
    <t>박민수</t>
    <phoneticPr fontId="1" type="noConversion"/>
  </si>
  <si>
    <t>강감찬</t>
    <phoneticPr fontId="1" type="noConversion"/>
  </si>
  <si>
    <t>박철수</t>
    <phoneticPr fontId="1" type="noConversion"/>
  </si>
  <si>
    <t>합계</t>
    <phoneticPr fontId="1" type="noConversion"/>
  </si>
  <si>
    <t>계약 합계</t>
    <phoneticPr fontId="1" type="noConversion"/>
  </si>
  <si>
    <t>실 투입 합계</t>
    <phoneticPr fontId="1" type="noConversion"/>
  </si>
  <si>
    <t>검수 합계</t>
    <phoneticPr fontId="1" type="noConversion"/>
  </si>
  <si>
    <t>총 실투입
M/M</t>
    <phoneticPr fontId="1" type="noConversion"/>
  </si>
  <si>
    <t>총 검수
M/M</t>
    <phoneticPr fontId="1" type="noConversion"/>
  </si>
  <si>
    <t>검수 M/M</t>
    <phoneticPr fontId="1" type="noConversion"/>
  </si>
  <si>
    <t>검수 금액</t>
    <phoneticPr fontId="1" type="noConversion"/>
  </si>
  <si>
    <t>프로젝트 정보</t>
    <phoneticPr fontId="1" type="noConversion"/>
  </si>
  <si>
    <t>프로젝트 NO</t>
    <phoneticPr fontId="1" type="noConversion"/>
  </si>
  <si>
    <t>프로젝트 명</t>
    <phoneticPr fontId="1" type="noConversion"/>
  </si>
  <si>
    <t>수주금액</t>
    <phoneticPr fontId="1" type="noConversion"/>
  </si>
  <si>
    <t>프로젝트 시작일</t>
    <phoneticPr fontId="1" type="noConversion"/>
  </si>
  <si>
    <t>프로젝트 종료일</t>
    <phoneticPr fontId="1" type="noConversion"/>
  </si>
  <si>
    <t>발주기관</t>
    <phoneticPr fontId="1" type="noConversion"/>
  </si>
  <si>
    <t>PM</t>
    <phoneticPr fontId="1" type="noConversion"/>
  </si>
  <si>
    <t>직급</t>
    <phoneticPr fontId="1" type="noConversion"/>
  </si>
  <si>
    <t>전파방송통신시스템 고도화 개발 사업</t>
    <phoneticPr fontId="1" type="noConversion"/>
  </si>
  <si>
    <t>국립전파연구원</t>
    <phoneticPr fontId="1" type="noConversion"/>
  </si>
  <si>
    <t>권현덕</t>
    <phoneticPr fontId="1" type="noConversion"/>
  </si>
  <si>
    <t>상무</t>
    <phoneticPr fontId="1" type="noConversion"/>
  </si>
  <si>
    <t>고구려 차세대 시스템 구축</t>
    <phoneticPr fontId="1" type="noConversion"/>
  </si>
  <si>
    <t>고구려</t>
    <phoneticPr fontId="1" type="noConversion"/>
  </si>
  <si>
    <t>을지문덕</t>
    <phoneticPr fontId="1" type="noConversion"/>
  </si>
  <si>
    <t>전무</t>
    <phoneticPr fontId="1" type="noConversion"/>
  </si>
  <si>
    <t>백제 차세대 시스템 구축</t>
    <phoneticPr fontId="1" type="noConversion"/>
  </si>
  <si>
    <t>백제</t>
    <phoneticPr fontId="1" type="noConversion"/>
  </si>
  <si>
    <t>계백</t>
    <phoneticPr fontId="1" type="noConversion"/>
  </si>
  <si>
    <t>신라 차세대 시스템 구축</t>
    <phoneticPr fontId="1" type="noConversion"/>
  </si>
  <si>
    <t>신라</t>
    <phoneticPr fontId="1" type="noConversion"/>
  </si>
  <si>
    <t>김유신</t>
    <phoneticPr fontId="1" type="noConversion"/>
  </si>
  <si>
    <t>조선 차세대 시스템 구축</t>
    <phoneticPr fontId="1" type="noConversion"/>
  </si>
  <si>
    <t>조선</t>
    <phoneticPr fontId="1" type="noConversion"/>
  </si>
  <si>
    <t>이성계</t>
    <phoneticPr fontId="1" type="noConversion"/>
  </si>
  <si>
    <t>BP사</t>
    <phoneticPr fontId="1" type="noConversion"/>
  </si>
  <si>
    <t>㈜AAA</t>
    <phoneticPr fontId="1" type="noConversion"/>
  </si>
  <si>
    <t>BP 리더</t>
    <phoneticPr fontId="1" type="noConversion"/>
  </si>
  <si>
    <t>계약금액</t>
    <phoneticPr fontId="1" type="noConversion"/>
  </si>
  <si>
    <t>김개똥</t>
    <phoneticPr fontId="1" type="noConversion"/>
  </si>
  <si>
    <t>㈜BBB</t>
    <phoneticPr fontId="1" type="noConversion"/>
  </si>
  <si>
    <t>김똥개</t>
    <phoneticPr fontId="1" type="noConversion"/>
  </si>
  <si>
    <t>㈜CCC</t>
    <phoneticPr fontId="1" type="noConversion"/>
  </si>
  <si>
    <t>김구라</t>
    <phoneticPr fontId="1" type="noConversion"/>
  </si>
  <si>
    <t>이사</t>
    <phoneticPr fontId="1" type="noConversion"/>
  </si>
  <si>
    <t>㈜고구려 똘마니</t>
    <phoneticPr fontId="1" type="noConversion"/>
  </si>
  <si>
    <t>박거란</t>
    <phoneticPr fontId="1" type="noConversion"/>
  </si>
  <si>
    <t>백제 똘마니</t>
    <phoneticPr fontId="1" type="noConversion"/>
  </si>
  <si>
    <t>돌장군</t>
    <phoneticPr fontId="1" type="noConversion"/>
  </si>
  <si>
    <t>신라 똘마니</t>
    <phoneticPr fontId="1" type="noConversion"/>
  </si>
  <si>
    <t>조선 똘마니</t>
    <phoneticPr fontId="1" type="noConversion"/>
  </si>
  <si>
    <t>소정방</t>
    <phoneticPr fontId="1" type="noConversion"/>
  </si>
  <si>
    <t>위화도</t>
    <phoneticPr fontId="1" type="noConversion"/>
  </si>
  <si>
    <t>프로젝트별 BP인력 계약현황</t>
    <phoneticPr fontId="1" type="noConversion"/>
  </si>
  <si>
    <t>프로젝트별 BP인력 실투입 현황</t>
    <phoneticPr fontId="1" type="noConversion"/>
  </si>
  <si>
    <t>프로젝트별 BP인력 검수현황</t>
    <phoneticPr fontId="1" type="noConversion"/>
  </si>
  <si>
    <t>31개월</t>
    <phoneticPr fontId="1" type="noConversion"/>
  </si>
  <si>
    <t>프로젝트 BP사 정보</t>
    <phoneticPr fontId="1" type="noConversion"/>
  </si>
  <si>
    <r>
      <t xml:space="preserve">프로젝트별 </t>
    </r>
    <r>
      <rPr>
        <b/>
        <sz val="16"/>
        <color rgb="FFFF0000"/>
        <rFont val="맑은 고딕"/>
        <family val="3"/>
        <charset val="129"/>
        <scheme val="minor"/>
      </rPr>
      <t>내부통제</t>
    </r>
    <r>
      <rPr>
        <b/>
        <sz val="16"/>
        <color theme="1"/>
        <rFont val="맑은 고딕"/>
        <family val="3"/>
        <charset val="129"/>
        <scheme val="minor"/>
      </rPr>
      <t>(</t>
    </r>
    <r>
      <rPr>
        <b/>
        <sz val="16"/>
        <rFont val="맑은 고딕"/>
        <family val="3"/>
        <charset val="129"/>
        <scheme val="minor"/>
      </rPr>
      <t>인력 투입관리</t>
    </r>
    <r>
      <rPr>
        <b/>
        <sz val="16"/>
        <color theme="1"/>
        <rFont val="맑은 고딕"/>
        <family val="3"/>
        <charset val="129"/>
        <scheme val="minor"/>
      </rPr>
      <t>) 현황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</si>
</sst>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"/>
    <numFmt numFmtId="177" formatCode="yyyy\/mm"/>
    <numFmt numFmtId="178" formatCode="#,##0.00_ ;[Red]\-#,##0.00\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18" xfId="0" applyNumberFormat="1" applyFont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8" fontId="2" fillId="0" borderId="1" xfId="0" applyNumberFormat="1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177" fontId="4" fillId="2" borderId="28" xfId="0" applyNumberFormat="1" applyFont="1" applyFill="1" applyBorder="1" applyAlignment="1">
      <alignment horizontal="center" vertical="center"/>
    </xf>
    <xf numFmtId="38" fontId="2" fillId="0" borderId="1" xfId="0" applyNumberFormat="1" applyFont="1" applyBorder="1">
      <alignment vertical="center"/>
    </xf>
    <xf numFmtId="3" fontId="2" fillId="0" borderId="30" xfId="0" applyNumberFormat="1" applyFont="1" applyBorder="1" applyAlignment="1">
      <alignment horizontal="right" vertical="center"/>
    </xf>
    <xf numFmtId="38" fontId="2" fillId="0" borderId="27" xfId="0" applyNumberFormat="1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177" fontId="4" fillId="2" borderId="20" xfId="0" applyNumberFormat="1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38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38" fontId="2" fillId="2" borderId="24" xfId="0" applyNumberFormat="1" applyFont="1" applyFill="1" applyBorder="1" applyAlignment="1">
      <alignment horizontal="center" vertical="center"/>
    </xf>
    <xf numFmtId="3" fontId="4" fillId="0" borderId="22" xfId="0" applyNumberFormat="1" applyFont="1" applyBorder="1" applyAlignment="1">
      <alignment horizontal="righ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0" borderId="27" xfId="0" quotePrefix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8" fontId="2" fillId="0" borderId="18" xfId="0" applyNumberFormat="1" applyFont="1" applyBorder="1" applyAlignment="1">
      <alignment horizontal="right" vertical="center"/>
    </xf>
    <xf numFmtId="0" fontId="7" fillId="0" borderId="18" xfId="0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30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right" vertical="center"/>
    </xf>
    <xf numFmtId="38" fontId="9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3" fontId="4" fillId="2" borderId="1" xfId="0" applyNumberFormat="1" applyFont="1" applyFill="1" applyBorder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14" fontId="5" fillId="0" borderId="21" xfId="0" applyNumberFormat="1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176" fontId="5" fillId="0" borderId="24" xfId="0" applyNumberFormat="1" applyFont="1" applyBorder="1" applyAlignment="1">
      <alignment horizontal="center" vertical="center"/>
    </xf>
    <xf numFmtId="176" fontId="5" fillId="0" borderId="41" xfId="0" applyNumberFormat="1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7" fontId="4" fillId="2" borderId="39" xfId="0" applyNumberFormat="1" applyFont="1" applyFill="1" applyBorder="1" applyAlignment="1">
      <alignment horizontal="center" vertical="center"/>
    </xf>
    <xf numFmtId="177" fontId="4" fillId="2" borderId="23" xfId="0" applyNumberFormat="1" applyFont="1" applyFill="1" applyBorder="1" applyAlignment="1">
      <alignment horizontal="center" vertical="center"/>
    </xf>
    <xf numFmtId="177" fontId="4" fillId="2" borderId="39" xfId="0" applyNumberFormat="1" applyFont="1" applyFill="1" applyBorder="1" applyAlignment="1">
      <alignment horizontal="center" vertical="center" wrapText="1"/>
    </xf>
    <xf numFmtId="177" fontId="4" fillId="2" borderId="2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7C1E-E2C8-4FD6-ABE7-9758CBEA3E01}">
  <dimension ref="A1:AC20"/>
  <sheetViews>
    <sheetView tabSelected="1" zoomScale="85" zoomScaleNormal="85" workbookViewId="0">
      <selection activeCell="R4" sqref="R4"/>
    </sheetView>
  </sheetViews>
  <sheetFormatPr defaultRowHeight="16" x14ac:dyDescent="0.45"/>
  <cols>
    <col min="1" max="1" width="1.83203125" style="1" customWidth="1"/>
    <col min="2" max="2" width="7.83203125" style="1" customWidth="1"/>
    <col min="3" max="3" width="5.58203125" style="1" customWidth="1"/>
    <col min="4" max="4" width="7.58203125" style="1" customWidth="1"/>
    <col min="5" max="5" width="12.25" style="1" customWidth="1"/>
    <col min="6" max="7" width="9.58203125" style="1" customWidth="1"/>
    <col min="8" max="8" width="5.75" style="1" customWidth="1"/>
    <col min="9" max="9" width="8.33203125" style="1" customWidth="1"/>
    <col min="10" max="10" width="10.33203125" style="1" customWidth="1"/>
    <col min="11" max="11" width="8" style="1" customWidth="1"/>
    <col min="12" max="12" width="5.58203125" style="1" customWidth="1"/>
    <col min="13" max="13" width="11.75" style="1" customWidth="1"/>
    <col min="14" max="14" width="9.58203125" style="10" customWidth="1"/>
    <col min="15" max="15" width="9.58203125" style="1" customWidth="1"/>
    <col min="16" max="17" width="6.25" style="1" customWidth="1"/>
    <col min="18" max="18" width="5.58203125" style="1" customWidth="1"/>
    <col min="19" max="19" width="12.08203125" style="1" customWidth="1"/>
    <col min="20" max="20" width="10.33203125" style="1" customWidth="1"/>
    <col min="21" max="21" width="10.6640625" style="1" bestFit="1" customWidth="1"/>
    <col min="22" max="22" width="5.1640625" style="1" customWidth="1"/>
    <col min="23" max="23" width="9.4140625" style="1" customWidth="1"/>
    <col min="24" max="28" width="9.58203125" style="1" customWidth="1"/>
    <col min="29" max="29" width="10.58203125" style="1" customWidth="1"/>
    <col min="30" max="16384" width="8.6640625" style="1"/>
  </cols>
  <sheetData>
    <row r="1" spans="1:28" ht="6.5" customHeight="1" thickBot="1" x14ac:dyDescent="0.5">
      <c r="B1" s="54"/>
      <c r="C1" s="54"/>
      <c r="D1" s="54"/>
      <c r="E1" s="54"/>
      <c r="F1" s="54"/>
      <c r="G1" s="54"/>
      <c r="H1" s="54"/>
      <c r="I1" s="54"/>
    </row>
    <row r="2" spans="1:28" ht="20.5" customHeight="1" x14ac:dyDescent="0.45">
      <c r="A2" s="53"/>
      <c r="B2" s="95" t="s">
        <v>9</v>
      </c>
      <c r="C2" s="96"/>
      <c r="D2" s="79" t="str">
        <f>'2. 계약내역'!D2</f>
        <v>전파방송통신시스템 고도화 개발 사업</v>
      </c>
      <c r="E2" s="80"/>
      <c r="F2" s="80"/>
      <c r="G2" s="80"/>
      <c r="H2" s="80"/>
      <c r="I2" s="81"/>
    </row>
    <row r="3" spans="1:28" ht="20.5" customHeight="1" thickBot="1" x14ac:dyDescent="0.5">
      <c r="A3" s="53"/>
      <c r="B3" s="97" t="s">
        <v>25</v>
      </c>
      <c r="C3" s="98"/>
      <c r="D3" s="99">
        <f>'2. 계약내역'!D3</f>
        <v>45456</v>
      </c>
      <c r="E3" s="99"/>
      <c r="F3" s="77">
        <f>'2. 계약내역'!E3</f>
        <v>46387</v>
      </c>
      <c r="G3" s="77"/>
      <c r="H3" s="77" t="str">
        <f>'2. 계약내역'!F3</f>
        <v>31개월</v>
      </c>
      <c r="I3" s="78"/>
    </row>
    <row r="4" spans="1:28" ht="20.5" customHeight="1" thickBot="1" x14ac:dyDescent="0.5">
      <c r="A4" s="53"/>
      <c r="B4" s="82" t="s">
        <v>29</v>
      </c>
      <c r="C4" s="83"/>
      <c r="D4" s="84">
        <v>45536</v>
      </c>
      <c r="E4" s="85"/>
      <c r="F4" s="22"/>
      <c r="G4" s="22"/>
      <c r="H4" s="22"/>
    </row>
    <row r="5" spans="1:28" ht="17.5" customHeight="1" thickBot="1" x14ac:dyDescent="0.5"/>
    <row r="6" spans="1:28" ht="26.5" customHeight="1" thickBot="1" x14ac:dyDescent="0.5">
      <c r="B6" s="92" t="s">
        <v>94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4"/>
    </row>
    <row r="7" spans="1:28" ht="27" customHeight="1" thickBot="1" x14ac:dyDescent="0.5">
      <c r="B7" s="86" t="s">
        <v>12</v>
      </c>
      <c r="C7" s="87"/>
      <c r="D7" s="87"/>
      <c r="E7" s="87"/>
      <c r="F7" s="87"/>
      <c r="G7" s="87"/>
      <c r="H7" s="87"/>
      <c r="I7" s="87"/>
      <c r="J7" s="88"/>
      <c r="K7" s="87" t="s">
        <v>11</v>
      </c>
      <c r="L7" s="87"/>
      <c r="M7" s="87"/>
      <c r="N7" s="87"/>
      <c r="O7" s="87"/>
      <c r="P7" s="88"/>
      <c r="Q7" s="89" t="s">
        <v>10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1"/>
    </row>
    <row r="8" spans="1:28" ht="34" customHeight="1" x14ac:dyDescent="0.45">
      <c r="B8" s="4" t="s">
        <v>0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5</v>
      </c>
      <c r="H8" s="20" t="s">
        <v>28</v>
      </c>
      <c r="I8" s="4" t="s">
        <v>7</v>
      </c>
      <c r="J8" s="21" t="s">
        <v>31</v>
      </c>
      <c r="K8" s="5" t="s">
        <v>0</v>
      </c>
      <c r="L8" s="4" t="s">
        <v>1</v>
      </c>
      <c r="M8" s="4" t="s">
        <v>3</v>
      </c>
      <c r="N8" s="4" t="s">
        <v>4</v>
      </c>
      <c r="O8" s="4" t="s">
        <v>5</v>
      </c>
      <c r="P8" s="21" t="s">
        <v>28</v>
      </c>
      <c r="Q8" s="29" t="s">
        <v>0</v>
      </c>
      <c r="R8" s="30" t="s">
        <v>1</v>
      </c>
      <c r="S8" s="30" t="s">
        <v>3</v>
      </c>
      <c r="T8" s="30" t="s">
        <v>4</v>
      </c>
      <c r="U8" s="30" t="s">
        <v>5</v>
      </c>
      <c r="V8" s="24" t="s">
        <v>28</v>
      </c>
      <c r="W8" s="31" t="s">
        <v>30</v>
      </c>
      <c r="X8" s="32">
        <v>45505</v>
      </c>
      <c r="Y8" s="32">
        <v>45536</v>
      </c>
      <c r="Z8" s="32">
        <v>45566</v>
      </c>
      <c r="AA8" s="32">
        <v>45597</v>
      </c>
      <c r="AB8" s="33">
        <v>45627</v>
      </c>
    </row>
    <row r="9" spans="1:28" x14ac:dyDescent="0.45">
      <c r="B9" s="2" t="str">
        <f>'2. 계약내역'!B7</f>
        <v>홍길동</v>
      </c>
      <c r="C9" s="2" t="str">
        <f>'2. 계약내역'!C7</f>
        <v>특급</v>
      </c>
      <c r="D9" s="2">
        <f>'2. 계약내역'!D7</f>
        <v>1970</v>
      </c>
      <c r="E9" s="9" t="str">
        <f>'2. 계약내역'!E7</f>
        <v>㈜AAA 시스템</v>
      </c>
      <c r="F9" s="3">
        <f>'2. 계약내역'!G7</f>
        <v>45505</v>
      </c>
      <c r="G9" s="3">
        <f>'2. 계약내역'!H7</f>
        <v>45657</v>
      </c>
      <c r="H9" s="2">
        <f>'2. 계약내역'!I7</f>
        <v>5</v>
      </c>
      <c r="I9" s="19">
        <f>'2. 계약내역'!F7</f>
        <v>9000000</v>
      </c>
      <c r="J9" s="11">
        <f>'2. 계약내역'!J7</f>
        <v>45000000</v>
      </c>
      <c r="K9" s="6" t="str">
        <f>'3. 투입내역'!B7</f>
        <v>강감찬</v>
      </c>
      <c r="L9" s="2" t="str">
        <f>'3. 투입내역'!C7</f>
        <v>특급</v>
      </c>
      <c r="M9" s="9" t="str">
        <f>'3. 투입내역'!E7</f>
        <v>㈜AAA 시스템</v>
      </c>
      <c r="N9" s="3">
        <f>'3. 투입내역'!F7</f>
        <v>45505</v>
      </c>
      <c r="O9" s="3">
        <f>'3. 투입내역'!G7</f>
        <v>45657</v>
      </c>
      <c r="P9" s="7">
        <f>'3. 투입내역'!H7</f>
        <v>2</v>
      </c>
      <c r="Q9" s="6" t="str">
        <f>'4. 검수내역'!B9</f>
        <v>홍길동</v>
      </c>
      <c r="R9" s="2" t="str">
        <f>'4. 검수내역'!C9</f>
        <v>특급</v>
      </c>
      <c r="S9" s="9" t="str">
        <f>'4. 검수내역'!E9</f>
        <v>㈜AAA 시스템</v>
      </c>
      <c r="T9" s="3">
        <f>'4. 검수내역'!F9</f>
        <v>45505</v>
      </c>
      <c r="U9" s="3">
        <f>'4. 검수내역'!G9</f>
        <v>45657</v>
      </c>
      <c r="V9" s="2">
        <f>'4. 검수내역'!H9</f>
        <v>2</v>
      </c>
      <c r="W9" s="27">
        <f>'4. 검수내역'!I9</f>
        <v>18000000</v>
      </c>
      <c r="X9" s="19">
        <f>'4. 검수내역'!K9</f>
        <v>9000000</v>
      </c>
      <c r="Y9" s="19">
        <f>'4. 검수내역'!M9</f>
        <v>9000000</v>
      </c>
      <c r="Z9" s="19">
        <f>'4. 검수내역'!O9</f>
        <v>0</v>
      </c>
      <c r="AA9" s="19">
        <f>'4. 검수내역'!Q9</f>
        <v>0</v>
      </c>
      <c r="AB9" s="55">
        <f>'4. 검수내역'!S9</f>
        <v>0</v>
      </c>
    </row>
    <row r="10" spans="1:28" x14ac:dyDescent="0.45">
      <c r="B10" s="2" t="str">
        <f>'2. 계약내역'!B8</f>
        <v>이순신</v>
      </c>
      <c r="C10" s="2" t="str">
        <f>'2. 계약내역'!C8</f>
        <v>고급</v>
      </c>
      <c r="D10" s="2">
        <f>'2. 계약내역'!D8</f>
        <v>1976</v>
      </c>
      <c r="E10" s="9" t="str">
        <f>'2. 계약내역'!E8</f>
        <v>㈜BBB 시스템</v>
      </c>
      <c r="F10" s="3">
        <f>'2. 계약내역'!G8</f>
        <v>45505</v>
      </c>
      <c r="G10" s="3">
        <f>'2. 계약내역'!H8</f>
        <v>45657</v>
      </c>
      <c r="H10" s="2">
        <f>'2. 계약내역'!I8</f>
        <v>5</v>
      </c>
      <c r="I10" s="19">
        <f>'2. 계약내역'!F8</f>
        <v>8000000</v>
      </c>
      <c r="J10" s="11">
        <f>'2. 계약내역'!J8</f>
        <v>40000000</v>
      </c>
      <c r="K10" s="6" t="str">
        <f>'3. 투입내역'!B8</f>
        <v>이순신</v>
      </c>
      <c r="L10" s="2" t="str">
        <f>'3. 투입내역'!C8</f>
        <v>고급</v>
      </c>
      <c r="M10" s="9" t="str">
        <f>'3. 투입내역'!E8</f>
        <v>㈜BBB 시스템</v>
      </c>
      <c r="N10" s="3">
        <f>'3. 투입내역'!F8</f>
        <v>45505</v>
      </c>
      <c r="O10" s="3">
        <f>'3. 투입내역'!G8</f>
        <v>45657</v>
      </c>
      <c r="P10" s="56">
        <f>'3. 투입내역'!H8</f>
        <v>1.5</v>
      </c>
      <c r="Q10" s="6" t="str">
        <f>'4. 검수내역'!B10</f>
        <v>이순신</v>
      </c>
      <c r="R10" s="2" t="str">
        <f>'4. 검수내역'!C10</f>
        <v>고급</v>
      </c>
      <c r="S10" s="9" t="str">
        <f>'4. 검수내역'!E10</f>
        <v>㈜BBB 시스템</v>
      </c>
      <c r="T10" s="3">
        <f>'4. 검수내역'!F10</f>
        <v>45505</v>
      </c>
      <c r="U10" s="3">
        <f>'4. 검수내역'!G10</f>
        <v>45657</v>
      </c>
      <c r="V10" s="59">
        <f>'4. 검수내역'!H10</f>
        <v>2</v>
      </c>
      <c r="W10" s="27">
        <f>'4. 검수내역'!I10</f>
        <v>16000000</v>
      </c>
      <c r="X10" s="57">
        <f>'4. 검수내역'!K10</f>
        <v>8000000</v>
      </c>
      <c r="Y10" s="19">
        <f>'4. 검수내역'!M10</f>
        <v>8000000</v>
      </c>
      <c r="Z10" s="19">
        <f>'4. 검수내역'!O10</f>
        <v>0</v>
      </c>
      <c r="AA10" s="19">
        <f>'4. 검수내역'!Q10</f>
        <v>0</v>
      </c>
      <c r="AB10" s="55">
        <f>'4. 검수내역'!S10</f>
        <v>0</v>
      </c>
    </row>
    <row r="11" spans="1:28" x14ac:dyDescent="0.45">
      <c r="B11" s="2" t="str">
        <f>'2. 계약내역'!B9</f>
        <v>김철수</v>
      </c>
      <c r="C11" s="2" t="str">
        <f>'2. 계약내역'!C9</f>
        <v>중급</v>
      </c>
      <c r="D11" s="2">
        <f>'2. 계약내역'!D9</f>
        <v>1983</v>
      </c>
      <c r="E11" s="9" t="str">
        <f>'2. 계약내역'!E9</f>
        <v>㈜CCC 시스템</v>
      </c>
      <c r="F11" s="3">
        <f>'2. 계약내역'!G9</f>
        <v>45505</v>
      </c>
      <c r="G11" s="3">
        <f>'2. 계약내역'!H9</f>
        <v>45657</v>
      </c>
      <c r="H11" s="2">
        <f>'2. 계약내역'!I9</f>
        <v>5</v>
      </c>
      <c r="I11" s="19">
        <f>'2. 계약내역'!F9</f>
        <v>7000000</v>
      </c>
      <c r="J11" s="11">
        <f>'2. 계약내역'!J9</f>
        <v>35000000</v>
      </c>
      <c r="K11" s="6" t="str">
        <f>'3. 투입내역'!B9</f>
        <v>김철수</v>
      </c>
      <c r="L11" s="2" t="str">
        <f>'3. 투입내역'!C9</f>
        <v>중급</v>
      </c>
      <c r="M11" s="9" t="str">
        <f>'3. 투입내역'!E9</f>
        <v>㈜CCC 시스템</v>
      </c>
      <c r="N11" s="3">
        <f>'3. 투입내역'!F9</f>
        <v>45505</v>
      </c>
      <c r="O11" s="3">
        <f>'3. 투입내역'!G9</f>
        <v>45657</v>
      </c>
      <c r="P11" s="7">
        <f>'3. 투입내역'!H9</f>
        <v>2</v>
      </c>
      <c r="Q11" s="6" t="str">
        <f>'4. 검수내역'!B11</f>
        <v>김철수</v>
      </c>
      <c r="R11" s="2" t="str">
        <f>'4. 검수내역'!C11</f>
        <v>중급</v>
      </c>
      <c r="S11" s="9" t="str">
        <f>'4. 검수내역'!E11</f>
        <v>㈜CCC 시스템</v>
      </c>
      <c r="T11" s="3">
        <f>'4. 검수내역'!F11</f>
        <v>45505</v>
      </c>
      <c r="U11" s="3">
        <f>'4. 검수내역'!G11</f>
        <v>45657</v>
      </c>
      <c r="V11" s="2">
        <f>'4. 검수내역'!H11</f>
        <v>2</v>
      </c>
      <c r="W11" s="27">
        <f>'4. 검수내역'!I11</f>
        <v>14000000</v>
      </c>
      <c r="X11" s="19">
        <f>'4. 검수내역'!K11</f>
        <v>7000000</v>
      </c>
      <c r="Y11" s="19">
        <f>'4. 검수내역'!M11</f>
        <v>7000000</v>
      </c>
      <c r="Z11" s="19">
        <f>'4. 검수내역'!O11</f>
        <v>0</v>
      </c>
      <c r="AA11" s="19">
        <f>'4. 검수내역'!Q11</f>
        <v>0</v>
      </c>
      <c r="AB11" s="55">
        <f>'4. 검수내역'!S11</f>
        <v>0</v>
      </c>
    </row>
    <row r="12" spans="1:28" x14ac:dyDescent="0.45">
      <c r="B12" s="2" t="str">
        <f>'2. 계약내역'!B10</f>
        <v>이영희</v>
      </c>
      <c r="C12" s="2" t="str">
        <f>'2. 계약내역'!C10</f>
        <v>초급</v>
      </c>
      <c r="D12" s="2">
        <f>'2. 계약내역'!D10</f>
        <v>1990</v>
      </c>
      <c r="E12" s="9" t="str">
        <f>'2. 계약내역'!E10</f>
        <v>㈜DDD 시스템</v>
      </c>
      <c r="F12" s="3">
        <f>'2. 계약내역'!G10</f>
        <v>45505</v>
      </c>
      <c r="G12" s="3">
        <f>'2. 계약내역'!H10</f>
        <v>45657</v>
      </c>
      <c r="H12" s="2">
        <f>'2. 계약내역'!I10</f>
        <v>5</v>
      </c>
      <c r="I12" s="19">
        <f>'2. 계약내역'!F10</f>
        <v>6000000</v>
      </c>
      <c r="J12" s="11">
        <f>'2. 계약내역'!J10</f>
        <v>30000000</v>
      </c>
      <c r="K12" s="58" t="str">
        <f>'3. 투입내역'!B10</f>
        <v>박민수</v>
      </c>
      <c r="L12" s="59" t="str">
        <f>'3. 투입내역'!C10</f>
        <v>초급</v>
      </c>
      <c r="M12" s="60" t="str">
        <f>'3. 투입내역'!E10</f>
        <v>㈜DDD 시스템</v>
      </c>
      <c r="N12" s="61">
        <f>'3. 투입내역'!F10</f>
        <v>45505</v>
      </c>
      <c r="O12" s="61">
        <f>'3. 투입내역'!G10</f>
        <v>45657</v>
      </c>
      <c r="P12" s="56">
        <f>'3. 투입내역'!H10</f>
        <v>2</v>
      </c>
      <c r="Q12" s="58" t="str">
        <f>'4. 검수내역'!B12</f>
        <v>이영희</v>
      </c>
      <c r="R12" s="59" t="str">
        <f>'4. 검수내역'!C12</f>
        <v>초급</v>
      </c>
      <c r="S12" s="60" t="str">
        <f>'4. 검수내역'!E12</f>
        <v>㈜DDD 시스템</v>
      </c>
      <c r="T12" s="61">
        <f>'4. 검수내역'!F12</f>
        <v>45505</v>
      </c>
      <c r="U12" s="61">
        <f>'4. 검수내역'!G12</f>
        <v>45657</v>
      </c>
      <c r="V12" s="67">
        <f>'4. 검수내역'!H12</f>
        <v>2</v>
      </c>
      <c r="W12" s="68">
        <f>'4. 검수내역'!I12</f>
        <v>12000000</v>
      </c>
      <c r="X12" s="69">
        <f>'4. 검수내역'!K12</f>
        <v>6000000</v>
      </c>
      <c r="Y12" s="69">
        <f>'4. 검수내역'!M12</f>
        <v>6000000</v>
      </c>
      <c r="Z12" s="19">
        <f>'4. 검수내역'!O12</f>
        <v>0</v>
      </c>
      <c r="AA12" s="19">
        <f>'4. 검수내역'!Q12</f>
        <v>0</v>
      </c>
      <c r="AB12" s="55">
        <f>'4. 검수내역'!S12</f>
        <v>0</v>
      </c>
    </row>
    <row r="13" spans="1:28" x14ac:dyDescent="0.45">
      <c r="B13" s="2" t="str">
        <f>'2. 계약내역'!B11</f>
        <v>박철수</v>
      </c>
      <c r="C13" s="2" t="str">
        <f>'2. 계약내역'!C11</f>
        <v>초급</v>
      </c>
      <c r="D13" s="2">
        <f>'2. 계약내역'!D11</f>
        <v>1990</v>
      </c>
      <c r="E13" s="9" t="str">
        <f>'2. 계약내역'!E11</f>
        <v>㈜DDD 시스템</v>
      </c>
      <c r="F13" s="3">
        <f>'2. 계약내역'!G11</f>
        <v>45505</v>
      </c>
      <c r="G13" s="3">
        <f>'2. 계약내역'!H11</f>
        <v>45657</v>
      </c>
      <c r="H13" s="2">
        <f>'2. 계약내역'!I11</f>
        <v>5</v>
      </c>
      <c r="I13" s="19">
        <f>'2. 계약내역'!F11</f>
        <v>5000000</v>
      </c>
      <c r="J13" s="11">
        <f>'2. 계약내역'!J11</f>
        <v>25000000</v>
      </c>
      <c r="K13" s="6" t="str">
        <f>'3. 투입내역'!B11</f>
        <v>박철수</v>
      </c>
      <c r="L13" s="2" t="str">
        <f>'3. 투입내역'!C11</f>
        <v>초급</v>
      </c>
      <c r="M13" s="9" t="str">
        <f>'3. 투입내역'!E11</f>
        <v>㈜DDD 시스템</v>
      </c>
      <c r="N13" s="3">
        <f>'3. 투입내역'!F11</f>
        <v>45505</v>
      </c>
      <c r="O13" s="3">
        <f>'3. 투입내역'!G11</f>
        <v>45657</v>
      </c>
      <c r="P13" s="7">
        <f>'3. 투입내역'!H11</f>
        <v>2</v>
      </c>
      <c r="Q13" s="63" t="str">
        <f>'4. 검수내역'!B13</f>
        <v>박철수</v>
      </c>
      <c r="R13" s="64" t="str">
        <f>'4. 검수내역'!C13</f>
        <v>중급</v>
      </c>
      <c r="S13" s="65" t="str">
        <f>'4. 검수내역'!E13</f>
        <v>㈜DDD 시스템</v>
      </c>
      <c r="T13" s="66">
        <f>'4. 검수내역'!F13</f>
        <v>45505</v>
      </c>
      <c r="U13" s="66">
        <f>'4. 검수내역'!G13</f>
        <v>45657</v>
      </c>
      <c r="V13" s="64">
        <f>'4. 검수내역'!H13</f>
        <v>2</v>
      </c>
      <c r="W13" s="62">
        <f>'4. 검수내역'!I13</f>
        <v>15000000</v>
      </c>
      <c r="X13" s="57">
        <f>'4. 검수내역'!K13</f>
        <v>7500000</v>
      </c>
      <c r="Y13" s="57">
        <f>'4. 검수내역'!M13</f>
        <v>7500000</v>
      </c>
      <c r="Z13" s="19">
        <f>'4. 검수내역'!O13</f>
        <v>0</v>
      </c>
      <c r="AA13" s="19">
        <f>'4. 검수내역'!Q13</f>
        <v>0</v>
      </c>
      <c r="AB13" s="55">
        <f>'4. 검수내역'!S13</f>
        <v>0</v>
      </c>
    </row>
    <row r="14" spans="1:28" x14ac:dyDescent="0.45">
      <c r="B14" s="2"/>
      <c r="C14" s="2"/>
      <c r="D14" s="2"/>
      <c r="E14" s="9"/>
      <c r="F14" s="3"/>
      <c r="G14" s="3"/>
      <c r="H14" s="2"/>
      <c r="I14" s="28"/>
      <c r="J14" s="11"/>
      <c r="K14" s="6"/>
      <c r="L14" s="2"/>
      <c r="M14" s="9"/>
      <c r="N14" s="2"/>
      <c r="O14" s="2"/>
      <c r="P14" s="7"/>
      <c r="Q14" s="6"/>
      <c r="R14" s="2"/>
      <c r="S14" s="9"/>
      <c r="T14" s="2"/>
      <c r="U14" s="2"/>
      <c r="V14" s="2"/>
      <c r="W14" s="27"/>
      <c r="X14" s="34"/>
      <c r="Y14" s="34"/>
      <c r="Z14" s="34"/>
      <c r="AA14" s="34"/>
      <c r="AB14" s="35"/>
    </row>
    <row r="15" spans="1:28" x14ac:dyDescent="0.45">
      <c r="B15" s="2"/>
      <c r="C15" s="2"/>
      <c r="D15" s="2"/>
      <c r="E15" s="9"/>
      <c r="F15" s="3"/>
      <c r="G15" s="3"/>
      <c r="H15" s="2"/>
      <c r="I15" s="28"/>
      <c r="J15" s="11"/>
      <c r="K15" s="6"/>
      <c r="L15" s="2"/>
      <c r="M15" s="9"/>
      <c r="N15" s="2"/>
      <c r="O15" s="2"/>
      <c r="P15" s="7"/>
      <c r="Q15" s="6"/>
      <c r="R15" s="2"/>
      <c r="S15" s="9"/>
      <c r="T15" s="2"/>
      <c r="U15" s="2"/>
      <c r="V15" s="2"/>
      <c r="W15" s="27"/>
      <c r="X15" s="34"/>
      <c r="Y15" s="34"/>
      <c r="Z15" s="34"/>
      <c r="AA15" s="34"/>
      <c r="AB15" s="35"/>
    </row>
    <row r="16" spans="1:28" x14ac:dyDescent="0.45">
      <c r="B16" s="2"/>
      <c r="C16" s="2"/>
      <c r="D16" s="2"/>
      <c r="E16" s="9"/>
      <c r="F16" s="3"/>
      <c r="G16" s="3"/>
      <c r="H16" s="2"/>
      <c r="I16" s="28"/>
      <c r="J16" s="11"/>
      <c r="K16" s="6"/>
      <c r="L16" s="2"/>
      <c r="M16" s="9"/>
      <c r="N16" s="2"/>
      <c r="O16" s="2"/>
      <c r="P16" s="7"/>
      <c r="Q16" s="6"/>
      <c r="R16" s="2"/>
      <c r="S16" s="9"/>
      <c r="T16" s="2"/>
      <c r="U16" s="2"/>
      <c r="V16" s="2"/>
      <c r="W16" s="27"/>
      <c r="X16" s="34"/>
      <c r="Y16" s="34"/>
      <c r="Z16" s="34"/>
      <c r="AA16" s="34"/>
      <c r="AB16" s="35"/>
    </row>
    <row r="17" spans="2:29" x14ac:dyDescent="0.45">
      <c r="B17" s="2"/>
      <c r="C17" s="2"/>
      <c r="D17" s="2"/>
      <c r="E17" s="9"/>
      <c r="F17" s="3"/>
      <c r="G17" s="3"/>
      <c r="H17" s="2"/>
      <c r="I17" s="28"/>
      <c r="J17" s="11"/>
      <c r="K17" s="6"/>
      <c r="L17" s="2"/>
      <c r="M17" s="9"/>
      <c r="N17" s="2"/>
      <c r="O17" s="2"/>
      <c r="P17" s="7"/>
      <c r="Q17" s="6"/>
      <c r="R17" s="2"/>
      <c r="S17" s="9"/>
      <c r="T17" s="2"/>
      <c r="U17" s="2"/>
      <c r="V17" s="2"/>
      <c r="W17" s="27"/>
      <c r="X17" s="34"/>
      <c r="Y17" s="34"/>
      <c r="Z17" s="34"/>
      <c r="AA17" s="34"/>
      <c r="AB17" s="35"/>
    </row>
    <row r="18" spans="2:29" x14ac:dyDescent="0.45">
      <c r="B18" s="2"/>
      <c r="C18" s="2"/>
      <c r="D18" s="2"/>
      <c r="E18" s="9"/>
      <c r="F18" s="3"/>
      <c r="G18" s="3"/>
      <c r="H18" s="2"/>
      <c r="I18" s="28"/>
      <c r="J18" s="11"/>
      <c r="K18" s="6"/>
      <c r="L18" s="2"/>
      <c r="M18" s="9"/>
      <c r="N18" s="2"/>
      <c r="O18" s="2"/>
      <c r="P18" s="7"/>
      <c r="Q18" s="6"/>
      <c r="R18" s="2"/>
      <c r="S18" s="9"/>
      <c r="T18" s="2"/>
      <c r="U18" s="2"/>
      <c r="V18" s="2"/>
      <c r="W18" s="27"/>
      <c r="X18" s="34"/>
      <c r="Y18" s="34"/>
      <c r="Z18" s="34"/>
      <c r="AA18" s="34"/>
      <c r="AB18" s="35"/>
    </row>
    <row r="19" spans="2:29" x14ac:dyDescent="0.45">
      <c r="B19" s="2"/>
      <c r="C19" s="2"/>
      <c r="D19" s="2"/>
      <c r="E19" s="9"/>
      <c r="F19" s="3"/>
      <c r="G19" s="3"/>
      <c r="H19" s="2"/>
      <c r="I19" s="28"/>
      <c r="J19" s="11"/>
      <c r="K19" s="6"/>
      <c r="L19" s="2"/>
      <c r="M19" s="9"/>
      <c r="N19" s="2"/>
      <c r="O19" s="2"/>
      <c r="P19" s="7"/>
      <c r="Q19" s="6"/>
      <c r="R19" s="2"/>
      <c r="S19" s="9"/>
      <c r="T19" s="2"/>
      <c r="U19" s="2"/>
      <c r="V19" s="2"/>
      <c r="W19" s="38"/>
      <c r="X19" s="39"/>
      <c r="Y19" s="39"/>
      <c r="Z19" s="39"/>
      <c r="AA19" s="39"/>
      <c r="AB19" s="40"/>
    </row>
    <row r="20" spans="2:29" ht="16.5" thickBot="1" x14ac:dyDescent="0.5">
      <c r="B20" s="73" t="s">
        <v>38</v>
      </c>
      <c r="C20" s="74"/>
      <c r="D20" s="74"/>
      <c r="E20" s="74"/>
      <c r="F20" s="74"/>
      <c r="G20" s="75"/>
      <c r="H20" s="45">
        <f>SUM(H9:H19)</f>
        <v>25</v>
      </c>
      <c r="I20" s="46"/>
      <c r="J20" s="47">
        <f>SUM(J9:J19)</f>
        <v>175000000</v>
      </c>
      <c r="K20" s="76" t="s">
        <v>39</v>
      </c>
      <c r="L20" s="74"/>
      <c r="M20" s="74"/>
      <c r="N20" s="74"/>
      <c r="O20" s="75"/>
      <c r="P20" s="44">
        <f>SUM(P9:P19)</f>
        <v>9.5</v>
      </c>
      <c r="Q20" s="74" t="s">
        <v>40</v>
      </c>
      <c r="R20" s="74"/>
      <c r="S20" s="74"/>
      <c r="T20" s="74"/>
      <c r="U20" s="75"/>
      <c r="V20" s="42">
        <f>SUM(V9:V19)</f>
        <v>10</v>
      </c>
      <c r="W20" s="43">
        <f>SUM(W9:W19)</f>
        <v>75000000</v>
      </c>
      <c r="X20" s="43">
        <f t="shared" ref="X20:AB20" si="0">SUM(X9:X19)</f>
        <v>37500000</v>
      </c>
      <c r="Y20" s="43">
        <f t="shared" si="0"/>
        <v>37500000</v>
      </c>
      <c r="Z20" s="43">
        <f t="shared" si="0"/>
        <v>0</v>
      </c>
      <c r="AA20" s="43">
        <f t="shared" si="0"/>
        <v>0</v>
      </c>
      <c r="AB20" s="47">
        <f t="shared" si="0"/>
        <v>0</v>
      </c>
      <c r="AC20" s="41"/>
    </row>
  </sheetData>
  <mergeCells count="15">
    <mergeCell ref="B20:G20"/>
    <mergeCell ref="K20:O20"/>
    <mergeCell ref="Q20:U20"/>
    <mergeCell ref="H3:I3"/>
    <mergeCell ref="D2:I2"/>
    <mergeCell ref="B4:C4"/>
    <mergeCell ref="D4:E4"/>
    <mergeCell ref="B7:J7"/>
    <mergeCell ref="K7:P7"/>
    <mergeCell ref="Q7:AB7"/>
    <mergeCell ref="B6:AB6"/>
    <mergeCell ref="B2:C2"/>
    <mergeCell ref="B3:C3"/>
    <mergeCell ref="D3:E3"/>
    <mergeCell ref="F3:G3"/>
  </mergeCells>
  <phoneticPr fontId="1" type="noConversion"/>
  <conditionalFormatting sqref="Q9">
    <cfRule type="expression" dxfId="0" priority="1">
      <formula>IF(AND($B$9 =$K$9, $K$9= $Q$9, $C$9 = $L$9,$L$9 = $R$9),TRUE, FALSE)</formula>
    </cfRule>
  </conditionalFormatting>
  <dataValidations disablePrompts="1" count="1">
    <dataValidation type="list" allowBlank="1" showInputMessage="1" showErrorMessage="1" sqref="C9:C19" xr:uid="{C764EA1D-ADC6-4A30-9B00-F69870E777EF}">
      <formula1>"특급,고급,중급,초급"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CF92-A528-4F12-911D-AE6763A69E16}">
  <dimension ref="B1:J14"/>
  <sheetViews>
    <sheetView workbookViewId="0">
      <selection activeCell="B18" sqref="B18"/>
    </sheetView>
  </sheetViews>
  <sheetFormatPr defaultRowHeight="16" x14ac:dyDescent="0.45"/>
  <cols>
    <col min="1" max="1" width="1.4140625" style="1" customWidth="1"/>
    <col min="2" max="2" width="11.75" style="1" customWidth="1"/>
    <col min="3" max="3" width="35.33203125" style="1" customWidth="1"/>
    <col min="4" max="4" width="17.5" style="1" customWidth="1"/>
    <col min="5" max="5" width="11.9140625" style="1" customWidth="1"/>
    <col min="6" max="6" width="10.08203125" style="1" customWidth="1"/>
    <col min="7" max="7" width="16.25" style="1" customWidth="1"/>
    <col min="8" max="9" width="13.5" style="1" customWidth="1"/>
    <col min="10" max="10" width="10.58203125" style="1" customWidth="1"/>
    <col min="11" max="16384" width="8.6640625" style="1"/>
  </cols>
  <sheetData>
    <row r="1" spans="2:10" ht="6.5" customHeight="1" thickBot="1" x14ac:dyDescent="0.5"/>
    <row r="2" spans="2:10" ht="26.5" customHeight="1" thickBot="1" x14ac:dyDescent="0.5">
      <c r="B2" s="100" t="s">
        <v>45</v>
      </c>
      <c r="C2" s="101"/>
      <c r="D2" s="101"/>
      <c r="E2" s="101"/>
      <c r="F2" s="101"/>
      <c r="G2" s="101"/>
      <c r="H2" s="101"/>
      <c r="I2" s="101"/>
      <c r="J2" s="102"/>
    </row>
    <row r="3" spans="2:10" x14ac:dyDescent="0.45">
      <c r="B3" s="4" t="s">
        <v>46</v>
      </c>
      <c r="C3" s="4" t="s">
        <v>47</v>
      </c>
      <c r="D3" s="4" t="s">
        <v>51</v>
      </c>
      <c r="E3" s="4" t="s">
        <v>52</v>
      </c>
      <c r="F3" s="4" t="s">
        <v>53</v>
      </c>
      <c r="G3" s="4" t="s">
        <v>48</v>
      </c>
      <c r="H3" s="4" t="s">
        <v>49</v>
      </c>
      <c r="I3" s="4" t="s">
        <v>50</v>
      </c>
      <c r="J3" s="4" t="s">
        <v>6</v>
      </c>
    </row>
    <row r="4" spans="2:10" x14ac:dyDescent="0.45">
      <c r="B4" s="2">
        <v>202406001</v>
      </c>
      <c r="C4" s="9" t="s">
        <v>54</v>
      </c>
      <c r="D4" s="2" t="s">
        <v>55</v>
      </c>
      <c r="E4" s="2" t="s">
        <v>56</v>
      </c>
      <c r="F4" s="2" t="s">
        <v>57</v>
      </c>
      <c r="G4" s="8">
        <v>13000000000</v>
      </c>
      <c r="H4" s="3">
        <v>45456</v>
      </c>
      <c r="I4" s="3">
        <v>46387</v>
      </c>
      <c r="J4" s="2">
        <v>31</v>
      </c>
    </row>
    <row r="5" spans="2:10" x14ac:dyDescent="0.45">
      <c r="B5" s="2">
        <v>202408001</v>
      </c>
      <c r="C5" s="9" t="s">
        <v>58</v>
      </c>
      <c r="D5" s="2" t="s">
        <v>59</v>
      </c>
      <c r="E5" s="2" t="s">
        <v>60</v>
      </c>
      <c r="F5" s="2" t="s">
        <v>61</v>
      </c>
      <c r="G5" s="8">
        <v>10000000000</v>
      </c>
      <c r="H5" s="3">
        <v>45505</v>
      </c>
      <c r="I5" s="3">
        <v>46022</v>
      </c>
      <c r="J5" s="2">
        <v>17</v>
      </c>
    </row>
    <row r="6" spans="2:10" x14ac:dyDescent="0.45">
      <c r="B6" s="2">
        <v>202408002</v>
      </c>
      <c r="C6" s="9" t="s">
        <v>62</v>
      </c>
      <c r="D6" s="2" t="s">
        <v>63</v>
      </c>
      <c r="E6" s="2" t="s">
        <v>64</v>
      </c>
      <c r="F6" s="2" t="s">
        <v>57</v>
      </c>
      <c r="G6" s="8">
        <v>8000000000</v>
      </c>
      <c r="H6" s="3">
        <v>45505</v>
      </c>
      <c r="I6" s="3">
        <v>46022</v>
      </c>
      <c r="J6" s="2">
        <v>17</v>
      </c>
    </row>
    <row r="7" spans="2:10" x14ac:dyDescent="0.45">
      <c r="B7" s="2">
        <v>202408003</v>
      </c>
      <c r="C7" s="9" t="s">
        <v>65</v>
      </c>
      <c r="D7" s="2" t="s">
        <v>66</v>
      </c>
      <c r="E7" s="2" t="s">
        <v>67</v>
      </c>
      <c r="F7" s="2" t="s">
        <v>57</v>
      </c>
      <c r="G7" s="8">
        <v>6000000000</v>
      </c>
      <c r="H7" s="3">
        <v>45505</v>
      </c>
      <c r="I7" s="3">
        <v>46022</v>
      </c>
      <c r="J7" s="2">
        <v>17</v>
      </c>
    </row>
    <row r="8" spans="2:10" x14ac:dyDescent="0.45">
      <c r="B8" s="2">
        <v>202409001</v>
      </c>
      <c r="C8" s="9" t="s">
        <v>68</v>
      </c>
      <c r="D8" s="2" t="s">
        <v>69</v>
      </c>
      <c r="E8" s="2" t="s">
        <v>70</v>
      </c>
      <c r="F8" s="2" t="s">
        <v>57</v>
      </c>
      <c r="G8" s="8">
        <v>5000000000</v>
      </c>
      <c r="H8" s="3">
        <v>45505</v>
      </c>
      <c r="I8" s="3">
        <v>45869</v>
      </c>
      <c r="J8" s="2">
        <v>12</v>
      </c>
    </row>
    <row r="9" spans="2:10" x14ac:dyDescent="0.45">
      <c r="B9" s="9"/>
      <c r="C9" s="9"/>
      <c r="D9" s="2"/>
      <c r="E9" s="2"/>
      <c r="F9" s="2"/>
      <c r="G9" s="70"/>
      <c r="H9" s="71"/>
      <c r="I9" s="71"/>
      <c r="J9" s="2"/>
    </row>
    <row r="10" spans="2:10" x14ac:dyDescent="0.45">
      <c r="B10" s="9"/>
      <c r="C10" s="9"/>
      <c r="D10" s="2"/>
      <c r="E10" s="2"/>
      <c r="F10" s="2"/>
      <c r="G10" s="70"/>
      <c r="H10" s="71"/>
      <c r="I10" s="71"/>
      <c r="J10" s="2"/>
    </row>
    <row r="11" spans="2:10" x14ac:dyDescent="0.45">
      <c r="B11" s="9"/>
      <c r="C11" s="9"/>
      <c r="D11" s="2"/>
      <c r="E11" s="2"/>
      <c r="F11" s="2"/>
      <c r="G11" s="70"/>
      <c r="H11" s="71"/>
      <c r="I11" s="71"/>
      <c r="J11" s="2"/>
    </row>
    <row r="12" spans="2:10" x14ac:dyDescent="0.45">
      <c r="B12" s="9"/>
      <c r="C12" s="9"/>
      <c r="D12" s="2"/>
      <c r="E12" s="2"/>
      <c r="F12" s="2"/>
      <c r="G12" s="70"/>
      <c r="H12" s="71"/>
      <c r="I12" s="71"/>
      <c r="J12" s="2"/>
    </row>
    <row r="13" spans="2:10" x14ac:dyDescent="0.45">
      <c r="B13" s="9"/>
      <c r="C13" s="9"/>
      <c r="D13" s="2"/>
      <c r="E13" s="2"/>
      <c r="F13" s="2"/>
      <c r="G13" s="70"/>
      <c r="H13" s="71"/>
      <c r="I13" s="71"/>
      <c r="J13" s="2"/>
    </row>
    <row r="14" spans="2:10" x14ac:dyDescent="0.45">
      <c r="B14" s="103" t="s">
        <v>37</v>
      </c>
      <c r="C14" s="103"/>
      <c r="D14" s="103"/>
      <c r="E14" s="103"/>
      <c r="F14" s="103"/>
      <c r="G14" s="72">
        <f>SUM(G4:G13)</f>
        <v>42000000000</v>
      </c>
      <c r="H14" s="103"/>
      <c r="I14" s="103"/>
      <c r="J14" s="37">
        <f>SUM(J4:J13)</f>
        <v>94</v>
      </c>
    </row>
  </sheetData>
  <mergeCells count="3">
    <mergeCell ref="B2:J2"/>
    <mergeCell ref="B14:F14"/>
    <mergeCell ref="H14:I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2864-E6EA-47D9-A49C-84C61B476FBA}">
  <dimension ref="B1:I16"/>
  <sheetViews>
    <sheetView workbookViewId="0">
      <selection activeCell="K15" sqref="K15"/>
    </sheetView>
  </sheetViews>
  <sheetFormatPr defaultRowHeight="16" x14ac:dyDescent="0.45"/>
  <cols>
    <col min="1" max="1" width="1.4140625" style="1" customWidth="1"/>
    <col min="2" max="2" width="11.75" style="1" customWidth="1"/>
    <col min="3" max="3" width="17.5" style="1" customWidth="1"/>
    <col min="4" max="4" width="11.9140625" style="1" customWidth="1"/>
    <col min="5" max="5" width="10.08203125" style="1" customWidth="1"/>
    <col min="6" max="6" width="16.25" style="1" customWidth="1"/>
    <col min="7" max="8" width="13.5" style="1" customWidth="1"/>
    <col min="9" max="9" width="10.58203125" style="1" customWidth="1"/>
    <col min="10" max="16384" width="8.6640625" style="1"/>
  </cols>
  <sheetData>
    <row r="1" spans="2:9" ht="6.5" customHeight="1" thickBot="1" x14ac:dyDescent="0.5"/>
    <row r="2" spans="2:9" ht="26.5" customHeight="1" thickBot="1" x14ac:dyDescent="0.5">
      <c r="B2" s="100" t="s">
        <v>93</v>
      </c>
      <c r="C2" s="101"/>
      <c r="D2" s="101"/>
      <c r="E2" s="101"/>
      <c r="F2" s="101"/>
      <c r="G2" s="101"/>
      <c r="H2" s="101"/>
      <c r="I2" s="102"/>
    </row>
    <row r="3" spans="2:9" x14ac:dyDescent="0.45">
      <c r="B3" s="4" t="s">
        <v>46</v>
      </c>
      <c r="C3" s="4" t="s">
        <v>71</v>
      </c>
      <c r="D3" s="4" t="s">
        <v>73</v>
      </c>
      <c r="E3" s="4" t="s">
        <v>53</v>
      </c>
      <c r="F3" s="4" t="s">
        <v>74</v>
      </c>
      <c r="G3" s="4" t="s">
        <v>49</v>
      </c>
      <c r="H3" s="4" t="s">
        <v>50</v>
      </c>
      <c r="I3" s="4" t="s">
        <v>6</v>
      </c>
    </row>
    <row r="4" spans="2:9" x14ac:dyDescent="0.45">
      <c r="B4" s="2">
        <v>202406001</v>
      </c>
      <c r="C4" s="2" t="s">
        <v>72</v>
      </c>
      <c r="D4" s="2" t="s">
        <v>75</v>
      </c>
      <c r="E4" s="2" t="s">
        <v>57</v>
      </c>
      <c r="F4" s="8">
        <v>3000000000</v>
      </c>
      <c r="G4" s="3">
        <v>45456</v>
      </c>
      <c r="H4" s="3">
        <v>46387</v>
      </c>
      <c r="I4" s="2">
        <v>31</v>
      </c>
    </row>
    <row r="5" spans="2:9" x14ac:dyDescent="0.45">
      <c r="B5" s="2">
        <v>202406001</v>
      </c>
      <c r="C5" s="2" t="s">
        <v>76</v>
      </c>
      <c r="D5" s="2" t="s">
        <v>77</v>
      </c>
      <c r="E5" s="2" t="s">
        <v>57</v>
      </c>
      <c r="F5" s="8">
        <v>2500000000</v>
      </c>
      <c r="G5" s="3">
        <v>45474</v>
      </c>
      <c r="H5" s="3">
        <v>46387</v>
      </c>
      <c r="I5" s="2">
        <v>30</v>
      </c>
    </row>
    <row r="6" spans="2:9" x14ac:dyDescent="0.45">
      <c r="B6" s="2">
        <v>202406001</v>
      </c>
      <c r="C6" s="2" t="s">
        <v>78</v>
      </c>
      <c r="D6" s="2" t="s">
        <v>79</v>
      </c>
      <c r="E6" s="2" t="s">
        <v>80</v>
      </c>
      <c r="F6" s="8">
        <v>2000000000</v>
      </c>
      <c r="G6" s="3">
        <v>45505</v>
      </c>
      <c r="H6" s="3">
        <v>46387</v>
      </c>
      <c r="I6" s="2">
        <v>29</v>
      </c>
    </row>
    <row r="7" spans="2:9" x14ac:dyDescent="0.45">
      <c r="B7" s="2">
        <v>202408001</v>
      </c>
      <c r="C7" s="2" t="s">
        <v>81</v>
      </c>
      <c r="D7" s="2" t="s">
        <v>82</v>
      </c>
      <c r="E7" s="2" t="s">
        <v>61</v>
      </c>
      <c r="F7" s="8">
        <v>2000000000</v>
      </c>
      <c r="G7" s="3">
        <v>45505</v>
      </c>
      <c r="H7" s="3">
        <v>46022</v>
      </c>
      <c r="I7" s="2">
        <v>17</v>
      </c>
    </row>
    <row r="8" spans="2:9" x14ac:dyDescent="0.45">
      <c r="B8" s="2">
        <v>202408002</v>
      </c>
      <c r="C8" s="2" t="s">
        <v>83</v>
      </c>
      <c r="D8" s="2" t="s">
        <v>84</v>
      </c>
      <c r="E8" s="2" t="s">
        <v>57</v>
      </c>
      <c r="F8" s="8">
        <v>1500000000</v>
      </c>
      <c r="G8" s="3">
        <v>45505</v>
      </c>
      <c r="H8" s="3">
        <v>46022</v>
      </c>
      <c r="I8" s="2">
        <v>17</v>
      </c>
    </row>
    <row r="9" spans="2:9" x14ac:dyDescent="0.45">
      <c r="B9" s="2">
        <v>202408003</v>
      </c>
      <c r="C9" s="2" t="s">
        <v>85</v>
      </c>
      <c r="D9" s="2" t="s">
        <v>87</v>
      </c>
      <c r="E9" s="2" t="s">
        <v>57</v>
      </c>
      <c r="F9" s="8">
        <v>1300000000</v>
      </c>
      <c r="G9" s="3">
        <v>45505</v>
      </c>
      <c r="H9" s="3">
        <v>46022</v>
      </c>
      <c r="I9" s="2">
        <v>17</v>
      </c>
    </row>
    <row r="10" spans="2:9" x14ac:dyDescent="0.45">
      <c r="B10" s="2">
        <v>202409001</v>
      </c>
      <c r="C10" s="2" t="s">
        <v>86</v>
      </c>
      <c r="D10" s="2" t="s">
        <v>88</v>
      </c>
      <c r="E10" s="2" t="s">
        <v>57</v>
      </c>
      <c r="F10" s="8">
        <v>1000000000</v>
      </c>
      <c r="G10" s="3">
        <v>45505</v>
      </c>
      <c r="H10" s="3">
        <v>45869</v>
      </c>
      <c r="I10" s="2">
        <v>12</v>
      </c>
    </row>
    <row r="11" spans="2:9" x14ac:dyDescent="0.45">
      <c r="B11" s="9"/>
      <c r="C11" s="2"/>
      <c r="D11" s="2"/>
      <c r="E11" s="2"/>
      <c r="F11" s="70"/>
      <c r="G11" s="71"/>
      <c r="H11" s="71"/>
      <c r="I11" s="2"/>
    </row>
    <row r="12" spans="2:9" x14ac:dyDescent="0.45">
      <c r="B12" s="9"/>
      <c r="C12" s="2"/>
      <c r="D12" s="2"/>
      <c r="E12" s="2"/>
      <c r="F12" s="70"/>
      <c r="G12" s="71"/>
      <c r="H12" s="71"/>
      <c r="I12" s="2"/>
    </row>
    <row r="13" spans="2:9" x14ac:dyDescent="0.45">
      <c r="B13" s="9"/>
      <c r="C13" s="2"/>
      <c r="D13" s="2"/>
      <c r="E13" s="2"/>
      <c r="F13" s="70"/>
      <c r="G13" s="71"/>
      <c r="H13" s="71"/>
      <c r="I13" s="2"/>
    </row>
    <row r="14" spans="2:9" x14ac:dyDescent="0.45">
      <c r="B14" s="9"/>
      <c r="C14" s="2"/>
      <c r="D14" s="2"/>
      <c r="E14" s="2"/>
      <c r="F14" s="70"/>
      <c r="G14" s="71"/>
      <c r="H14" s="71"/>
      <c r="I14" s="2"/>
    </row>
    <row r="15" spans="2:9" x14ac:dyDescent="0.45">
      <c r="B15" s="9"/>
      <c r="C15" s="2"/>
      <c r="D15" s="2"/>
      <c r="E15" s="2"/>
      <c r="F15" s="70"/>
      <c r="G15" s="71"/>
      <c r="H15" s="71"/>
      <c r="I15" s="2"/>
    </row>
    <row r="16" spans="2:9" x14ac:dyDescent="0.45">
      <c r="B16" s="103" t="s">
        <v>37</v>
      </c>
      <c r="C16" s="103"/>
      <c r="D16" s="103"/>
      <c r="E16" s="103"/>
      <c r="F16" s="72">
        <f>SUM(F4:F15)</f>
        <v>13300000000</v>
      </c>
      <c r="G16" s="103"/>
      <c r="H16" s="103"/>
      <c r="I16" s="37">
        <f>SUM(I4:I15)</f>
        <v>153</v>
      </c>
    </row>
  </sheetData>
  <mergeCells count="3">
    <mergeCell ref="B2:I2"/>
    <mergeCell ref="B16:E16"/>
    <mergeCell ref="G16:H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1907-8F3D-464A-BAC5-81F85D7DAF0E}">
  <dimension ref="B1:J18"/>
  <sheetViews>
    <sheetView workbookViewId="0">
      <selection activeCell="D2" sqref="D2:F3"/>
    </sheetView>
  </sheetViews>
  <sheetFormatPr defaultRowHeight="16" x14ac:dyDescent="0.45"/>
  <cols>
    <col min="1" max="1" width="1.4140625" style="1" customWidth="1"/>
    <col min="2" max="2" width="11.75" style="1" customWidth="1"/>
    <col min="3" max="3" width="7.33203125" style="1" customWidth="1"/>
    <col min="4" max="4" width="13.25" style="1" customWidth="1"/>
    <col min="5" max="5" width="15.83203125" style="1" customWidth="1"/>
    <col min="6" max="6" width="11.5" style="1" customWidth="1"/>
    <col min="7" max="8" width="12.08203125" style="1" customWidth="1"/>
    <col min="9" max="9" width="7.33203125" style="1" customWidth="1"/>
    <col min="10" max="10" width="12.4140625" style="1" customWidth="1"/>
    <col min="11" max="16384" width="8.6640625" style="1"/>
  </cols>
  <sheetData>
    <row r="1" spans="2:10" ht="6.5" customHeight="1" x14ac:dyDescent="0.45"/>
    <row r="2" spans="2:10" ht="17.5" customHeight="1" x14ac:dyDescent="0.45">
      <c r="B2" s="108" t="s">
        <v>9</v>
      </c>
      <c r="C2" s="108"/>
      <c r="D2" s="109" t="s">
        <v>54</v>
      </c>
      <c r="E2" s="109"/>
      <c r="F2" s="109"/>
      <c r="G2" s="14"/>
      <c r="H2" s="14"/>
      <c r="I2" s="12"/>
      <c r="J2" s="12"/>
    </row>
    <row r="3" spans="2:10" ht="17.5" customHeight="1" x14ac:dyDescent="0.45">
      <c r="B3" s="108" t="s">
        <v>25</v>
      </c>
      <c r="C3" s="108"/>
      <c r="D3" s="16">
        <v>45456</v>
      </c>
      <c r="E3" s="16">
        <v>46387</v>
      </c>
      <c r="F3" s="16" t="s">
        <v>92</v>
      </c>
      <c r="G3" s="12"/>
      <c r="H3" s="12"/>
      <c r="I3" s="12"/>
      <c r="J3" s="12"/>
    </row>
    <row r="4" spans="2:10" ht="17.5" customHeight="1" thickBot="1" x14ac:dyDescent="0.5">
      <c r="B4" s="13"/>
      <c r="C4" s="13"/>
      <c r="D4" s="15"/>
      <c r="E4" s="15"/>
      <c r="F4" s="15"/>
      <c r="G4" s="13"/>
      <c r="H4" s="13"/>
      <c r="I4" s="12"/>
      <c r="J4" s="12"/>
    </row>
    <row r="5" spans="2:10" ht="26.5" customHeight="1" thickBot="1" x14ac:dyDescent="0.5">
      <c r="B5" s="101" t="s">
        <v>89</v>
      </c>
      <c r="C5" s="101"/>
      <c r="D5" s="101"/>
      <c r="E5" s="101"/>
      <c r="F5" s="101"/>
      <c r="G5" s="101"/>
      <c r="H5" s="101"/>
      <c r="I5" s="107"/>
      <c r="J5" s="102"/>
    </row>
    <row r="6" spans="2:10" x14ac:dyDescent="0.45">
      <c r="B6" s="4" t="s">
        <v>0</v>
      </c>
      <c r="C6" s="4" t="s">
        <v>1</v>
      </c>
      <c r="D6" s="4" t="s">
        <v>2</v>
      </c>
      <c r="E6" s="4" t="s">
        <v>3</v>
      </c>
      <c r="F6" s="4" t="s">
        <v>7</v>
      </c>
      <c r="G6" s="4" t="s">
        <v>26</v>
      </c>
      <c r="H6" s="4" t="s">
        <v>27</v>
      </c>
      <c r="I6" s="4" t="s">
        <v>6</v>
      </c>
      <c r="J6" s="4" t="s">
        <v>8</v>
      </c>
    </row>
    <row r="7" spans="2:10" x14ac:dyDescent="0.45">
      <c r="B7" s="2" t="s">
        <v>14</v>
      </c>
      <c r="C7" s="2" t="s">
        <v>13</v>
      </c>
      <c r="D7" s="2">
        <v>1970</v>
      </c>
      <c r="E7" s="9" t="s">
        <v>18</v>
      </c>
      <c r="F7" s="8">
        <v>9000000</v>
      </c>
      <c r="G7" s="3">
        <v>45505</v>
      </c>
      <c r="H7" s="3">
        <v>45657</v>
      </c>
      <c r="I7" s="2">
        <v>5</v>
      </c>
      <c r="J7" s="19">
        <f>F7*I7</f>
        <v>45000000</v>
      </c>
    </row>
    <row r="8" spans="2:10" x14ac:dyDescent="0.45">
      <c r="B8" s="2" t="s">
        <v>15</v>
      </c>
      <c r="C8" s="2" t="s">
        <v>16</v>
      </c>
      <c r="D8" s="2">
        <v>1976</v>
      </c>
      <c r="E8" s="9" t="s">
        <v>17</v>
      </c>
      <c r="F8" s="8">
        <v>8000000</v>
      </c>
      <c r="G8" s="3">
        <v>45505</v>
      </c>
      <c r="H8" s="3">
        <v>45657</v>
      </c>
      <c r="I8" s="2">
        <v>5</v>
      </c>
      <c r="J8" s="19">
        <f t="shared" ref="J8:J11" si="0">F8*I8</f>
        <v>40000000</v>
      </c>
    </row>
    <row r="9" spans="2:10" x14ac:dyDescent="0.45">
      <c r="B9" s="2" t="s">
        <v>19</v>
      </c>
      <c r="C9" s="2" t="s">
        <v>20</v>
      </c>
      <c r="D9" s="2">
        <v>1983</v>
      </c>
      <c r="E9" s="9" t="s">
        <v>21</v>
      </c>
      <c r="F9" s="8">
        <v>7000000</v>
      </c>
      <c r="G9" s="3">
        <v>45505</v>
      </c>
      <c r="H9" s="3">
        <v>45657</v>
      </c>
      <c r="I9" s="2">
        <v>5</v>
      </c>
      <c r="J9" s="19">
        <f t="shared" si="0"/>
        <v>35000000</v>
      </c>
    </row>
    <row r="10" spans="2:10" x14ac:dyDescent="0.45">
      <c r="B10" s="2" t="s">
        <v>23</v>
      </c>
      <c r="C10" s="2" t="s">
        <v>24</v>
      </c>
      <c r="D10" s="2">
        <v>1990</v>
      </c>
      <c r="E10" s="9" t="s">
        <v>22</v>
      </c>
      <c r="F10" s="8">
        <v>6000000</v>
      </c>
      <c r="G10" s="3">
        <v>45505</v>
      </c>
      <c r="H10" s="3">
        <v>45657</v>
      </c>
      <c r="I10" s="2">
        <v>5</v>
      </c>
      <c r="J10" s="19">
        <f t="shared" si="0"/>
        <v>30000000</v>
      </c>
    </row>
    <row r="11" spans="2:10" x14ac:dyDescent="0.45">
      <c r="B11" s="2" t="s">
        <v>36</v>
      </c>
      <c r="C11" s="2" t="s">
        <v>24</v>
      </c>
      <c r="D11" s="2">
        <v>1990</v>
      </c>
      <c r="E11" s="9" t="s">
        <v>22</v>
      </c>
      <c r="F11" s="8">
        <v>5000000</v>
      </c>
      <c r="G11" s="3">
        <v>45505</v>
      </c>
      <c r="H11" s="3">
        <v>45657</v>
      </c>
      <c r="I11" s="2">
        <v>5</v>
      </c>
      <c r="J11" s="19">
        <f t="shared" si="0"/>
        <v>25000000</v>
      </c>
    </row>
    <row r="12" spans="2:10" x14ac:dyDescent="0.45">
      <c r="B12" s="2"/>
      <c r="C12" s="2"/>
      <c r="D12" s="2"/>
      <c r="E12" s="9"/>
      <c r="F12" s="8"/>
      <c r="G12" s="3"/>
      <c r="H12" s="3"/>
      <c r="I12" s="2"/>
      <c r="J12" s="19"/>
    </row>
    <row r="13" spans="2:10" x14ac:dyDescent="0.45">
      <c r="B13" s="2"/>
      <c r="C13" s="2"/>
      <c r="D13" s="2"/>
      <c r="E13" s="9"/>
      <c r="F13" s="8"/>
      <c r="G13" s="3"/>
      <c r="H13" s="3"/>
      <c r="I13" s="2"/>
      <c r="J13" s="19"/>
    </row>
    <row r="14" spans="2:10" x14ac:dyDescent="0.45">
      <c r="B14" s="2"/>
      <c r="C14" s="2"/>
      <c r="D14" s="2"/>
      <c r="E14" s="9"/>
      <c r="F14" s="8"/>
      <c r="G14" s="3"/>
      <c r="H14" s="3"/>
      <c r="I14" s="2"/>
      <c r="J14" s="19"/>
    </row>
    <row r="15" spans="2:10" x14ac:dyDescent="0.45">
      <c r="B15" s="2"/>
      <c r="C15" s="2"/>
      <c r="D15" s="2"/>
      <c r="E15" s="9"/>
      <c r="F15" s="8"/>
      <c r="G15" s="3"/>
      <c r="H15" s="3"/>
      <c r="I15" s="2"/>
      <c r="J15" s="19"/>
    </row>
    <row r="16" spans="2:10" x14ac:dyDescent="0.45">
      <c r="B16" s="2"/>
      <c r="C16" s="2"/>
      <c r="D16" s="2"/>
      <c r="E16" s="9"/>
      <c r="F16" s="8"/>
      <c r="G16" s="3"/>
      <c r="H16" s="3"/>
      <c r="I16" s="2"/>
      <c r="J16" s="19"/>
    </row>
    <row r="17" spans="2:10" x14ac:dyDescent="0.45">
      <c r="B17" s="2"/>
      <c r="C17" s="2"/>
      <c r="D17" s="2"/>
      <c r="E17" s="9"/>
      <c r="F17" s="8"/>
      <c r="G17" s="3"/>
      <c r="H17" s="3"/>
      <c r="I17" s="2"/>
      <c r="J17" s="19"/>
    </row>
    <row r="18" spans="2:10" x14ac:dyDescent="0.45">
      <c r="B18" s="104" t="s">
        <v>37</v>
      </c>
      <c r="C18" s="105"/>
      <c r="D18" s="105"/>
      <c r="E18" s="105"/>
      <c r="F18" s="105"/>
      <c r="G18" s="105"/>
      <c r="H18" s="106"/>
      <c r="I18" s="37">
        <f>SUM(I7:I17)</f>
        <v>25</v>
      </c>
      <c r="J18" s="36">
        <f>SUM(J7:J17)</f>
        <v>175000000</v>
      </c>
    </row>
  </sheetData>
  <mergeCells count="5">
    <mergeCell ref="B18:H18"/>
    <mergeCell ref="B5:J5"/>
    <mergeCell ref="B2:C2"/>
    <mergeCell ref="D2:F2"/>
    <mergeCell ref="B3:C3"/>
  </mergeCells>
  <phoneticPr fontId="1" type="noConversion"/>
  <dataValidations disablePrompts="1" count="1">
    <dataValidation type="list" allowBlank="1" showInputMessage="1" showErrorMessage="1" sqref="C7:C17" xr:uid="{BF37A72B-663C-4AEA-82E8-1D9338586EE7}">
      <formula1>"특급,고급,중급,초급"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F70A-5B1E-4475-B09C-2589DECA0E58}">
  <dimension ref="B1:M18"/>
  <sheetViews>
    <sheetView workbookViewId="0">
      <selection activeCell="D2" sqref="D2:F3"/>
    </sheetView>
  </sheetViews>
  <sheetFormatPr defaultRowHeight="16" x14ac:dyDescent="0.45"/>
  <cols>
    <col min="1" max="1" width="1.4140625" style="1" customWidth="1"/>
    <col min="2" max="2" width="13.6640625" style="1" customWidth="1"/>
    <col min="3" max="3" width="8.5" style="1" customWidth="1"/>
    <col min="4" max="4" width="13.6640625" style="1" customWidth="1"/>
    <col min="5" max="5" width="15.83203125" style="1" customWidth="1"/>
    <col min="6" max="7" width="11.4140625" style="1" customWidth="1"/>
    <col min="8" max="8" width="9.4140625" style="1" customWidth="1"/>
    <col min="9" max="16384" width="8.6640625" style="1"/>
  </cols>
  <sheetData>
    <row r="1" spans="2:13" ht="6.5" customHeight="1" x14ac:dyDescent="0.45"/>
    <row r="2" spans="2:13" ht="19" customHeight="1" x14ac:dyDescent="0.45">
      <c r="B2" s="108" t="s">
        <v>9</v>
      </c>
      <c r="C2" s="108"/>
      <c r="D2" s="109" t="s">
        <v>54</v>
      </c>
      <c r="E2" s="109"/>
      <c r="F2" s="109"/>
    </row>
    <row r="3" spans="2:13" ht="17.5" customHeight="1" x14ac:dyDescent="0.45">
      <c r="B3" s="108" t="s">
        <v>25</v>
      </c>
      <c r="C3" s="108"/>
      <c r="D3" s="16">
        <v>45456</v>
      </c>
      <c r="E3" s="16">
        <v>46387</v>
      </c>
      <c r="F3" s="16" t="s">
        <v>92</v>
      </c>
    </row>
    <row r="4" spans="2:13" ht="15.5" customHeight="1" thickBot="1" x14ac:dyDescent="0.5">
      <c r="B4" s="18"/>
      <c r="C4" s="18"/>
      <c r="D4" s="17"/>
      <c r="E4" s="17"/>
      <c r="F4" s="17"/>
    </row>
    <row r="5" spans="2:13" ht="26.5" customHeight="1" thickBot="1" x14ac:dyDescent="0.5">
      <c r="B5" s="110" t="s">
        <v>90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2"/>
    </row>
    <row r="6" spans="2:13" ht="32" x14ac:dyDescent="0.45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9" t="s">
        <v>41</v>
      </c>
      <c r="I6" s="25">
        <v>45505</v>
      </c>
      <c r="J6" s="25">
        <v>45536</v>
      </c>
      <c r="K6" s="25">
        <v>45566</v>
      </c>
      <c r="L6" s="25">
        <v>45292</v>
      </c>
      <c r="M6" s="25">
        <v>45627</v>
      </c>
    </row>
    <row r="7" spans="2:13" x14ac:dyDescent="0.45">
      <c r="B7" s="2" t="s">
        <v>35</v>
      </c>
      <c r="C7" s="2" t="s">
        <v>13</v>
      </c>
      <c r="D7" s="2">
        <v>1980</v>
      </c>
      <c r="E7" s="9" t="s">
        <v>18</v>
      </c>
      <c r="F7" s="3">
        <v>45505</v>
      </c>
      <c r="G7" s="3">
        <v>45657</v>
      </c>
      <c r="H7" s="50">
        <f>SUM(I7:M7)</f>
        <v>2</v>
      </c>
      <c r="I7" s="2">
        <v>1</v>
      </c>
      <c r="J7" s="2">
        <v>1</v>
      </c>
      <c r="K7" s="2"/>
      <c r="L7" s="2"/>
      <c r="M7" s="2"/>
    </row>
    <row r="8" spans="2:13" x14ac:dyDescent="0.45">
      <c r="B8" s="2" t="s">
        <v>15</v>
      </c>
      <c r="C8" s="2" t="s">
        <v>16</v>
      </c>
      <c r="D8" s="2">
        <v>1976</v>
      </c>
      <c r="E8" s="9" t="s">
        <v>17</v>
      </c>
      <c r="F8" s="3">
        <v>45505</v>
      </c>
      <c r="G8" s="3">
        <v>45657</v>
      </c>
      <c r="H8" s="50">
        <f t="shared" ref="H8:H18" si="0">SUM(I8:M8)</f>
        <v>1.5</v>
      </c>
      <c r="I8" s="2">
        <v>0.5</v>
      </c>
      <c r="J8" s="2">
        <v>1</v>
      </c>
      <c r="K8" s="2"/>
      <c r="L8" s="2"/>
      <c r="M8" s="2"/>
    </row>
    <row r="9" spans="2:13" x14ac:dyDescent="0.45">
      <c r="B9" s="2" t="s">
        <v>19</v>
      </c>
      <c r="C9" s="2" t="s">
        <v>20</v>
      </c>
      <c r="D9" s="2">
        <v>1983</v>
      </c>
      <c r="E9" s="9" t="s">
        <v>21</v>
      </c>
      <c r="F9" s="3">
        <v>45505</v>
      </c>
      <c r="G9" s="3">
        <v>45657</v>
      </c>
      <c r="H9" s="50">
        <f t="shared" si="0"/>
        <v>2</v>
      </c>
      <c r="I9" s="2">
        <v>1</v>
      </c>
      <c r="J9" s="2">
        <v>1</v>
      </c>
      <c r="K9" s="2"/>
      <c r="L9" s="2"/>
      <c r="M9" s="2"/>
    </row>
    <row r="10" spans="2:13" x14ac:dyDescent="0.45">
      <c r="B10" s="2" t="s">
        <v>34</v>
      </c>
      <c r="C10" s="2" t="s">
        <v>24</v>
      </c>
      <c r="D10" s="2">
        <v>1990</v>
      </c>
      <c r="E10" s="9" t="s">
        <v>22</v>
      </c>
      <c r="F10" s="3">
        <v>45505</v>
      </c>
      <c r="G10" s="3">
        <v>45657</v>
      </c>
      <c r="H10" s="50">
        <f t="shared" si="0"/>
        <v>2</v>
      </c>
      <c r="I10" s="2">
        <v>1</v>
      </c>
      <c r="J10" s="2">
        <v>1</v>
      </c>
      <c r="K10" s="2"/>
      <c r="L10" s="2"/>
      <c r="M10" s="2"/>
    </row>
    <row r="11" spans="2:13" x14ac:dyDescent="0.45">
      <c r="B11" s="2" t="s">
        <v>36</v>
      </c>
      <c r="C11" s="2" t="s">
        <v>24</v>
      </c>
      <c r="D11" s="2">
        <v>1990</v>
      </c>
      <c r="E11" s="9" t="s">
        <v>22</v>
      </c>
      <c r="F11" s="3">
        <v>45505</v>
      </c>
      <c r="G11" s="3">
        <v>45657</v>
      </c>
      <c r="H11" s="50">
        <f t="shared" si="0"/>
        <v>2</v>
      </c>
      <c r="I11" s="2">
        <v>1</v>
      </c>
      <c r="J11" s="2">
        <v>1</v>
      </c>
      <c r="K11" s="2"/>
      <c r="L11" s="2"/>
      <c r="M11" s="2"/>
    </row>
    <row r="12" spans="2:13" x14ac:dyDescent="0.45">
      <c r="B12" s="2"/>
      <c r="C12" s="2"/>
      <c r="D12" s="2"/>
      <c r="E12" s="2"/>
      <c r="F12" s="3"/>
      <c r="G12" s="3"/>
      <c r="H12" s="50"/>
      <c r="I12" s="2"/>
      <c r="J12" s="2"/>
      <c r="K12" s="2"/>
      <c r="L12" s="2"/>
      <c r="M12" s="2"/>
    </row>
    <row r="13" spans="2:13" x14ac:dyDescent="0.45">
      <c r="B13" s="2"/>
      <c r="C13" s="2"/>
      <c r="D13" s="2"/>
      <c r="E13" s="2"/>
      <c r="F13" s="3"/>
      <c r="G13" s="3"/>
      <c r="H13" s="50"/>
      <c r="I13" s="2"/>
      <c r="J13" s="2"/>
      <c r="K13" s="2"/>
      <c r="L13" s="2"/>
      <c r="M13" s="2"/>
    </row>
    <row r="14" spans="2:13" x14ac:dyDescent="0.45">
      <c r="B14" s="2"/>
      <c r="C14" s="2"/>
      <c r="D14" s="2"/>
      <c r="E14" s="2"/>
      <c r="F14" s="3"/>
      <c r="G14" s="3"/>
      <c r="H14" s="50"/>
      <c r="I14" s="2"/>
      <c r="J14" s="2"/>
      <c r="K14" s="2"/>
      <c r="L14" s="2"/>
      <c r="M14" s="2"/>
    </row>
    <row r="15" spans="2:13" x14ac:dyDescent="0.45">
      <c r="B15" s="2"/>
      <c r="C15" s="2"/>
      <c r="D15" s="2"/>
      <c r="E15" s="2"/>
      <c r="F15" s="3"/>
      <c r="G15" s="3"/>
      <c r="H15" s="50"/>
      <c r="I15" s="2"/>
      <c r="J15" s="2"/>
      <c r="K15" s="2"/>
      <c r="L15" s="2"/>
      <c r="M15" s="2"/>
    </row>
    <row r="16" spans="2:13" x14ac:dyDescent="0.45">
      <c r="B16" s="2"/>
      <c r="C16" s="2"/>
      <c r="D16" s="2"/>
      <c r="E16" s="2"/>
      <c r="F16" s="3"/>
      <c r="G16" s="3"/>
      <c r="H16" s="50"/>
      <c r="I16" s="2"/>
      <c r="J16" s="2"/>
      <c r="K16" s="2"/>
      <c r="L16" s="2"/>
      <c r="M16" s="2"/>
    </row>
    <row r="17" spans="2:13" x14ac:dyDescent="0.45">
      <c r="B17" s="2"/>
      <c r="C17" s="2"/>
      <c r="D17" s="2"/>
      <c r="E17" s="2"/>
      <c r="F17" s="3"/>
      <c r="G17" s="3"/>
      <c r="H17" s="50"/>
      <c r="I17" s="2"/>
      <c r="J17" s="2"/>
      <c r="K17" s="2"/>
      <c r="L17" s="2"/>
      <c r="M17" s="2"/>
    </row>
    <row r="18" spans="2:13" x14ac:dyDescent="0.45">
      <c r="B18" s="104" t="s">
        <v>37</v>
      </c>
      <c r="C18" s="105"/>
      <c r="D18" s="105"/>
      <c r="E18" s="105"/>
      <c r="F18" s="105"/>
      <c r="G18" s="106"/>
      <c r="H18" s="50">
        <f t="shared" si="0"/>
        <v>9.5</v>
      </c>
      <c r="I18" s="37">
        <f t="shared" ref="I18:M18" si="1">SUM(I7:I17)</f>
        <v>4.5</v>
      </c>
      <c r="J18" s="37">
        <f t="shared" si="1"/>
        <v>5</v>
      </c>
      <c r="K18" s="37">
        <f t="shared" si="1"/>
        <v>0</v>
      </c>
      <c r="L18" s="37">
        <f t="shared" si="1"/>
        <v>0</v>
      </c>
      <c r="M18" s="37">
        <f t="shared" si="1"/>
        <v>0</v>
      </c>
    </row>
  </sheetData>
  <mergeCells count="5">
    <mergeCell ref="B18:G18"/>
    <mergeCell ref="B5:M5"/>
    <mergeCell ref="B2:C2"/>
    <mergeCell ref="D2:F2"/>
    <mergeCell ref="B3:C3"/>
  </mergeCells>
  <phoneticPr fontId="1" type="noConversion"/>
  <dataValidations disablePrompts="1" count="1">
    <dataValidation type="list" allowBlank="1" showInputMessage="1" showErrorMessage="1" sqref="C7:C11" xr:uid="{560F88CC-A5F8-4192-8CCA-B9E4CF938970}">
      <formula1>"특급,고급,중급,초급"</formula1>
    </dataValidation>
  </dataValidations>
  <pageMargins left="0.7" right="0.7" top="0.75" bottom="0.75" header="0.3" footer="0.3"/>
  <ignoredErrors>
    <ignoredError sqref="I18:M1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9617-052F-42B2-A861-6AB68D945BE8}">
  <dimension ref="B1:S20"/>
  <sheetViews>
    <sheetView workbookViewId="0">
      <selection activeCell="I14" sqref="I14"/>
    </sheetView>
  </sheetViews>
  <sheetFormatPr defaultRowHeight="16" x14ac:dyDescent="0.45"/>
  <cols>
    <col min="1" max="1" width="1.9140625" style="1" customWidth="1"/>
    <col min="2" max="2" width="10.25" style="1" customWidth="1"/>
    <col min="3" max="3" width="9.4140625" style="1" customWidth="1"/>
    <col min="4" max="4" width="12.9140625" style="1" customWidth="1"/>
    <col min="5" max="5" width="13.6640625" style="1" customWidth="1"/>
    <col min="6" max="6" width="12.9140625" style="1" customWidth="1"/>
    <col min="7" max="7" width="12.25" style="1" customWidth="1"/>
    <col min="8" max="8" width="8.08203125" style="1" customWidth="1"/>
    <col min="9" max="9" width="9.9140625" style="1" customWidth="1"/>
    <col min="10" max="10" width="8.58203125" style="1" customWidth="1"/>
    <col min="11" max="11" width="10.58203125" style="1" customWidth="1"/>
    <col min="12" max="12" width="8.58203125" style="1" customWidth="1"/>
    <col min="13" max="13" width="10.58203125" style="1" customWidth="1"/>
    <col min="14" max="14" width="8.58203125" style="1" customWidth="1"/>
    <col min="15" max="15" width="10.58203125" style="1" customWidth="1"/>
    <col min="16" max="16" width="8.58203125" style="1" customWidth="1"/>
    <col min="17" max="17" width="10.58203125" style="1" customWidth="1"/>
    <col min="18" max="18" width="8.58203125" style="1" customWidth="1"/>
    <col min="19" max="19" width="10.58203125" style="1" customWidth="1"/>
    <col min="20" max="16384" width="8.6640625" style="1"/>
  </cols>
  <sheetData>
    <row r="1" spans="2:19" ht="6.5" customHeight="1" x14ac:dyDescent="0.45"/>
    <row r="2" spans="2:19" ht="17.5" x14ac:dyDescent="0.45">
      <c r="B2" s="108" t="s">
        <v>9</v>
      </c>
      <c r="C2" s="108"/>
      <c r="D2" s="109" t="s">
        <v>54</v>
      </c>
      <c r="E2" s="109"/>
      <c r="F2" s="109"/>
    </row>
    <row r="3" spans="2:19" ht="17.5" x14ac:dyDescent="0.45">
      <c r="B3" s="108" t="s">
        <v>25</v>
      </c>
      <c r="C3" s="108"/>
      <c r="D3" s="16">
        <v>45456</v>
      </c>
      <c r="E3" s="16">
        <v>46387</v>
      </c>
      <c r="F3" s="16" t="s">
        <v>92</v>
      </c>
    </row>
    <row r="4" spans="2:19" ht="20.5" customHeight="1" x14ac:dyDescent="0.45">
      <c r="B4" s="108" t="s">
        <v>29</v>
      </c>
      <c r="C4" s="108"/>
      <c r="D4" s="23">
        <v>45505</v>
      </c>
      <c r="E4" s="22"/>
      <c r="F4" s="22"/>
      <c r="G4" s="22"/>
      <c r="H4" s="22"/>
      <c r="Q4" s="10"/>
      <c r="R4" s="10"/>
    </row>
    <row r="5" spans="2:19" ht="16" customHeight="1" thickBot="1" x14ac:dyDescent="0.5">
      <c r="B5" s="18"/>
      <c r="C5" s="18"/>
      <c r="D5" s="17"/>
      <c r="E5" s="17"/>
      <c r="F5" s="17"/>
      <c r="G5" s="17"/>
    </row>
    <row r="6" spans="2:19" ht="26.5" customHeight="1" thickBot="1" x14ac:dyDescent="0.5">
      <c r="B6" s="100" t="s">
        <v>91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2:19" x14ac:dyDescent="0.45">
      <c r="B7" s="117" t="s">
        <v>0</v>
      </c>
      <c r="C7" s="117" t="s">
        <v>1</v>
      </c>
      <c r="D7" s="117" t="s">
        <v>2</v>
      </c>
      <c r="E7" s="117" t="s">
        <v>3</v>
      </c>
      <c r="F7" s="118" t="s">
        <v>32</v>
      </c>
      <c r="G7" s="118" t="s">
        <v>33</v>
      </c>
      <c r="H7" s="118" t="s">
        <v>42</v>
      </c>
      <c r="I7" s="118" t="s">
        <v>30</v>
      </c>
      <c r="J7" s="115">
        <v>45505</v>
      </c>
      <c r="K7" s="116"/>
      <c r="L7" s="115">
        <v>45536</v>
      </c>
      <c r="M7" s="116"/>
      <c r="N7" s="113">
        <v>45566</v>
      </c>
      <c r="O7" s="114"/>
      <c r="P7" s="113">
        <v>45597</v>
      </c>
      <c r="Q7" s="114"/>
      <c r="R7" s="113">
        <v>45627</v>
      </c>
      <c r="S7" s="114"/>
    </row>
    <row r="8" spans="2:19" x14ac:dyDescent="0.45">
      <c r="B8" s="103"/>
      <c r="C8" s="103"/>
      <c r="D8" s="103"/>
      <c r="E8" s="103"/>
      <c r="F8" s="103"/>
      <c r="G8" s="103"/>
      <c r="H8" s="103"/>
      <c r="I8" s="103"/>
      <c r="J8" s="48" t="s">
        <v>43</v>
      </c>
      <c r="K8" s="25" t="s">
        <v>44</v>
      </c>
      <c r="L8" s="48" t="s">
        <v>43</v>
      </c>
      <c r="M8" s="25" t="s">
        <v>44</v>
      </c>
      <c r="N8" s="48" t="s">
        <v>43</v>
      </c>
      <c r="O8" s="25" t="s">
        <v>44</v>
      </c>
      <c r="P8" s="48" t="s">
        <v>43</v>
      </c>
      <c r="Q8" s="25" t="s">
        <v>44</v>
      </c>
      <c r="R8" s="48" t="s">
        <v>43</v>
      </c>
      <c r="S8" s="25" t="s">
        <v>44</v>
      </c>
    </row>
    <row r="9" spans="2:19" x14ac:dyDescent="0.45">
      <c r="B9" s="2" t="s">
        <v>14</v>
      </c>
      <c r="C9" s="2" t="s">
        <v>13</v>
      </c>
      <c r="D9" s="2">
        <v>1970</v>
      </c>
      <c r="E9" s="9" t="s">
        <v>18</v>
      </c>
      <c r="F9" s="3">
        <v>45505</v>
      </c>
      <c r="G9" s="3">
        <v>45657</v>
      </c>
      <c r="H9" s="51">
        <f>J9+L9+N9+P9+R9</f>
        <v>2</v>
      </c>
      <c r="I9" s="26">
        <f>K9+M9+O9+Q9+S9</f>
        <v>18000000</v>
      </c>
      <c r="J9" s="51">
        <v>1</v>
      </c>
      <c r="K9" s="19">
        <v>9000000</v>
      </c>
      <c r="L9" s="51">
        <v>1</v>
      </c>
      <c r="M9" s="19">
        <v>9000000</v>
      </c>
      <c r="N9" s="51"/>
      <c r="O9" s="19"/>
      <c r="P9" s="51"/>
      <c r="Q9" s="19"/>
      <c r="R9" s="51"/>
      <c r="S9" s="19"/>
    </row>
    <row r="10" spans="2:19" x14ac:dyDescent="0.45">
      <c r="B10" s="2" t="s">
        <v>15</v>
      </c>
      <c r="C10" s="2" t="s">
        <v>16</v>
      </c>
      <c r="D10" s="2">
        <v>1976</v>
      </c>
      <c r="E10" s="9" t="s">
        <v>17</v>
      </c>
      <c r="F10" s="3">
        <v>45505</v>
      </c>
      <c r="G10" s="3">
        <v>45657</v>
      </c>
      <c r="H10" s="51">
        <f t="shared" ref="H10:H13" si="0">J10+L10+N10+P10+R10</f>
        <v>2</v>
      </c>
      <c r="I10" s="26">
        <f t="shared" ref="I10:I13" si="1">K10+M10+O10+Q10+S10</f>
        <v>16000000</v>
      </c>
      <c r="J10" s="51">
        <v>1</v>
      </c>
      <c r="K10" s="19">
        <v>8000000</v>
      </c>
      <c r="L10" s="51">
        <v>1</v>
      </c>
      <c r="M10" s="19">
        <v>8000000</v>
      </c>
      <c r="N10" s="51"/>
      <c r="O10" s="19"/>
      <c r="P10" s="51"/>
      <c r="Q10" s="19"/>
      <c r="R10" s="51"/>
      <c r="S10" s="19"/>
    </row>
    <row r="11" spans="2:19" x14ac:dyDescent="0.45">
      <c r="B11" s="2" t="s">
        <v>19</v>
      </c>
      <c r="C11" s="2" t="s">
        <v>20</v>
      </c>
      <c r="D11" s="2">
        <v>1983</v>
      </c>
      <c r="E11" s="9" t="s">
        <v>21</v>
      </c>
      <c r="F11" s="3">
        <v>45505</v>
      </c>
      <c r="G11" s="3">
        <v>45657</v>
      </c>
      <c r="H11" s="51">
        <f t="shared" si="0"/>
        <v>2</v>
      </c>
      <c r="I11" s="26">
        <f t="shared" si="1"/>
        <v>14000000</v>
      </c>
      <c r="J11" s="51">
        <v>1</v>
      </c>
      <c r="K11" s="19">
        <v>7000000</v>
      </c>
      <c r="L11" s="51">
        <v>1</v>
      </c>
      <c r="M11" s="19">
        <v>7000000</v>
      </c>
      <c r="N11" s="51"/>
      <c r="O11" s="19"/>
      <c r="P11" s="51"/>
      <c r="Q11" s="19"/>
      <c r="R11" s="51"/>
      <c r="S11" s="19"/>
    </row>
    <row r="12" spans="2:19" x14ac:dyDescent="0.45">
      <c r="B12" s="2" t="s">
        <v>23</v>
      </c>
      <c r="C12" s="2" t="s">
        <v>24</v>
      </c>
      <c r="D12" s="2">
        <v>1990</v>
      </c>
      <c r="E12" s="9" t="s">
        <v>22</v>
      </c>
      <c r="F12" s="3">
        <v>45505</v>
      </c>
      <c r="G12" s="3">
        <v>45657</v>
      </c>
      <c r="H12" s="51">
        <f t="shared" si="0"/>
        <v>2</v>
      </c>
      <c r="I12" s="26">
        <f t="shared" si="1"/>
        <v>12000000</v>
      </c>
      <c r="J12" s="51">
        <v>1</v>
      </c>
      <c r="K12" s="19">
        <v>6000000</v>
      </c>
      <c r="L12" s="51">
        <v>1</v>
      </c>
      <c r="M12" s="19">
        <v>6000000</v>
      </c>
      <c r="N12" s="51"/>
      <c r="O12" s="19"/>
      <c r="P12" s="51"/>
      <c r="Q12" s="19"/>
      <c r="R12" s="51"/>
      <c r="S12" s="19"/>
    </row>
    <row r="13" spans="2:19" x14ac:dyDescent="0.45">
      <c r="B13" s="2" t="s">
        <v>36</v>
      </c>
      <c r="C13" s="2" t="s">
        <v>20</v>
      </c>
      <c r="D13" s="2">
        <v>1990</v>
      </c>
      <c r="E13" s="9" t="s">
        <v>22</v>
      </c>
      <c r="F13" s="3">
        <v>45505</v>
      </c>
      <c r="G13" s="3">
        <v>45657</v>
      </c>
      <c r="H13" s="51">
        <f t="shared" si="0"/>
        <v>2</v>
      </c>
      <c r="I13" s="26">
        <f t="shared" si="1"/>
        <v>15000000</v>
      </c>
      <c r="J13" s="51">
        <v>1</v>
      </c>
      <c r="K13" s="19">
        <v>7500000</v>
      </c>
      <c r="L13" s="51">
        <v>1</v>
      </c>
      <c r="M13" s="19">
        <v>7500000</v>
      </c>
      <c r="N13" s="51"/>
      <c r="O13" s="19"/>
      <c r="P13" s="51"/>
      <c r="Q13" s="19"/>
      <c r="R13" s="51"/>
      <c r="S13" s="19"/>
    </row>
    <row r="14" spans="2:19" x14ac:dyDescent="0.45">
      <c r="B14" s="2"/>
      <c r="C14" s="2"/>
      <c r="D14" s="2"/>
      <c r="E14" s="2"/>
      <c r="F14" s="3"/>
      <c r="G14" s="3"/>
      <c r="H14" s="2"/>
      <c r="I14" s="26"/>
      <c r="J14" s="51"/>
      <c r="K14" s="19"/>
      <c r="L14" s="51"/>
      <c r="M14" s="19"/>
      <c r="N14" s="51"/>
      <c r="O14" s="19"/>
      <c r="P14" s="51"/>
      <c r="Q14" s="19"/>
      <c r="R14" s="51"/>
      <c r="S14" s="19"/>
    </row>
    <row r="15" spans="2:19" x14ac:dyDescent="0.45">
      <c r="B15" s="2"/>
      <c r="C15" s="2"/>
      <c r="D15" s="2"/>
      <c r="E15" s="2"/>
      <c r="F15" s="3"/>
      <c r="G15" s="3"/>
      <c r="H15" s="2"/>
      <c r="I15" s="26"/>
      <c r="J15" s="51"/>
      <c r="K15" s="19"/>
      <c r="L15" s="51"/>
      <c r="M15" s="19"/>
      <c r="N15" s="51"/>
      <c r="O15" s="19"/>
      <c r="P15" s="51"/>
      <c r="Q15" s="19"/>
      <c r="R15" s="51"/>
      <c r="S15" s="19"/>
    </row>
    <row r="16" spans="2:19" x14ac:dyDescent="0.45">
      <c r="B16" s="2"/>
      <c r="C16" s="2"/>
      <c r="D16" s="2"/>
      <c r="E16" s="2"/>
      <c r="F16" s="3"/>
      <c r="G16" s="3"/>
      <c r="H16" s="2"/>
      <c r="I16" s="26"/>
      <c r="J16" s="51"/>
      <c r="K16" s="19"/>
      <c r="L16" s="51"/>
      <c r="M16" s="19"/>
      <c r="N16" s="51"/>
      <c r="O16" s="19"/>
      <c r="P16" s="51"/>
      <c r="Q16" s="19"/>
      <c r="R16" s="51"/>
      <c r="S16" s="19"/>
    </row>
    <row r="17" spans="2:19" x14ac:dyDescent="0.45">
      <c r="B17" s="2"/>
      <c r="C17" s="2"/>
      <c r="D17" s="2"/>
      <c r="E17" s="2"/>
      <c r="F17" s="3"/>
      <c r="G17" s="3"/>
      <c r="H17" s="2"/>
      <c r="I17" s="26"/>
      <c r="J17" s="51"/>
      <c r="K17" s="19"/>
      <c r="L17" s="51"/>
      <c r="M17" s="19"/>
      <c r="N17" s="51"/>
      <c r="O17" s="19"/>
      <c r="P17" s="51"/>
      <c r="Q17" s="19"/>
      <c r="R17" s="51"/>
      <c r="S17" s="19"/>
    </row>
    <row r="18" spans="2:19" x14ac:dyDescent="0.45">
      <c r="B18" s="2"/>
      <c r="C18" s="2"/>
      <c r="D18" s="2"/>
      <c r="E18" s="2"/>
      <c r="F18" s="3"/>
      <c r="G18" s="3"/>
      <c r="H18" s="2"/>
      <c r="I18" s="26"/>
      <c r="J18" s="51"/>
      <c r="K18" s="19"/>
      <c r="L18" s="51"/>
      <c r="M18" s="19"/>
      <c r="N18" s="51"/>
      <c r="O18" s="19"/>
      <c r="P18" s="51"/>
      <c r="Q18" s="19"/>
      <c r="R18" s="51"/>
      <c r="S18" s="19"/>
    </row>
    <row r="19" spans="2:19" x14ac:dyDescent="0.45">
      <c r="B19" s="2"/>
      <c r="C19" s="2"/>
      <c r="D19" s="2"/>
      <c r="E19" s="2"/>
      <c r="F19" s="3"/>
      <c r="G19" s="3"/>
      <c r="H19" s="2"/>
      <c r="I19" s="26"/>
      <c r="J19" s="51"/>
      <c r="K19" s="19"/>
      <c r="L19" s="51"/>
      <c r="M19" s="19"/>
      <c r="N19" s="51"/>
      <c r="O19" s="19"/>
      <c r="P19" s="51"/>
      <c r="Q19" s="19"/>
      <c r="R19" s="51"/>
      <c r="S19" s="19"/>
    </row>
    <row r="20" spans="2:19" x14ac:dyDescent="0.45">
      <c r="B20" s="104" t="s">
        <v>37</v>
      </c>
      <c r="C20" s="105"/>
      <c r="D20" s="105"/>
      <c r="E20" s="105"/>
      <c r="F20" s="105"/>
      <c r="G20" s="105"/>
      <c r="H20" s="106"/>
      <c r="I20" s="36">
        <f>SUM(I9:I19)</f>
        <v>75000000</v>
      </c>
      <c r="J20" s="52">
        <f>SUM(J9:J19)</f>
        <v>5</v>
      </c>
      <c r="K20" s="36">
        <f>SUM(K9:K19)</f>
        <v>37500000</v>
      </c>
      <c r="L20" s="52">
        <f>SUM(L9:L19)</f>
        <v>5</v>
      </c>
      <c r="M20" s="36">
        <f t="shared" ref="M20:S20" si="2">SUM(M9:M19)</f>
        <v>37500000</v>
      </c>
      <c r="N20" s="52">
        <f>SUM(N9:N18)</f>
        <v>0</v>
      </c>
      <c r="O20" s="36">
        <f>SUM(O9:O19)</f>
        <v>0</v>
      </c>
      <c r="P20" s="52">
        <f>SUM(P8:P18)</f>
        <v>0</v>
      </c>
      <c r="Q20" s="36">
        <f t="shared" si="2"/>
        <v>0</v>
      </c>
      <c r="R20" s="52">
        <f>SUM(R9:R19)</f>
        <v>0</v>
      </c>
      <c r="S20" s="36">
        <f t="shared" si="2"/>
        <v>0</v>
      </c>
    </row>
  </sheetData>
  <mergeCells count="19">
    <mergeCell ref="R7:S7"/>
    <mergeCell ref="B20:H20"/>
    <mergeCell ref="J7:K7"/>
    <mergeCell ref="L7:M7"/>
    <mergeCell ref="N7:O7"/>
    <mergeCell ref="P7:Q7"/>
    <mergeCell ref="B7:B8"/>
    <mergeCell ref="C7:C8"/>
    <mergeCell ref="D7:D8"/>
    <mergeCell ref="E7:E8"/>
    <mergeCell ref="F7:F8"/>
    <mergeCell ref="G7:G8"/>
    <mergeCell ref="H7:H8"/>
    <mergeCell ref="I7:I8"/>
    <mergeCell ref="B2:C2"/>
    <mergeCell ref="B3:C3"/>
    <mergeCell ref="D2:F2"/>
    <mergeCell ref="B4:C4"/>
    <mergeCell ref="B6:S6"/>
  </mergeCells>
  <phoneticPr fontId="1" type="noConversion"/>
  <dataValidations count="1">
    <dataValidation type="list" allowBlank="1" showInputMessage="1" showErrorMessage="1" sqref="C9:C13" xr:uid="{8F864C15-D61B-479E-86FD-B11C9D09F670}">
      <formula1>"특급,고급,중급,초급"</formula1>
    </dataValidation>
  </dataValidations>
  <pageMargins left="0.7" right="0.7" top="0.75" bottom="0.75" header="0.3" footer="0.3"/>
  <ignoredErrors>
    <ignoredError sqref="S20 K20 M20 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#인력투입현황#</vt:lpstr>
      <vt:lpstr>1. 프로젝트</vt:lpstr>
      <vt:lpstr>1-1. BP내역</vt:lpstr>
      <vt:lpstr>2. 계약내역</vt:lpstr>
      <vt:lpstr>3. 투입내역</vt:lpstr>
      <vt:lpstr>4. 검수내역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유큐브 주식회사</dc:creator>
  <cp:lastModifiedBy>유큐브 주식회사</cp:lastModifiedBy>
  <dcterms:created xsi:type="dcterms:W3CDTF">2024-04-25T22:47:09Z</dcterms:created>
  <dcterms:modified xsi:type="dcterms:W3CDTF">2024-09-09T08:20:55Z</dcterms:modified>
</cp:coreProperties>
</file>