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fula Ian Elmer\Desktop\OGEFREM\python-prototype\template\laban\"/>
    </mc:Choice>
  </mc:AlternateContent>
  <bookViews>
    <workbookView xWindow="3144" yWindow="3720" windowWidth="16452" windowHeight="9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<sst xmlns="http://schemas.openxmlformats.org/spreadsheetml/2006/main" count="32" uniqueCount="31">
  <si>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</si>
  <si>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</si>
  <si>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</si>
  <si>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</si>
  <si>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</si>
  <si>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</si>
  <si>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</si>
  <si>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</si>
  <si>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</si>
  <si>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</si>
  <si>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</si>
  <si>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</si>
  <si>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</si>
  <si>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</si>
  <si>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</si>
  <si>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</si>
  <si>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</si>
  <si>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</si>
  <si>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</si>
  <si>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</si>
  <si>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</si>
  <si>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</si>
  <si>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</si>
  <si>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</si>
  <si>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</si>
  <si>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</si>
  <si>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 TRUSTLINE CLEARING AND FORWADING AGENCY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</si>
  <si>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 KIBALI GOLD MINE</t>
    </r>
  </si>
  <si>
    <t>FERI/AD: 2025TSLTZ1569553</t>
  </si>
  <si>
    <t>CERTIFICATE (FERI/ADR/AD) No : 2025TSLTZ1569553</t>
  </si>
  <si>
    <t>S 91789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</si>
</sst>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898195</xdr:colOff>
      <xdr:row>1</xdr:row>
      <xdr:rowOff>299564</xdr:rowOff>
    </xdr:from>
    <xdr:to>
      <xdr:col>7</xdr:col>
      <xdr:colOff>1942766</xdr:colOff>
      <xdr:row>1</xdr:row>
      <xdr:rowOff>1259684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90" y="489240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E4088-1012-49E7-B7C6-0A2B38E51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B14" sqref="B14:B15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6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" customHeight="1">
      <c r="B6" s="5" t="s">
        <v>15</v>
      </c>
      <c r="C6" s="69"/>
      <c r="D6" s="71"/>
      <c r="E6" s="69" t="s">
        <v>28</v>
      </c>
      <c r="F6" s="70"/>
      <c r="G6" s="71"/>
      <c r="H6" s="7">
        <f ca="1">TODAY()</f>
        <v>45903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72" t="s">
        <v>26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27</v>
      </c>
      <c r="C10" s="68"/>
      <c r="D10" s="68"/>
      <c r="E10" s="62"/>
      <c r="F10" s="62"/>
      <c r="G10" s="62"/>
      <c r="H10" s="63"/>
    </row>
    <row r="11" spans="2:8" ht="15.6">
      <c r="B11" s="85" t="s">
        <v>29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60</v>
      </c>
      <c r="E14" s="18">
        <v>1</v>
      </c>
      <c r="F14" s="18">
        <f>IF(D14*E14&lt;20,20,D14*E14)</f>
        <v>60</v>
      </c>
      <c r="G14" s="28">
        <v>4150</v>
      </c>
      <c r="H14" s="34">
        <f>G14*F14</f>
        <v>249000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2" thickBot="1">
      <c r="B16" s="54" t="s">
        <v>7</v>
      </c>
      <c r="C16" s="55"/>
      <c r="D16" s="55"/>
      <c r="E16" s="55"/>
      <c r="F16" s="20">
        <f>SUM(F14:F15)</f>
        <v>100</v>
      </c>
      <c r="G16" s="74"/>
      <c r="H16" s="7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2" thickBot="1">
      <c r="B19" s="88" t="s">
        <v>14</v>
      </c>
      <c r="C19" s="89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05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600000000000001" thickBot="1">
      <c r="B21" s="82" t="s">
        <v>6</v>
      </c>
      <c r="C21" s="83"/>
      <c r="D21" s="83"/>
      <c r="E21" s="84"/>
      <c r="F21" s="38">
        <f>(F16*1.17)+F19-(F20)</f>
        <v>121.5</v>
      </c>
      <c r="G21" s="29">
        <v>3600</v>
      </c>
      <c r="H21" s="39">
        <f>SUM(H14:H15)+H18</f>
        <v>431200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22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24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25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Wafula Ian Elmer</cp:lastModifiedBy>
  <cp:lastPrinted>2025-09-03T16:19:30Z</cp:lastPrinted>
  <dcterms:created xsi:type="dcterms:W3CDTF">2024-03-17T09:02:41Z</dcterms:created>
  <dcterms:modified xsi:type="dcterms:W3CDTF">2025-09-03T16:46:21Z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