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gefram\python-prototype\template\laban\"/>
    </mc:Choice>
  </mc:AlternateContent>
  <xr:revisionPtr revIDLastSave="0" documentId="13_ncr:1_{95529C52-D2DE-46C2-936A-4EFB78EDB144}" xr6:coauthVersionLast="47" xr6:coauthVersionMax="47" xr10:uidLastSave="{00000000-0000-0000-0000-000000000000}"/>
  <bookViews>
    <workbookView xWindow="3146" yWindow="3720" windowWidth="16457" windowHeight="9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<sst xmlns="http://schemas.openxmlformats.org/spreadsheetml/2006/main" count="32" uniqueCount="31">
  <si>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</si>
  <si>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</si>
  <si>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</si>
  <si>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</si>
  <si>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</si>
  <si>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</si>
  <si>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</si>
  <si>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</si>
  <si>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</si>
  <si>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</si>
  <si>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</si>
  <si>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</si>
  <si>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</si>
  <si>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</si>
  <si>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</si>
  <si>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</si>
  <si>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</si>
  <si>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</si>
  <si>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</si>
  <si>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</si>
  <si>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</si>
  <si>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</si>
  <si>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</si>
  <si>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</si>
  <si>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</si>
  <si>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</si>
  <si>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t>FERI/AD: 2025TSLTZ1532712</t>
  </si>
  <si>
    <t>CERTIFICATE (FERI/ADR/AD) No : 2025TSLTZ1532712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</si>
  <si>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AU TRIOMPHAL LIMITED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</si>
  <si>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Corporate Legends Limited</t>
    </r>
  </si>
  <si>
    <t>25KISEX1000437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</si>
</sst>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766246</xdr:colOff>
      <xdr:row>1</xdr:row>
      <xdr:rowOff>324303</xdr:rowOff>
    </xdr:from>
    <xdr:to>
      <xdr:col>7</xdr:col>
      <xdr:colOff>1810817</xdr:colOff>
      <xdr:row>1</xdr:row>
      <xdr:rowOff>1284423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0141" y="513979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2E144D-68FB-4C2A-BD5A-E337B44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zoomScale="66" zoomScaleNormal="85" workbookViewId="0">
      <selection activeCell="B2" sqref="B2:H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45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5" customHeight="1">
      <c r="B6" s="5" t="s">
        <v>15</v>
      </c>
      <c r="C6" s="79"/>
      <c r="D6" s="81"/>
      <c r="E6" s="79" t="s">
        <v>26</v>
      </c>
      <c r="F6" s="80"/>
      <c r="G6" s="81"/>
      <c r="H6" s="7">
        <f ca="1">TODAY()</f>
        <v>45888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82" t="s">
        <v>29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28</v>
      </c>
      <c r="C10" s="78"/>
      <c r="D10" s="78"/>
      <c r="E10" s="72"/>
      <c r="F10" s="72"/>
      <c r="G10" s="72"/>
      <c r="H10" s="73"/>
    </row>
    <row r="11" spans="2:8" ht="15.45">
      <c r="B11" s="54" t="s">
        <v>27</v>
      </c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30</v>
      </c>
      <c r="C14" s="11" t="s">
        <v>13</v>
      </c>
      <c r="D14" s="47">
        <v>17.2</v>
      </c>
      <c r="E14" s="18">
        <v>4</v>
      </c>
      <c r="F14" s="18">
        <f>IF(D14*E14&lt;20,20,D14*E14)</f>
        <v>68.8</v>
      </c>
      <c r="G14" s="28">
        <v>3900</v>
      </c>
      <c r="H14" s="34">
        <f>G14*F14</f>
        <v>268320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65" t="s">
        <v>7</v>
      </c>
      <c r="C16" s="66"/>
      <c r="D16" s="66"/>
      <c r="E16" s="66"/>
      <c r="F16" s="20">
        <f>SUM(F14:F15)</f>
        <v>108.8</v>
      </c>
      <c r="G16" s="84"/>
      <c r="H16" s="8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3" thickBot="1">
      <c r="B19" s="57" t="s">
        <v>14</v>
      </c>
      <c r="C19" s="58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100000000000001" customHeight="1" thickBot="1">
      <c r="B20" s="88" t="s">
        <v>16</v>
      </c>
      <c r="C20" s="89"/>
      <c r="D20" s="89"/>
      <c r="E20" s="8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51" t="s">
        <v>6</v>
      </c>
      <c r="C21" s="52"/>
      <c r="D21" s="52"/>
      <c r="E21" s="53"/>
      <c r="F21" s="38">
        <f>(F16*1.17)+F19-(F20)</f>
        <v>130.89599999999999</v>
      </c>
      <c r="G21" s="29">
        <v>3700</v>
      </c>
      <c r="H21" s="39">
        <f>SUM(H14:H15)+H18</f>
        <v>437640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44"/>
      <c r="G24" s="45"/>
      <c r="H24" s="45"/>
    </row>
    <row r="25" spans="2:8" ht="24" customHeight="1">
      <c r="B25" s="49" t="s">
        <v>21</v>
      </c>
      <c r="C25" s="49"/>
      <c r="D25" s="49"/>
      <c r="E25" s="44"/>
      <c r="F25" s="44"/>
      <c r="G25" s="45"/>
      <c r="H25" s="45"/>
    </row>
    <row r="26" spans="2:8" ht="27.75" customHeight="1">
      <c r="B26" s="48" t="s">
        <v>22</v>
      </c>
      <c r="C26" s="48"/>
      <c r="D26" s="48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49" t="s">
        <v>23</v>
      </c>
      <c r="C28" s="50"/>
      <c r="D28" s="50"/>
      <c r="E28" s="50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8" t="s">
        <v>24</v>
      </c>
      <c r="C30" s="48"/>
      <c r="D30" s="48"/>
      <c r="E30" s="48"/>
      <c r="F30" s="48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8" t="s">
        <v>25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2025-07-25T12:42:28Z</cp:lastPrinted>
  <dcterms:created xsi:type="dcterms:W3CDTF">2024-03-17T09:02:41Z</dcterms:created>
  <dcterms:modified xsi:type="dcterms:W3CDTF">2025-08-19T08:49:35Z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