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ogefram\python-prototype\template\malaba\"/>
    </mc:Choice>
  </mc:AlternateContent>
  <xr:revisionPtr revIDLastSave="0" documentId="13_ncr:1_{DEC49119-9470-433F-9992-3DBDE31DD211}" xr6:coauthVersionLast="47" xr6:coauthVersionMax="47" xr10:uidLastSave="{00000000-0000-0000-0000-000000000000}"/>
  <bookViews>
    <workbookView xWindow="5117" yWindow="2331" windowWidth="16457" windowHeight="9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<sst xmlns="http://schemas.openxmlformats.org/spreadsheetml/2006/main" count="32" uniqueCount="31">
  <si>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</si>
  <si>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</si>
  <si>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</si>
  <si>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</si>
  <si>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</si>
  <si>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</si>
  <si>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</si>
  <si>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</si>
  <si>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</si>
  <si>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</si>
  <si>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</si>
  <si>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</si>
  <si>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</si>
  <si>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</si>
  <si>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</si>
  <si>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</si>
  <si>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</si>
  <si>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</si>
  <si>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</si>
  <si>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</si>
  <si>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</si>
  <si>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</si>
  <si>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</si>
  <si>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</si>
  <si>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</si>
  <si>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</si>
  <si>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MIKE AYINGA MALIAMUKONO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</si>
  <si>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MIKE AYINGA MALIAMUKONO</t>
    </r>
  </si>
  <si>
    <t>FERI/AD: 2025TSLTZ1552269</t>
  </si>
  <si>
    <t>CERTIFICATE (FERI/ADR/AD) No : 2025TSLTZ1552269</t>
  </si>
  <si>
    <t>MOLU18007634363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</si>
</sst>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1120857</xdr:colOff>
      <xdr:row>1</xdr:row>
      <xdr:rowOff>250083</xdr:rowOff>
    </xdr:from>
    <xdr:to>
      <xdr:col>7</xdr:col>
      <xdr:colOff>2165428</xdr:colOff>
      <xdr:row>1</xdr:row>
      <xdr:rowOff>1210203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752" y="43975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1</xdr:row>
      <xdr:rowOff>1425533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B5D4A-E581-4A41-AA06-901980920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25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zoomScale="66" zoomScaleNormal="85" workbookViewId="0">
      <selection activeCell="B2" sqref="B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48"/>
      <c r="C2" s="49"/>
      <c r="D2" s="49"/>
      <c r="E2" s="49"/>
      <c r="F2" s="49"/>
      <c r="G2" s="49"/>
      <c r="H2" s="50"/>
    </row>
    <row r="3" spans="2:8" ht="18" customHeight="1">
      <c r="B3" s="54" t="s">
        <v>0</v>
      </c>
      <c r="C3" s="55"/>
      <c r="D3" s="55"/>
      <c r="E3" s="55"/>
      <c r="F3" s="55"/>
      <c r="G3" s="55"/>
      <c r="H3" s="56"/>
    </row>
    <row r="4" spans="2:8" ht="15.45">
      <c r="B4" s="64" t="s">
        <v>18</v>
      </c>
      <c r="C4" s="65"/>
      <c r="D4" s="65"/>
      <c r="E4" s="65"/>
      <c r="F4" s="65"/>
      <c r="G4" s="65"/>
      <c r="H4" s="66"/>
    </row>
    <row r="5" spans="2:8" ht="18" customHeight="1">
      <c r="B5" s="1"/>
      <c r="H5" s="31"/>
    </row>
    <row r="6" spans="2:8" ht="15.65" customHeight="1">
      <c r="B6" s="5" t="s">
        <v>15</v>
      </c>
      <c r="C6" s="69"/>
      <c r="D6" s="71"/>
      <c r="E6" s="69" t="s">
        <v>28</v>
      </c>
      <c r="F6" s="70"/>
      <c r="G6" s="71"/>
      <c r="H6" s="7">
        <f ca="1">TODAY()</f>
        <v>45888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72" t="s">
        <v>27</v>
      </c>
      <c r="C8" s="73"/>
      <c r="D8" s="73"/>
      <c r="E8" s="60"/>
      <c r="F8" s="60"/>
      <c r="G8" s="60"/>
      <c r="H8" s="61"/>
    </row>
    <row r="9" spans="2:8">
      <c r="B9" s="51"/>
      <c r="C9" s="52"/>
      <c r="D9" s="52"/>
      <c r="E9" s="52"/>
      <c r="F9" s="52"/>
      <c r="G9" s="52"/>
      <c r="H9" s="53"/>
    </row>
    <row r="10" spans="2:8">
      <c r="B10" s="67" t="s">
        <v>26</v>
      </c>
      <c r="C10" s="68"/>
      <c r="D10" s="68"/>
      <c r="E10" s="62"/>
      <c r="F10" s="62"/>
      <c r="G10" s="62"/>
      <c r="H10" s="63"/>
    </row>
    <row r="11" spans="2:8" ht="15.45">
      <c r="B11" s="85" t="s">
        <v>29</v>
      </c>
      <c r="C11" s="86"/>
      <c r="D11" s="86"/>
      <c r="E11" s="86"/>
      <c r="F11" s="86"/>
      <c r="G11" s="86"/>
      <c r="H11" s="87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6" t="s">
        <v>30</v>
      </c>
      <c r="C14" s="11" t="s">
        <v>13</v>
      </c>
      <c r="D14" s="47">
        <v>15.773</v>
      </c>
      <c r="E14" s="18">
        <v>4</v>
      </c>
      <c r="F14" s="18">
        <f>IF(D14*E14&lt;20,20,D14*E14)</f>
        <v>63.091999999999999</v>
      </c>
      <c r="G14" s="28">
        <v>3900</v>
      </c>
      <c r="H14" s="34">
        <f>G14*F14</f>
        <v>246058.8</v>
      </c>
    </row>
    <row r="15" spans="2:8" ht="15" thickBot="1">
      <c r="B15" s="7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57" t="s">
        <v>7</v>
      </c>
      <c r="C16" s="58"/>
      <c r="D16" s="58"/>
      <c r="E16" s="58"/>
      <c r="F16" s="20">
        <f>SUM(F14:F15)</f>
        <v>103.092</v>
      </c>
      <c r="G16" s="74"/>
      <c r="H16" s="75"/>
    </row>
    <row r="17" spans="2:8" ht="23.15" customHeight="1" thickBot="1">
      <c r="B17" s="16" t="s">
        <v>3</v>
      </c>
      <c r="C17" s="11" t="s">
        <v>10</v>
      </c>
      <c r="D17" s="6">
        <v>1</v>
      </c>
      <c r="E17" s="21">
        <v>20</v>
      </c>
      <c r="F17" s="21">
        <f>D17*E17</f>
        <v>20</v>
      </c>
      <c r="G17" s="29">
        <v>3700</v>
      </c>
      <c r="H17" s="28">
        <f>G17*F17</f>
        <v>74000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3700</v>
      </c>
      <c r="H18" s="36">
        <f>F18*G18</f>
        <v>16650</v>
      </c>
    </row>
    <row r="19" spans="2:8" ht="16.3" thickBot="1">
      <c r="B19" s="88" t="s">
        <v>14</v>
      </c>
      <c r="C19" s="89"/>
      <c r="D19" s="22"/>
      <c r="E19" s="22"/>
      <c r="F19" s="23">
        <f>SUM(F17:F18)</f>
        <v>24.5</v>
      </c>
      <c r="G19" s="29">
        <v>3700</v>
      </c>
      <c r="H19" s="30">
        <f t="shared" ref="H19" si="0">SUM(H17:H18)</f>
        <v>90650</v>
      </c>
    </row>
    <row r="20" spans="2:8" ht="19.100000000000001" customHeight="1" thickBot="1">
      <c r="B20" s="78" t="s">
        <v>16</v>
      </c>
      <c r="C20" s="79"/>
      <c r="D20" s="79"/>
      <c r="E20" s="7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82" t="s">
        <v>6</v>
      </c>
      <c r="C21" s="83"/>
      <c r="D21" s="83"/>
      <c r="E21" s="84"/>
      <c r="F21" s="38">
        <f>(F16*1.17)+F19-(F20)</f>
        <v>145.11763999999999</v>
      </c>
      <c r="G21" s="29">
        <v>3700</v>
      </c>
      <c r="H21" s="39">
        <f>SUM(H14:H15)+H18</f>
        <v>418708.8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0" t="s">
        <v>20</v>
      </c>
      <c r="C24" s="80"/>
      <c r="D24" s="80"/>
      <c r="E24" s="80"/>
      <c r="F24" s="44"/>
      <c r="G24" s="45"/>
      <c r="H24" s="45"/>
    </row>
    <row r="25" spans="2:8" ht="24" customHeight="1">
      <c r="B25" s="80" t="s">
        <v>21</v>
      </c>
      <c r="C25" s="80"/>
      <c r="D25" s="80"/>
      <c r="E25" s="44"/>
      <c r="F25" s="44"/>
      <c r="G25" s="45"/>
      <c r="H25" s="45"/>
    </row>
    <row r="26" spans="2:8" ht="27.75" customHeight="1">
      <c r="B26" s="59" t="s">
        <v>22</v>
      </c>
      <c r="C26" s="59"/>
      <c r="D26" s="59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0" t="s">
        <v>23</v>
      </c>
      <c r="C28" s="81"/>
      <c r="D28" s="81"/>
      <c r="E28" s="81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9" t="s">
        <v>24</v>
      </c>
      <c r="C30" s="59"/>
      <c r="D30" s="59"/>
      <c r="E30" s="59"/>
      <c r="F30" s="59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9" t="s">
        <v>25</v>
      </c>
      <c r="C32" s="59"/>
      <c r="D32" s="59"/>
      <c r="E32" s="59"/>
      <c r="F32" s="59"/>
      <c r="G32" s="45"/>
      <c r="H32" s="45"/>
    </row>
  </sheetData>
  <mergeCells count="22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2025-08-16T06:13:26Z</cp:lastPrinted>
  <dcterms:created xsi:type="dcterms:W3CDTF">2024-03-17T09:02:41Z</dcterms:created>
  <dcterms:modified xsi:type="dcterms:W3CDTF">2025-08-19T08:48:59Z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