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"/>
    </mc:Choice>
  </mc:AlternateContent>
  <xr:revisionPtr revIDLastSave="0" documentId="13_ncr:1_{41201DCD-4ED0-47B1-A71A-48DDAC1C481C}" xr6:coauthVersionLast="47" xr6:coauthVersionMax="47" xr10:uidLastSave="{00000000-0000-0000-0000-000000000000}"/>
  <bookViews>
    <workbookView xWindow="-120" yWindow="-120" windowWidth="29040" windowHeight="15840" xr2:uid="{94FD8626-E77B-4A0C-97D3-46156F090F93}"/>
  </bookViews>
  <sheets>
    <sheet name="Fos 28°C-Y2" sheetId="1" r:id="rId1"/>
    <sheet name="Fos 32°C-Y2" sheetId="3" r:id="rId2"/>
    <sheet name="Cr 28°C-Y2" sheetId="4" r:id="rId3"/>
    <sheet name="Wing length Cr Y17, Y21, Y22" sheetId="5" r:id="rId4"/>
    <sheet name="Fecundity Cr Y17, Y21, Y22" sheetId="6" r:id="rId5"/>
    <sheet name="Fertility Cr Y17, Y21, Y2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4" l="1"/>
  <c r="C58" i="4"/>
  <c r="D58" i="4"/>
  <c r="E58" i="4"/>
  <c r="H58" i="4"/>
  <c r="I58" i="4"/>
  <c r="J58" i="4"/>
  <c r="K58" i="4"/>
  <c r="N58" i="4"/>
  <c r="O58" i="4"/>
  <c r="P58" i="4"/>
  <c r="Q58" i="4"/>
  <c r="T58" i="4"/>
  <c r="U58" i="4"/>
  <c r="V58" i="4"/>
  <c r="W58" i="4"/>
  <c r="Z58" i="4"/>
  <c r="AA58" i="4"/>
  <c r="AB58" i="4"/>
  <c r="AC58" i="4"/>
  <c r="AF58" i="4"/>
  <c r="AG58" i="4"/>
  <c r="AH58" i="4"/>
  <c r="AI58" i="4"/>
  <c r="AL58" i="4"/>
  <c r="AM58" i="4"/>
  <c r="AN58" i="4"/>
  <c r="AO58" i="4"/>
  <c r="AR58" i="4"/>
  <c r="AS58" i="4"/>
  <c r="AT58" i="4"/>
  <c r="AU58" i="4"/>
  <c r="AW58" i="4" l="1"/>
  <c r="C16" i="3" l="1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C17" i="3"/>
  <c r="D17" i="3"/>
  <c r="E17" i="3"/>
  <c r="F17" i="3"/>
  <c r="E22" i="3"/>
  <c r="G22" i="3"/>
  <c r="K22" i="3"/>
  <c r="L22" i="3"/>
  <c r="N22" i="3"/>
  <c r="T22" i="3"/>
  <c r="V22" i="3"/>
  <c r="X22" i="3"/>
  <c r="Z22" i="3"/>
  <c r="AB22" i="3"/>
  <c r="AD22" i="3"/>
  <c r="AF22" i="3"/>
  <c r="AF34" i="3" s="1"/>
  <c r="AF35" i="3" s="1"/>
  <c r="AH22" i="3"/>
  <c r="E23" i="3"/>
  <c r="G23" i="3"/>
  <c r="K23" i="3"/>
  <c r="L23" i="3"/>
  <c r="N23" i="3"/>
  <c r="T23" i="3"/>
  <c r="V23" i="3"/>
  <c r="X23" i="3"/>
  <c r="Z23" i="3"/>
  <c r="AB23" i="3"/>
  <c r="AD23" i="3"/>
  <c r="AF23" i="3"/>
  <c r="AH23" i="3"/>
  <c r="E24" i="3"/>
  <c r="G24" i="3"/>
  <c r="K24" i="3"/>
  <c r="L24" i="3"/>
  <c r="N24" i="3"/>
  <c r="T24" i="3"/>
  <c r="V24" i="3"/>
  <c r="X24" i="3"/>
  <c r="Z24" i="3"/>
  <c r="AB24" i="3"/>
  <c r="AB34" i="3" s="1"/>
  <c r="AB35" i="3" s="1"/>
  <c r="AD24" i="3"/>
  <c r="AF24" i="3"/>
  <c r="AH24" i="3"/>
  <c r="E25" i="3"/>
  <c r="G25" i="3"/>
  <c r="K25" i="3"/>
  <c r="L25" i="3"/>
  <c r="N25" i="3"/>
  <c r="T25" i="3"/>
  <c r="V25" i="3"/>
  <c r="X25" i="3"/>
  <c r="Z25" i="3"/>
  <c r="AB25" i="3"/>
  <c r="AD25" i="3"/>
  <c r="AF25" i="3"/>
  <c r="AH25" i="3"/>
  <c r="AH34" i="3" s="1"/>
  <c r="AH35" i="3" s="1"/>
  <c r="E26" i="3"/>
  <c r="G26" i="3"/>
  <c r="K26" i="3"/>
  <c r="L26" i="3"/>
  <c r="N26" i="3"/>
  <c r="T26" i="3"/>
  <c r="V26" i="3"/>
  <c r="X26" i="3"/>
  <c r="X34" i="3" s="1"/>
  <c r="X35" i="3" s="1"/>
  <c r="Z26" i="3"/>
  <c r="AB26" i="3"/>
  <c r="AD26" i="3"/>
  <c r="AF26" i="3"/>
  <c r="AH26" i="3"/>
  <c r="E27" i="3"/>
  <c r="G27" i="3"/>
  <c r="K27" i="3"/>
  <c r="L27" i="3"/>
  <c r="N27" i="3"/>
  <c r="T27" i="3"/>
  <c r="V27" i="3"/>
  <c r="X27" i="3"/>
  <c r="Z27" i="3"/>
  <c r="AB27" i="3"/>
  <c r="AD27" i="3"/>
  <c r="AF27" i="3"/>
  <c r="AH27" i="3"/>
  <c r="E28" i="3"/>
  <c r="G28" i="3"/>
  <c r="K28" i="3"/>
  <c r="L28" i="3"/>
  <c r="N28" i="3"/>
  <c r="T28" i="3"/>
  <c r="T34" i="3" s="1"/>
  <c r="T35" i="3" s="1"/>
  <c r="V28" i="3"/>
  <c r="X28" i="3"/>
  <c r="Z28" i="3"/>
  <c r="AB28" i="3"/>
  <c r="AD28" i="3"/>
  <c r="AF28" i="3"/>
  <c r="AH28" i="3"/>
  <c r="E29" i="3"/>
  <c r="G29" i="3"/>
  <c r="K29" i="3"/>
  <c r="L29" i="3"/>
  <c r="N29" i="3"/>
  <c r="T29" i="3"/>
  <c r="V29" i="3"/>
  <c r="X29" i="3"/>
  <c r="Z29" i="3"/>
  <c r="Z34" i="3" s="1"/>
  <c r="Z35" i="3" s="1"/>
  <c r="AB29" i="3"/>
  <c r="AD29" i="3"/>
  <c r="AF29" i="3"/>
  <c r="AH29" i="3"/>
  <c r="T30" i="3"/>
  <c r="V30" i="3"/>
  <c r="X30" i="3"/>
  <c r="Z30" i="3"/>
  <c r="AB30" i="3"/>
  <c r="AD30" i="3"/>
  <c r="AF30" i="3"/>
  <c r="AH30" i="3"/>
  <c r="T31" i="3"/>
  <c r="V31" i="3"/>
  <c r="X31" i="3"/>
  <c r="Z31" i="3"/>
  <c r="AB31" i="3"/>
  <c r="AD31" i="3"/>
  <c r="AF31" i="3"/>
  <c r="AH31" i="3"/>
  <c r="T32" i="3"/>
  <c r="V32" i="3"/>
  <c r="X32" i="3"/>
  <c r="Z32" i="3"/>
  <c r="AB32" i="3"/>
  <c r="AD32" i="3"/>
  <c r="AF32" i="3"/>
  <c r="AH32" i="3"/>
  <c r="T33" i="3"/>
  <c r="V33" i="3"/>
  <c r="X33" i="3"/>
  <c r="Z33" i="3"/>
  <c r="AB33" i="3"/>
  <c r="AD33" i="3"/>
  <c r="AF33" i="3"/>
  <c r="AH33" i="3"/>
  <c r="S34" i="3"/>
  <c r="U34" i="3"/>
  <c r="V34" i="3"/>
  <c r="V35" i="3" s="1"/>
  <c r="W34" i="3"/>
  <c r="Y34" i="3"/>
  <c r="AA34" i="3"/>
  <c r="AC34" i="3"/>
  <c r="AD34" i="3"/>
  <c r="AD35" i="3" s="1"/>
  <c r="AE34" i="3"/>
  <c r="AG34" i="3"/>
  <c r="T36" i="3"/>
  <c r="V36" i="3"/>
  <c r="X36" i="3"/>
  <c r="Z36" i="3"/>
  <c r="AB36" i="3"/>
  <c r="AD36" i="3"/>
  <c r="AF36" i="3"/>
  <c r="AH36" i="3"/>
  <c r="H80" i="1"/>
  <c r="J80" i="1"/>
  <c r="L80" i="1"/>
  <c r="F80" i="1"/>
  <c r="L79" i="1"/>
  <c r="J79" i="1" l="1"/>
  <c r="H79" i="1"/>
  <c r="F79" i="1"/>
  <c r="F78" i="1"/>
  <c r="H78" i="1"/>
  <c r="I78" i="1"/>
  <c r="J78" i="1"/>
  <c r="K78" i="1"/>
  <c r="L78" i="1"/>
  <c r="M78" i="1"/>
  <c r="G78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M44" i="1"/>
  <c r="K44" i="1"/>
  <c r="I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44" i="1"/>
  <c r="AA6" i="1" l="1"/>
  <c r="AA7" i="1"/>
  <c r="AA8" i="1"/>
  <c r="AA5" i="1"/>
  <c r="T9" i="1" l="1"/>
  <c r="U9" i="1"/>
  <c r="V9" i="1"/>
  <c r="W9" i="1"/>
  <c r="X9" i="1"/>
  <c r="Y9" i="1"/>
  <c r="Z9" i="1"/>
  <c r="S9" i="1"/>
  <c r="Y7" i="1"/>
  <c r="Z7" i="1"/>
  <c r="Y8" i="1"/>
  <c r="Z8" i="1"/>
  <c r="U8" i="1"/>
  <c r="S8" i="1"/>
  <c r="S5" i="1"/>
  <c r="U5" i="1"/>
  <c r="Z6" i="1"/>
  <c r="Z5" i="1"/>
  <c r="Y6" i="1" l="1"/>
  <c r="Y5" i="1"/>
  <c r="U7" i="1"/>
  <c r="U6" i="1"/>
  <c r="S6" i="1"/>
  <c r="S7" i="1"/>
</calcChain>
</file>

<file path=xl/sharedStrings.xml><?xml version="1.0" encoding="utf-8"?>
<sst xmlns="http://schemas.openxmlformats.org/spreadsheetml/2006/main" count="299" uniqueCount="170">
  <si>
    <t>Day 0</t>
  </si>
  <si>
    <t>Day</t>
  </si>
  <si>
    <t xml:space="preserve">Larvae </t>
  </si>
  <si>
    <t>Pupae</t>
  </si>
  <si>
    <t>Adults</t>
  </si>
  <si>
    <t>5.11.21</t>
  </si>
  <si>
    <t>6,11,21</t>
  </si>
  <si>
    <t>7,11,21</t>
  </si>
  <si>
    <t>8,11,21</t>
  </si>
  <si>
    <t>9,11,21</t>
  </si>
  <si>
    <t>10,11,21</t>
  </si>
  <si>
    <t>11,11,21</t>
  </si>
  <si>
    <t>12,11,21</t>
  </si>
  <si>
    <t>13,11,21</t>
  </si>
  <si>
    <t>14,11,21</t>
  </si>
  <si>
    <t>15,11,21</t>
  </si>
  <si>
    <t>1 F</t>
  </si>
  <si>
    <t>16,11,21</t>
  </si>
  <si>
    <t>2 (F, M)</t>
  </si>
  <si>
    <t>1 M</t>
  </si>
  <si>
    <t>17,11,21</t>
  </si>
  <si>
    <t>185 Eggs</t>
  </si>
  <si>
    <t>5 (4F, 1M)</t>
  </si>
  <si>
    <t>Egg</t>
  </si>
  <si>
    <t>larvae</t>
  </si>
  <si>
    <t>Replicate 1 (14,10,21)</t>
  </si>
  <si>
    <t>Replicate 2 (14,10,21)</t>
  </si>
  <si>
    <t>Replicate 3 (22,10,21)</t>
  </si>
  <si>
    <t>Rep. 1</t>
  </si>
  <si>
    <t>Rep. 2</t>
  </si>
  <si>
    <t>Rep. 3</t>
  </si>
  <si>
    <t>%Adult emergance</t>
  </si>
  <si>
    <t>%pupation rate</t>
  </si>
  <si>
    <t>%hatchability</t>
  </si>
  <si>
    <t>sex ratio</t>
  </si>
  <si>
    <t>no. Pupae</t>
  </si>
  <si>
    <t>No. females</t>
  </si>
  <si>
    <t>No. Males</t>
  </si>
  <si>
    <t>No. adults</t>
  </si>
  <si>
    <t>18,11,21</t>
  </si>
  <si>
    <t>3 (2F, 1M)</t>
  </si>
  <si>
    <t>33 (21F, 12M)</t>
  </si>
  <si>
    <t>150 Eggs</t>
  </si>
  <si>
    <t>27 (2F, 25M)</t>
  </si>
  <si>
    <t>19,11,21</t>
  </si>
  <si>
    <t>17 (14F, 3M)</t>
  </si>
  <si>
    <t>20,11,21</t>
  </si>
  <si>
    <t>21,11,21</t>
  </si>
  <si>
    <t>22,11,21</t>
  </si>
  <si>
    <t>3 M</t>
  </si>
  <si>
    <t>23,11,21</t>
  </si>
  <si>
    <t>6 (1F,5M)</t>
  </si>
  <si>
    <t>4 (1F,3M)</t>
  </si>
  <si>
    <t>Rep. 4</t>
  </si>
  <si>
    <t>24,11,21</t>
  </si>
  <si>
    <t>25,11,21</t>
  </si>
  <si>
    <t>15 (7F,8M)</t>
  </si>
  <si>
    <t>12 (6F,6M)</t>
  </si>
  <si>
    <t>10 (5F,5M)</t>
  </si>
  <si>
    <t>Replicate 4 (22,10,21)</t>
  </si>
  <si>
    <t>130 Eggs</t>
  </si>
  <si>
    <t>2F</t>
  </si>
  <si>
    <t>15 (4F, 11M)</t>
  </si>
  <si>
    <t>35 (15F, 20M)</t>
  </si>
  <si>
    <t>20 (13F, 7M)</t>
  </si>
  <si>
    <t>26,11,21</t>
  </si>
  <si>
    <t>27,11,21</t>
  </si>
  <si>
    <t>28,11,21</t>
  </si>
  <si>
    <t>29,11,21</t>
  </si>
  <si>
    <t>2 F</t>
  </si>
  <si>
    <t>3 (2M,1F)</t>
  </si>
  <si>
    <t>20 (12F, 8M)</t>
  </si>
  <si>
    <t>13 (7F, 6M)</t>
  </si>
  <si>
    <t>11 (5F,6M)</t>
  </si>
  <si>
    <t>32 (10F, 22M)</t>
  </si>
  <si>
    <t>30,11,21</t>
  </si>
  <si>
    <t>1,12,21</t>
  </si>
  <si>
    <t>2,12,21</t>
  </si>
  <si>
    <t>3 (2F,1M)</t>
  </si>
  <si>
    <t>6 (2F,4M)</t>
  </si>
  <si>
    <t>4 (3F,1M)</t>
  </si>
  <si>
    <t>171 Eggs</t>
  </si>
  <si>
    <t>3,12,21</t>
  </si>
  <si>
    <t>4,12,21</t>
  </si>
  <si>
    <t>5,12,21</t>
  </si>
  <si>
    <t>6,12,21</t>
  </si>
  <si>
    <t>2 M</t>
  </si>
  <si>
    <t>7,12,21</t>
  </si>
  <si>
    <t>8,12,21</t>
  </si>
  <si>
    <t>2 (F,M)</t>
  </si>
  <si>
    <t>9,12,21</t>
  </si>
  <si>
    <t>14 (10F,4M)</t>
  </si>
  <si>
    <t>Four different batches of Foshan eggs were hatched (14.10.21, 22.10.21)</t>
  </si>
  <si>
    <t>Egg to adult</t>
  </si>
  <si>
    <t>larval viability</t>
  </si>
  <si>
    <t>dev.time</t>
  </si>
  <si>
    <t>LARVAL VIAB</t>
  </si>
  <si>
    <t>average dev time</t>
  </si>
  <si>
    <t>sum</t>
  </si>
  <si>
    <t>Rep. 8</t>
  </si>
  <si>
    <t>Rep. 7</t>
  </si>
  <si>
    <t>Rep. 6</t>
  </si>
  <si>
    <t>Rep. 5</t>
  </si>
  <si>
    <t>R8*day</t>
  </si>
  <si>
    <t>R8</t>
  </si>
  <si>
    <t>R7*day</t>
  </si>
  <si>
    <t>R7</t>
  </si>
  <si>
    <t>R6*day</t>
  </si>
  <si>
    <t>R6</t>
  </si>
  <si>
    <t>R5*day</t>
  </si>
  <si>
    <t>R5</t>
  </si>
  <si>
    <t>R4*day</t>
  </si>
  <si>
    <t>R4</t>
  </si>
  <si>
    <t>R3*day</t>
  </si>
  <si>
    <t>R3</t>
  </si>
  <si>
    <t>R2*day</t>
  </si>
  <si>
    <t>R2</t>
  </si>
  <si>
    <t>R1*day</t>
  </si>
  <si>
    <t>R1</t>
  </si>
  <si>
    <t>egg-adult viability</t>
  </si>
  <si>
    <t>dev. time</t>
  </si>
  <si>
    <t>percentage</t>
  </si>
  <si>
    <t>total no.</t>
  </si>
  <si>
    <t>13.06.22</t>
  </si>
  <si>
    <t>12.06.22</t>
  </si>
  <si>
    <t>11.06.22</t>
  </si>
  <si>
    <t>10.06.22</t>
  </si>
  <si>
    <t>9.06.22</t>
  </si>
  <si>
    <t>8.06.22</t>
  </si>
  <si>
    <t>7.06.22</t>
  </si>
  <si>
    <t>6.06.22</t>
  </si>
  <si>
    <t>5.06.22</t>
  </si>
  <si>
    <t>4.06.22</t>
  </si>
  <si>
    <t>3.06.22</t>
  </si>
  <si>
    <t>2.06.22</t>
  </si>
  <si>
    <t>Male</t>
  </si>
  <si>
    <t>Female</t>
  </si>
  <si>
    <t>123 Eggs</t>
  </si>
  <si>
    <t>119 Eggs</t>
  </si>
  <si>
    <t>129 Eggs</t>
  </si>
  <si>
    <t>111 Eggs</t>
  </si>
  <si>
    <t>99 Eggs</t>
  </si>
  <si>
    <t>122 Eggs</t>
  </si>
  <si>
    <t>96 Eggs</t>
  </si>
  <si>
    <t>124 Eggs</t>
  </si>
  <si>
    <t>1.06.22</t>
  </si>
  <si>
    <t>Replicate 8</t>
  </si>
  <si>
    <t>Replicate 7</t>
  </si>
  <si>
    <t>Replicate 6</t>
  </si>
  <si>
    <t>Replicate 5</t>
  </si>
  <si>
    <t>Replicate 4</t>
  </si>
  <si>
    <t>Replicate 3</t>
  </si>
  <si>
    <t>Replicate 2</t>
  </si>
  <si>
    <t>Replicate 1</t>
  </si>
  <si>
    <t>**</t>
  </si>
  <si>
    <t>day2</t>
  </si>
  <si>
    <t>day1</t>
  </si>
  <si>
    <t xml:space="preserve">pupation </t>
  </si>
  <si>
    <t xml:space="preserve">adult male </t>
  </si>
  <si>
    <t xml:space="preserve">adult female </t>
  </si>
  <si>
    <t>pupa</t>
  </si>
  <si>
    <t>larva</t>
  </si>
  <si>
    <t>Adult</t>
  </si>
  <si>
    <t>adult female</t>
  </si>
  <si>
    <t>adult male</t>
  </si>
  <si>
    <t xml:space="preserve">totall eggs </t>
  </si>
  <si>
    <t>replicate</t>
  </si>
  <si>
    <t>No. Individuals</t>
  </si>
  <si>
    <t>Crema strain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</si>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</sst>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ABF8F"/>
        <bgColor rgb="FFC4BD97"/>
      </patternFill>
    </fill>
    <fill>
      <patternFill patternType="solid">
        <fgColor rgb="FFB2A1C7"/>
        <bgColor rgb="FF969696"/>
      </patternFill>
    </fill>
    <fill>
      <patternFill patternType="solid">
        <fgColor rgb="FFC4BD97"/>
        <bgColor rgb="FFB2A1C7"/>
      </patternFill>
    </fill>
    <fill>
      <patternFill patternType="solid">
        <fgColor rgb="FFFDE9D9"/>
        <bgColor rgb="FFEBF1DE"/>
      </patternFill>
    </fill>
    <fill>
      <patternFill patternType="solid">
        <fgColor rgb="FFE5DFEC"/>
        <bgColor rgb="FFEAF1DD"/>
      </patternFill>
    </fill>
    <fill>
      <patternFill patternType="solid">
        <fgColor rgb="FFEAF1DD"/>
        <bgColor rgb="FFEBF1D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8" tint="0.79998168889431442"/>
        <bgColor rgb="FFEBF1DE"/>
      </patternFill>
    </fill>
    <fill>
      <patternFill patternType="solid">
        <fgColor rgb="FFFFCCCC"/>
        <bgColor rgb="FFEAF1DD"/>
      </patternFill>
    </fill>
    <fill>
      <patternFill patternType="solid">
        <fgColor theme="7" tint="0.79998168889431442"/>
        <bgColor rgb="FFEAF1DD"/>
      </patternFill>
    </fill>
    <fill>
      <patternFill patternType="solid">
        <fgColor theme="8" tint="0.79998168889431442"/>
        <bgColor rgb="FFB2A1C7"/>
      </patternFill>
    </fill>
    <fill>
      <patternFill patternType="solid">
        <fgColor rgb="FFFFCCCC"/>
        <bgColor rgb="FF969696"/>
      </patternFill>
    </fill>
    <fill>
      <patternFill patternType="solid">
        <fgColor theme="7" tint="0.79998168889431442"/>
        <bgColor rgb="FF969696"/>
      </patternFill>
    </fill>
    <fill>
      <patternFill patternType="solid">
        <fgColor rgb="FFFF99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FF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4" fontId="1" fillId="0" borderId="6" xfId="0" applyNumberFormat="1" applyFont="1" applyBorder="1"/>
    <xf numFmtId="0" fontId="2" fillId="0" borderId="7" xfId="0" applyFont="1" applyBorder="1" applyAlignment="1">
      <alignment horizontal="center"/>
    </xf>
    <xf numFmtId="0" fontId="1" fillId="6" borderId="8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9" fontId="1" fillId="7" borderId="1" xfId="0" applyNumberFormat="1" applyFont="1" applyFill="1" applyBorder="1" applyAlignment="1">
      <alignment horizontal="center" vertical="center"/>
    </xf>
    <xf numFmtId="9" fontId="1" fillId="8" borderId="9" xfId="0" applyNumberFormat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9" fontId="1" fillId="8" borderId="6" xfId="0" applyNumberFormat="1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0" xfId="0" applyFont="1"/>
    <xf numFmtId="14" fontId="4" fillId="0" borderId="2" xfId="0" applyNumberFormat="1" applyFont="1" applyBorder="1"/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9" borderId="0" xfId="0" applyFill="1"/>
    <xf numFmtId="1" fontId="0" fillId="0" borderId="0" xfId="0" applyNumberFormat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9" fontId="1" fillId="8" borderId="15" xfId="0" applyNumberFormat="1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14" fontId="1" fillId="0" borderId="1" xfId="0" applyNumberFormat="1" applyFont="1" applyBorder="1"/>
    <xf numFmtId="0" fontId="0" fillId="9" borderId="1" xfId="0" applyFill="1" applyBorder="1"/>
    <xf numFmtId="14" fontId="1" fillId="0" borderId="3" xfId="0" applyNumberFormat="1" applyFont="1" applyBorder="1"/>
    <xf numFmtId="0" fontId="1" fillId="0" borderId="22" xfId="0" applyFont="1" applyBorder="1" applyAlignment="1">
      <alignment horizontal="center" vertical="center"/>
    </xf>
    <xf numFmtId="0" fontId="0" fillId="10" borderId="0" xfId="0" applyFill="1"/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164" fontId="1" fillId="0" borderId="6" xfId="0" applyNumberFormat="1" applyFont="1" applyBorder="1"/>
    <xf numFmtId="0" fontId="4" fillId="14" borderId="5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2" xfId="0" applyNumberFormat="1" applyFont="1" applyBorder="1"/>
    <xf numFmtId="0" fontId="7" fillId="17" borderId="0" xfId="0" applyFont="1" applyFill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center"/>
    </xf>
    <xf numFmtId="0" fontId="0" fillId="18" borderId="0" xfId="0" applyFill="1" applyAlignment="1">
      <alignment horizontal="center"/>
    </xf>
    <xf numFmtId="0" fontId="0" fillId="18" borderId="23" xfId="0" applyFill="1" applyBorder="1" applyAlignment="1">
      <alignment horizontal="center"/>
    </xf>
    <xf numFmtId="0" fontId="0" fillId="19" borderId="25" xfId="0" applyFill="1" applyBorder="1" applyAlignment="1">
      <alignment horizontal="center"/>
    </xf>
    <xf numFmtId="0" fontId="0" fillId="19" borderId="24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9" borderId="1" xfId="0" applyFill="1" applyBorder="1"/>
    <xf numFmtId="0" fontId="0" fillId="23" borderId="1" xfId="0" applyFill="1" applyBorder="1"/>
    <xf numFmtId="0" fontId="0" fillId="22" borderId="1" xfId="0" applyFill="1" applyBorder="1"/>
    <xf numFmtId="0" fontId="0" fillId="21" borderId="1" xfId="0" applyFill="1" applyBorder="1"/>
    <xf numFmtId="0" fontId="0" fillId="18" borderId="1" xfId="0" applyFill="1" applyBorder="1"/>
    <xf numFmtId="0" fontId="0" fillId="20" borderId="1" xfId="0" applyFill="1" applyBorder="1"/>
    <xf numFmtId="0" fontId="6" fillId="19" borderId="1" xfId="0" applyFont="1" applyFill="1" applyBorder="1" applyAlignment="1">
      <alignment horizontal="center"/>
    </xf>
    <xf numFmtId="0" fontId="6" fillId="23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22" borderId="1" xfId="0" applyFont="1" applyFill="1" applyBorder="1" applyAlignment="1">
      <alignment horizontal="center"/>
    </xf>
    <xf numFmtId="0" fontId="6" fillId="21" borderId="1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19" borderId="6" xfId="0" applyFont="1" applyFill="1" applyBorder="1" applyAlignment="1">
      <alignment horizontal="center"/>
    </xf>
    <xf numFmtId="0" fontId="7" fillId="19" borderId="27" xfId="0" applyFont="1" applyFill="1" applyBorder="1" applyAlignment="1">
      <alignment horizontal="center"/>
    </xf>
    <xf numFmtId="0" fontId="7" fillId="19" borderId="8" xfId="0" applyFont="1" applyFill="1" applyBorder="1" applyAlignment="1">
      <alignment horizontal="center"/>
    </xf>
    <xf numFmtId="0" fontId="7" fillId="23" borderId="6" xfId="0" applyFont="1" applyFill="1" applyBorder="1" applyAlignment="1">
      <alignment horizontal="center"/>
    </xf>
    <xf numFmtId="0" fontId="7" fillId="23" borderId="27" xfId="0" applyFont="1" applyFill="1" applyBorder="1" applyAlignment="1">
      <alignment horizontal="center"/>
    </xf>
    <xf numFmtId="0" fontId="7" fillId="23" borderId="8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7" fillId="9" borderId="27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22" borderId="6" xfId="0" applyFont="1" applyFill="1" applyBorder="1" applyAlignment="1">
      <alignment horizontal="center"/>
    </xf>
    <xf numFmtId="0" fontId="7" fillId="22" borderId="27" xfId="0" applyFont="1" applyFill="1" applyBorder="1" applyAlignment="1">
      <alignment horizontal="center"/>
    </xf>
    <xf numFmtId="0" fontId="7" fillId="22" borderId="8" xfId="0" applyFont="1" applyFill="1" applyBorder="1" applyAlignment="1">
      <alignment horizontal="center"/>
    </xf>
    <xf numFmtId="0" fontId="7" fillId="21" borderId="6" xfId="0" applyFont="1" applyFill="1" applyBorder="1" applyAlignment="1">
      <alignment horizontal="center"/>
    </xf>
    <xf numFmtId="0" fontId="7" fillId="21" borderId="27" xfId="0" applyFont="1" applyFill="1" applyBorder="1" applyAlignment="1">
      <alignment horizontal="center"/>
    </xf>
    <xf numFmtId="0" fontId="7" fillId="21" borderId="8" xfId="0" applyFont="1" applyFill="1" applyBorder="1" applyAlignment="1">
      <alignment horizontal="center"/>
    </xf>
    <xf numFmtId="0" fontId="7" fillId="18" borderId="6" xfId="0" applyFont="1" applyFill="1" applyBorder="1" applyAlignment="1">
      <alignment horizontal="center"/>
    </xf>
    <xf numFmtId="0" fontId="7" fillId="18" borderId="27" xfId="0" applyFont="1" applyFill="1" applyBorder="1" applyAlignment="1">
      <alignment horizontal="center"/>
    </xf>
    <xf numFmtId="0" fontId="7" fillId="18" borderId="8" xfId="0" applyFont="1" applyFill="1" applyBorder="1" applyAlignment="1">
      <alignment horizontal="center"/>
    </xf>
    <xf numFmtId="0" fontId="7" fillId="20" borderId="6" xfId="0" applyFont="1" applyFill="1" applyBorder="1" applyAlignment="1">
      <alignment horizontal="center"/>
    </xf>
    <xf numFmtId="0" fontId="7" fillId="20" borderId="27" xfId="0" applyFont="1" applyFill="1" applyBorder="1" applyAlignment="1">
      <alignment horizontal="center"/>
    </xf>
    <xf numFmtId="0" fontId="7" fillId="20" borderId="8" xfId="0" applyFont="1" applyFill="1" applyBorder="1" applyAlignment="1">
      <alignment horizontal="center"/>
    </xf>
    <xf numFmtId="0" fontId="6" fillId="19" borderId="6" xfId="0" applyFont="1" applyFill="1" applyBorder="1" applyAlignment="1">
      <alignment horizontal="left"/>
    </xf>
    <xf numFmtId="0" fontId="6" fillId="19" borderId="27" xfId="0" applyFont="1" applyFill="1" applyBorder="1" applyAlignment="1">
      <alignment horizontal="left"/>
    </xf>
    <xf numFmtId="0" fontId="6" fillId="19" borderId="8" xfId="0" applyFont="1" applyFill="1" applyBorder="1" applyAlignment="1">
      <alignment horizontal="left"/>
    </xf>
    <xf numFmtId="0" fontId="6" fillId="23" borderId="6" xfId="0" applyFont="1" applyFill="1" applyBorder="1" applyAlignment="1">
      <alignment horizontal="left"/>
    </xf>
    <xf numFmtId="0" fontId="6" fillId="23" borderId="27" xfId="0" applyFont="1" applyFill="1" applyBorder="1" applyAlignment="1">
      <alignment horizontal="left"/>
    </xf>
    <xf numFmtId="0" fontId="6" fillId="23" borderId="8" xfId="0" applyFont="1" applyFill="1" applyBorder="1" applyAlignment="1">
      <alignment horizontal="left"/>
    </xf>
    <xf numFmtId="0" fontId="6" fillId="9" borderId="6" xfId="0" applyFont="1" applyFill="1" applyBorder="1" applyAlignment="1">
      <alignment horizontal="left"/>
    </xf>
    <xf numFmtId="0" fontId="6" fillId="9" borderId="27" xfId="0" applyFont="1" applyFill="1" applyBorder="1" applyAlignment="1">
      <alignment horizontal="left"/>
    </xf>
    <xf numFmtId="0" fontId="6" fillId="9" borderId="8" xfId="0" applyFont="1" applyFill="1" applyBorder="1" applyAlignment="1">
      <alignment horizontal="left"/>
    </xf>
    <xf numFmtId="0" fontId="6" fillId="22" borderId="6" xfId="0" applyFont="1" applyFill="1" applyBorder="1" applyAlignment="1">
      <alignment horizontal="left"/>
    </xf>
    <xf numFmtId="0" fontId="6" fillId="22" borderId="27" xfId="0" applyFont="1" applyFill="1" applyBorder="1" applyAlignment="1">
      <alignment horizontal="left"/>
    </xf>
    <xf numFmtId="0" fontId="6" fillId="22" borderId="8" xfId="0" applyFont="1" applyFill="1" applyBorder="1" applyAlignment="1">
      <alignment horizontal="left"/>
    </xf>
    <xf numFmtId="0" fontId="6" fillId="21" borderId="6" xfId="0" applyFont="1" applyFill="1" applyBorder="1" applyAlignment="1">
      <alignment horizontal="left"/>
    </xf>
    <xf numFmtId="0" fontId="6" fillId="21" borderId="27" xfId="0" applyFont="1" applyFill="1" applyBorder="1" applyAlignment="1">
      <alignment horizontal="left"/>
    </xf>
    <xf numFmtId="0" fontId="6" fillId="21" borderId="8" xfId="0" applyFont="1" applyFill="1" applyBorder="1" applyAlignment="1">
      <alignment horizontal="left"/>
    </xf>
    <xf numFmtId="0" fontId="6" fillId="18" borderId="6" xfId="0" applyFont="1" applyFill="1" applyBorder="1" applyAlignment="1">
      <alignment horizontal="left"/>
    </xf>
    <xf numFmtId="0" fontId="6" fillId="18" borderId="27" xfId="0" applyFont="1" applyFill="1" applyBorder="1" applyAlignment="1">
      <alignment horizontal="left"/>
    </xf>
    <xf numFmtId="0" fontId="6" fillId="18" borderId="8" xfId="0" applyFont="1" applyFill="1" applyBorder="1" applyAlignment="1">
      <alignment horizontal="left"/>
    </xf>
    <xf numFmtId="0" fontId="6" fillId="20" borderId="6" xfId="0" applyFont="1" applyFill="1" applyBorder="1" applyAlignment="1">
      <alignment horizontal="left"/>
    </xf>
    <xf numFmtId="0" fontId="6" fillId="20" borderId="27" xfId="0" applyFont="1" applyFill="1" applyBorder="1" applyAlignment="1">
      <alignment horizontal="left"/>
    </xf>
    <xf numFmtId="0" fontId="6" fillId="20" borderId="8" xfId="0" applyFont="1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8C6A-CA3C-4E3D-8A90-9252BCDB0D2B}">
  <dimension ref="A1:AA90"/>
  <sheetViews>
    <sheetView tabSelected="1" zoomScale="70" zoomScaleNormal="70" workbookViewId="0">
      <selection activeCell="T37" sqref="T37"/>
    </sheetView>
  </sheetViews>
  <sheetFormatPr defaultRowHeight="15" x14ac:dyDescent="0.25"/>
  <cols>
    <col min="1" max="1" width="10.7109375" bestFit="1" customWidth="1"/>
    <col min="5" max="5" width="10.7109375" customWidth="1"/>
    <col min="6" max="6" width="11.5703125" bestFit="1" customWidth="1"/>
    <col min="8" max="8" width="12.140625" customWidth="1"/>
    <col min="11" max="11" width="12.140625" customWidth="1"/>
    <col min="14" max="14" width="12" customWidth="1"/>
    <col min="19" max="20" width="13.28515625" customWidth="1"/>
    <col min="21" max="21" width="17.5703125" customWidth="1"/>
    <col min="22" max="22" width="11.140625" customWidth="1"/>
    <col min="23" max="23" width="11.7109375" customWidth="1"/>
    <col min="24" max="24" width="11.42578125" customWidth="1"/>
    <col min="25" max="25" width="18.42578125" customWidth="1"/>
  </cols>
  <sheetData>
    <row r="1" spans="1:27" ht="15.75" x14ac:dyDescent="0.25">
      <c r="A1" s="21" t="s">
        <v>92</v>
      </c>
    </row>
    <row r="3" spans="1:27" x14ac:dyDescent="0.25">
      <c r="A3" s="1"/>
      <c r="B3" s="1"/>
      <c r="C3" s="49" t="s">
        <v>25</v>
      </c>
      <c r="D3" s="49"/>
      <c r="E3" s="49"/>
      <c r="F3" s="49" t="s">
        <v>26</v>
      </c>
      <c r="G3" s="49"/>
      <c r="H3" s="49"/>
      <c r="I3" s="49" t="s">
        <v>27</v>
      </c>
      <c r="J3" s="49"/>
      <c r="K3" s="49"/>
      <c r="L3" s="49" t="s">
        <v>59</v>
      </c>
      <c r="M3" s="49"/>
      <c r="N3" s="49"/>
    </row>
    <row r="4" spans="1:27" ht="15.75" thickBot="1" x14ac:dyDescent="0.3">
      <c r="A4" s="22" t="s">
        <v>5</v>
      </c>
      <c r="B4" s="2" t="s">
        <v>0</v>
      </c>
      <c r="C4" s="50" t="s">
        <v>81</v>
      </c>
      <c r="D4" s="50"/>
      <c r="E4" s="50"/>
      <c r="F4" s="50" t="s">
        <v>21</v>
      </c>
      <c r="G4" s="50"/>
      <c r="H4" s="50"/>
      <c r="I4" s="50" t="s">
        <v>42</v>
      </c>
      <c r="J4" s="50"/>
      <c r="K4" s="50"/>
      <c r="L4" s="50" t="s">
        <v>60</v>
      </c>
      <c r="M4" s="50"/>
      <c r="N4" s="50"/>
      <c r="Q4" s="26" t="s">
        <v>23</v>
      </c>
      <c r="R4" s="26" t="s">
        <v>24</v>
      </c>
      <c r="S4" s="26" t="s">
        <v>33</v>
      </c>
      <c r="T4" s="26" t="s">
        <v>35</v>
      </c>
      <c r="U4" s="26" t="s">
        <v>32</v>
      </c>
      <c r="V4" s="26" t="s">
        <v>38</v>
      </c>
      <c r="W4" s="26" t="s">
        <v>36</v>
      </c>
      <c r="X4" s="26" t="s">
        <v>37</v>
      </c>
      <c r="Y4" s="26" t="s">
        <v>31</v>
      </c>
      <c r="Z4" s="26" t="s">
        <v>34</v>
      </c>
      <c r="AA4" s="26" t="s">
        <v>93</v>
      </c>
    </row>
    <row r="5" spans="1:27" ht="15.75" thickBot="1" x14ac:dyDescent="0.3">
      <c r="A5" s="1"/>
      <c r="B5" s="3" t="s">
        <v>1</v>
      </c>
      <c r="C5" s="4" t="s">
        <v>2</v>
      </c>
      <c r="D5" s="5" t="s">
        <v>3</v>
      </c>
      <c r="E5" s="6" t="s">
        <v>4</v>
      </c>
      <c r="F5" s="4" t="s">
        <v>2</v>
      </c>
      <c r="G5" s="5" t="s">
        <v>3</v>
      </c>
      <c r="H5" s="6" t="s">
        <v>4</v>
      </c>
      <c r="I5" s="4" t="s">
        <v>2</v>
      </c>
      <c r="J5" s="5" t="s">
        <v>3</v>
      </c>
      <c r="K5" s="6" t="s">
        <v>4</v>
      </c>
      <c r="L5" s="4" t="s">
        <v>2</v>
      </c>
      <c r="M5" s="5" t="s">
        <v>3</v>
      </c>
      <c r="N5" s="6" t="s">
        <v>4</v>
      </c>
      <c r="P5" s="28" t="s">
        <v>28</v>
      </c>
      <c r="Q5" s="23">
        <v>171</v>
      </c>
      <c r="R5" s="23">
        <v>113</v>
      </c>
      <c r="S5" s="25">
        <f>(100*R5)/Q5</f>
        <v>66.081871345029242</v>
      </c>
      <c r="T5" s="25">
        <v>93</v>
      </c>
      <c r="U5" s="25">
        <f>(T5*100)/R5</f>
        <v>82.30088495575221</v>
      </c>
      <c r="V5" s="23">
        <v>83</v>
      </c>
      <c r="W5" s="23">
        <v>43</v>
      </c>
      <c r="X5" s="23">
        <v>40</v>
      </c>
      <c r="Y5" s="27">
        <f>(V5*100)/T5</f>
        <v>89.247311827956992</v>
      </c>
      <c r="Z5" s="27">
        <f>(W5*100)/V5</f>
        <v>51.807228915662648</v>
      </c>
      <c r="AA5">
        <f>(V5*100)/Q5</f>
        <v>48.538011695906434</v>
      </c>
    </row>
    <row r="6" spans="1:27" x14ac:dyDescent="0.25">
      <c r="A6" s="7" t="s">
        <v>6</v>
      </c>
      <c r="B6" s="8">
        <v>1</v>
      </c>
      <c r="C6" s="9">
        <v>0</v>
      </c>
      <c r="D6" s="10"/>
      <c r="E6" s="11"/>
      <c r="F6" s="9">
        <v>0</v>
      </c>
      <c r="G6" s="10"/>
      <c r="H6" s="11"/>
      <c r="I6" s="9">
        <v>0</v>
      </c>
      <c r="J6" s="10"/>
      <c r="K6" s="11"/>
      <c r="L6" s="9">
        <v>0</v>
      </c>
      <c r="M6" s="10"/>
      <c r="N6" s="11"/>
      <c r="P6" s="28" t="s">
        <v>29</v>
      </c>
      <c r="Q6" s="23">
        <v>185</v>
      </c>
      <c r="R6" s="23">
        <v>146</v>
      </c>
      <c r="S6" s="25">
        <f t="shared" ref="S6:S8" si="0">(100*R6)/Q6</f>
        <v>78.918918918918919</v>
      </c>
      <c r="T6" s="25">
        <v>117</v>
      </c>
      <c r="U6" s="25">
        <f>(T6*100)/R6</f>
        <v>80.136986301369859</v>
      </c>
      <c r="V6" s="23">
        <v>103</v>
      </c>
      <c r="W6" s="23">
        <v>49</v>
      </c>
      <c r="X6" s="23">
        <v>54</v>
      </c>
      <c r="Y6" s="27">
        <f t="shared" ref="Y6" si="1">(V6*100)/T6</f>
        <v>88.034188034188034</v>
      </c>
      <c r="Z6" s="27">
        <f>(W6*100)/V6</f>
        <v>47.572815533980581</v>
      </c>
      <c r="AA6">
        <f t="shared" ref="AA6:AA8" si="2">(V6*100)/Q6</f>
        <v>55.675675675675677</v>
      </c>
    </row>
    <row r="7" spans="1:27" x14ac:dyDescent="0.25">
      <c r="A7" s="7" t="s">
        <v>7</v>
      </c>
      <c r="B7" s="12">
        <v>2</v>
      </c>
      <c r="C7" s="9">
        <v>0</v>
      </c>
      <c r="D7" s="10"/>
      <c r="E7" s="11"/>
      <c r="F7" s="9">
        <v>0</v>
      </c>
      <c r="G7" s="10"/>
      <c r="H7" s="11"/>
      <c r="I7" s="9">
        <v>0</v>
      </c>
      <c r="J7" s="10"/>
      <c r="K7" s="11"/>
      <c r="L7" s="9">
        <v>0</v>
      </c>
      <c r="M7" s="10"/>
      <c r="N7" s="11"/>
      <c r="P7" s="28" t="s">
        <v>30</v>
      </c>
      <c r="Q7" s="23">
        <v>150</v>
      </c>
      <c r="R7" s="23">
        <v>94</v>
      </c>
      <c r="S7" s="25">
        <f t="shared" si="0"/>
        <v>62.666666666666664</v>
      </c>
      <c r="T7" s="25">
        <v>86</v>
      </c>
      <c r="U7" s="25">
        <f>(T7*100)/R7</f>
        <v>91.489361702127653</v>
      </c>
      <c r="V7" s="23">
        <v>81</v>
      </c>
      <c r="W7" s="23">
        <v>40</v>
      </c>
      <c r="X7" s="23">
        <v>41</v>
      </c>
      <c r="Y7" s="27">
        <f>(V7*100)/T7</f>
        <v>94.186046511627907</v>
      </c>
      <c r="Z7" s="27">
        <f>(W7*100)/V7</f>
        <v>49.382716049382715</v>
      </c>
      <c r="AA7">
        <f t="shared" si="2"/>
        <v>54</v>
      </c>
    </row>
    <row r="8" spans="1:27" x14ac:dyDescent="0.25">
      <c r="A8" s="7" t="s">
        <v>8</v>
      </c>
      <c r="B8" s="12">
        <v>3</v>
      </c>
      <c r="C8" s="9">
        <v>0</v>
      </c>
      <c r="D8" s="10"/>
      <c r="E8" s="11"/>
      <c r="F8" s="9">
        <v>0</v>
      </c>
      <c r="G8" s="10"/>
      <c r="H8" s="11"/>
      <c r="I8" s="9">
        <v>0</v>
      </c>
      <c r="J8" s="10"/>
      <c r="K8" s="11"/>
      <c r="L8" s="9">
        <v>0</v>
      </c>
      <c r="M8" s="10"/>
      <c r="N8" s="11"/>
      <c r="P8" s="28" t="s">
        <v>53</v>
      </c>
      <c r="Q8" s="23">
        <v>130</v>
      </c>
      <c r="R8" s="23">
        <v>92</v>
      </c>
      <c r="S8" s="25">
        <f t="shared" si="0"/>
        <v>70.769230769230774</v>
      </c>
      <c r="T8" s="23">
        <v>81</v>
      </c>
      <c r="U8" s="25">
        <f>(T8*100)/R8</f>
        <v>88.043478260869563</v>
      </c>
      <c r="V8" s="23">
        <v>75</v>
      </c>
      <c r="W8" s="23">
        <v>36</v>
      </c>
      <c r="X8" s="23">
        <v>39</v>
      </c>
      <c r="Y8" s="27">
        <f>(V8*100)/T8</f>
        <v>92.592592592592595</v>
      </c>
      <c r="Z8" s="27">
        <f>(W8*100)/V8</f>
        <v>48</v>
      </c>
      <c r="AA8">
        <f t="shared" si="2"/>
        <v>57.692307692307693</v>
      </c>
    </row>
    <row r="9" spans="1:27" x14ac:dyDescent="0.25">
      <c r="A9" s="7" t="s">
        <v>9</v>
      </c>
      <c r="B9" s="12">
        <v>4</v>
      </c>
      <c r="C9" s="9">
        <v>0</v>
      </c>
      <c r="D9" s="10"/>
      <c r="E9" s="11"/>
      <c r="F9" s="9">
        <v>1</v>
      </c>
      <c r="G9" s="10"/>
      <c r="H9" s="11"/>
      <c r="I9" s="9">
        <v>5</v>
      </c>
      <c r="J9" s="10"/>
      <c r="K9" s="11"/>
      <c r="L9" s="9">
        <v>0</v>
      </c>
      <c r="M9" s="10"/>
      <c r="N9" s="11"/>
      <c r="P9" s="23"/>
      <c r="Q9" s="23"/>
      <c r="R9" s="23"/>
      <c r="S9" s="25">
        <f>AVERAGE(S5:S8)</f>
        <v>69.609171924961402</v>
      </c>
      <c r="T9" s="25">
        <f t="shared" ref="T9:Z9" si="3">AVERAGE(T5:T8)</f>
        <v>94.25</v>
      </c>
      <c r="U9" s="25">
        <f t="shared" si="3"/>
        <v>85.492677805029828</v>
      </c>
      <c r="V9" s="25">
        <f t="shared" si="3"/>
        <v>85.5</v>
      </c>
      <c r="W9" s="25">
        <f t="shared" si="3"/>
        <v>42</v>
      </c>
      <c r="X9" s="25">
        <f t="shared" si="3"/>
        <v>43.5</v>
      </c>
      <c r="Y9" s="25">
        <f t="shared" si="3"/>
        <v>91.015034741591393</v>
      </c>
      <c r="Z9" s="25">
        <f t="shared" si="3"/>
        <v>49.190690124756486</v>
      </c>
    </row>
    <row r="10" spans="1:27" x14ac:dyDescent="0.25">
      <c r="A10" s="7" t="s">
        <v>10</v>
      </c>
      <c r="B10" s="12">
        <v>5</v>
      </c>
      <c r="C10" s="9">
        <v>3</v>
      </c>
      <c r="D10" s="10"/>
      <c r="E10" s="11"/>
      <c r="F10" s="9">
        <v>6</v>
      </c>
      <c r="G10" s="10"/>
      <c r="H10" s="11"/>
      <c r="I10" s="9">
        <v>23</v>
      </c>
      <c r="J10" s="10"/>
      <c r="K10" s="11"/>
      <c r="L10" s="9">
        <v>8</v>
      </c>
      <c r="M10" s="10"/>
      <c r="N10" s="11"/>
      <c r="P10" s="23"/>
      <c r="Q10" s="23"/>
      <c r="R10" s="23"/>
      <c r="S10" s="23"/>
      <c r="T10" s="23"/>
      <c r="U10" s="24"/>
      <c r="V10" s="24"/>
      <c r="W10" s="24"/>
      <c r="X10" s="24"/>
    </row>
    <row r="11" spans="1:27" x14ac:dyDescent="0.25">
      <c r="A11" s="7" t="s">
        <v>11</v>
      </c>
      <c r="B11" s="12">
        <v>6</v>
      </c>
      <c r="C11" s="9">
        <v>0</v>
      </c>
      <c r="D11" s="10"/>
      <c r="E11" s="11"/>
      <c r="F11" s="9">
        <v>2</v>
      </c>
      <c r="G11" s="13"/>
      <c r="H11" s="11"/>
      <c r="I11" s="9">
        <v>37</v>
      </c>
      <c r="J11" s="10"/>
      <c r="K11" s="11"/>
      <c r="L11" s="9">
        <v>27</v>
      </c>
      <c r="M11" s="10"/>
      <c r="N11" s="11"/>
      <c r="P11" s="23"/>
      <c r="Q11" s="23"/>
      <c r="R11" s="23"/>
      <c r="S11" s="23"/>
      <c r="T11" s="23"/>
      <c r="U11" s="23"/>
      <c r="V11" s="23"/>
      <c r="W11" s="23"/>
      <c r="X11" s="23"/>
    </row>
    <row r="12" spans="1:27" x14ac:dyDescent="0.25">
      <c r="A12" s="7" t="s">
        <v>12</v>
      </c>
      <c r="B12" s="12">
        <v>7</v>
      </c>
      <c r="C12" s="9">
        <v>3</v>
      </c>
      <c r="D12" s="10"/>
      <c r="E12" s="11"/>
      <c r="F12" s="9">
        <v>5</v>
      </c>
      <c r="G12" s="10">
        <v>1</v>
      </c>
      <c r="H12" s="11"/>
      <c r="I12" s="9">
        <v>20</v>
      </c>
      <c r="J12" s="10"/>
      <c r="K12" s="11"/>
      <c r="L12" s="9">
        <v>25</v>
      </c>
      <c r="M12" s="10"/>
      <c r="N12" s="11"/>
      <c r="P12" s="23"/>
      <c r="Q12" s="23"/>
      <c r="R12" s="23"/>
      <c r="S12" s="23"/>
      <c r="T12" s="23"/>
      <c r="U12" s="23"/>
      <c r="V12" s="23"/>
      <c r="W12" s="23"/>
      <c r="X12" s="23"/>
    </row>
    <row r="13" spans="1:27" x14ac:dyDescent="0.25">
      <c r="A13" s="7" t="s">
        <v>13</v>
      </c>
      <c r="B13" s="12">
        <v>8</v>
      </c>
      <c r="C13" s="9">
        <v>0</v>
      </c>
      <c r="D13" s="10"/>
      <c r="E13" s="11"/>
      <c r="F13" s="9">
        <v>5</v>
      </c>
      <c r="G13" s="10">
        <v>0</v>
      </c>
      <c r="H13" s="14"/>
      <c r="I13" s="9">
        <v>1</v>
      </c>
      <c r="J13" s="10"/>
      <c r="K13" s="11"/>
      <c r="L13" s="9">
        <v>12</v>
      </c>
      <c r="M13" s="10"/>
      <c r="N13" s="11"/>
      <c r="P13" s="23"/>
      <c r="Q13" s="23"/>
      <c r="R13" s="23"/>
      <c r="S13" s="23"/>
      <c r="T13" s="23"/>
      <c r="U13" s="23"/>
      <c r="V13" s="23"/>
      <c r="W13" s="23"/>
      <c r="X13" s="23"/>
    </row>
    <row r="14" spans="1:27" x14ac:dyDescent="0.25">
      <c r="A14" s="7" t="s">
        <v>14</v>
      </c>
      <c r="B14" s="12">
        <v>9</v>
      </c>
      <c r="C14" s="9">
        <v>0</v>
      </c>
      <c r="D14" s="10"/>
      <c r="E14" s="11"/>
      <c r="F14" s="9">
        <v>0</v>
      </c>
      <c r="G14" s="10">
        <v>6</v>
      </c>
      <c r="H14" s="11" t="s">
        <v>16</v>
      </c>
      <c r="I14" s="9">
        <v>0</v>
      </c>
      <c r="J14" s="10">
        <v>4</v>
      </c>
      <c r="K14" s="11"/>
      <c r="L14" s="9">
        <v>7</v>
      </c>
      <c r="M14" s="10"/>
      <c r="N14" s="11"/>
      <c r="P14" s="23"/>
      <c r="Q14" s="23"/>
      <c r="R14" s="23"/>
      <c r="S14" s="23"/>
      <c r="T14" s="23"/>
      <c r="U14" s="23"/>
      <c r="V14" s="23"/>
      <c r="W14" s="23"/>
      <c r="X14" s="23"/>
    </row>
    <row r="15" spans="1:27" x14ac:dyDescent="0.25">
      <c r="A15" s="7" t="s">
        <v>15</v>
      </c>
      <c r="B15" s="12">
        <v>10</v>
      </c>
      <c r="C15" s="9">
        <v>0</v>
      </c>
      <c r="D15" s="10">
        <v>1</v>
      </c>
      <c r="E15" s="11"/>
      <c r="F15" s="9">
        <v>0</v>
      </c>
      <c r="G15" s="10">
        <v>5</v>
      </c>
      <c r="H15" s="11" t="s">
        <v>16</v>
      </c>
      <c r="I15" s="9">
        <v>0</v>
      </c>
      <c r="J15" s="10">
        <v>35</v>
      </c>
      <c r="K15" s="11"/>
      <c r="L15" s="9">
        <v>3</v>
      </c>
      <c r="M15" s="10">
        <v>23</v>
      </c>
      <c r="N15" s="11"/>
    </row>
    <row r="16" spans="1:27" x14ac:dyDescent="0.25">
      <c r="A16" s="7" t="s">
        <v>17</v>
      </c>
      <c r="B16" s="12">
        <v>11</v>
      </c>
      <c r="C16" s="9">
        <v>25</v>
      </c>
      <c r="D16" s="10">
        <v>0</v>
      </c>
      <c r="E16" s="11"/>
      <c r="F16" s="9">
        <v>28</v>
      </c>
      <c r="G16" s="10">
        <v>1</v>
      </c>
      <c r="H16" s="11" t="s">
        <v>18</v>
      </c>
      <c r="I16" s="9">
        <v>1</v>
      </c>
      <c r="J16" s="10">
        <v>32</v>
      </c>
      <c r="K16" s="11" t="s">
        <v>19</v>
      </c>
      <c r="L16" s="9">
        <v>1</v>
      </c>
      <c r="M16" s="10">
        <v>27</v>
      </c>
      <c r="N16" s="11"/>
    </row>
    <row r="17" spans="1:14" x14ac:dyDescent="0.25">
      <c r="A17" s="7" t="s">
        <v>20</v>
      </c>
      <c r="B17" s="12">
        <v>12</v>
      </c>
      <c r="C17" s="9">
        <v>22</v>
      </c>
      <c r="D17" s="10">
        <v>2</v>
      </c>
      <c r="E17" s="11" t="s">
        <v>19</v>
      </c>
      <c r="F17" s="9">
        <v>75</v>
      </c>
      <c r="G17" s="10">
        <v>0</v>
      </c>
      <c r="H17" s="11" t="s">
        <v>22</v>
      </c>
      <c r="I17" s="9">
        <v>0</v>
      </c>
      <c r="J17" s="10">
        <v>5</v>
      </c>
      <c r="K17" s="11" t="s">
        <v>43</v>
      </c>
      <c r="L17" s="9">
        <v>0</v>
      </c>
      <c r="M17" s="10">
        <v>12</v>
      </c>
      <c r="N17" s="11" t="s">
        <v>19</v>
      </c>
    </row>
    <row r="18" spans="1:14" x14ac:dyDescent="0.25">
      <c r="A18" s="7" t="s">
        <v>39</v>
      </c>
      <c r="B18" s="12">
        <v>13</v>
      </c>
      <c r="C18" s="9">
        <v>6</v>
      </c>
      <c r="D18" s="10">
        <v>0</v>
      </c>
      <c r="E18" s="11">
        <v>0</v>
      </c>
      <c r="F18" s="9">
        <v>14</v>
      </c>
      <c r="G18" s="10">
        <v>2</v>
      </c>
      <c r="H18" s="11" t="s">
        <v>40</v>
      </c>
      <c r="I18" s="9">
        <v>4</v>
      </c>
      <c r="J18" s="10">
        <v>4</v>
      </c>
      <c r="K18" s="11" t="s">
        <v>41</v>
      </c>
      <c r="L18" s="9">
        <v>0</v>
      </c>
      <c r="M18" s="10">
        <v>8</v>
      </c>
      <c r="N18" s="11" t="s">
        <v>62</v>
      </c>
    </row>
    <row r="19" spans="1:14" x14ac:dyDescent="0.25">
      <c r="A19" s="7" t="s">
        <v>44</v>
      </c>
      <c r="B19" s="12">
        <v>14</v>
      </c>
      <c r="C19" s="9">
        <v>5</v>
      </c>
      <c r="D19" s="10">
        <v>0</v>
      </c>
      <c r="E19" s="11" t="s">
        <v>19</v>
      </c>
      <c r="F19" s="9">
        <v>8</v>
      </c>
      <c r="G19" s="10">
        <v>3</v>
      </c>
      <c r="H19" s="11" t="s">
        <v>19</v>
      </c>
      <c r="I19" s="9">
        <v>3</v>
      </c>
      <c r="J19" s="10">
        <v>0</v>
      </c>
      <c r="K19" s="11" t="s">
        <v>45</v>
      </c>
      <c r="L19" s="9">
        <v>4</v>
      </c>
      <c r="M19" s="10">
        <v>3</v>
      </c>
      <c r="N19" s="11" t="s">
        <v>63</v>
      </c>
    </row>
    <row r="20" spans="1:14" x14ac:dyDescent="0.25">
      <c r="A20" s="7" t="s">
        <v>46</v>
      </c>
      <c r="B20" s="12">
        <v>15</v>
      </c>
      <c r="C20" s="9">
        <v>2</v>
      </c>
      <c r="D20" s="10">
        <v>0</v>
      </c>
      <c r="E20" s="11">
        <v>0</v>
      </c>
      <c r="F20" s="9">
        <v>0</v>
      </c>
      <c r="G20" s="10">
        <v>10</v>
      </c>
      <c r="H20" s="11">
        <v>0</v>
      </c>
      <c r="I20" s="9">
        <v>0</v>
      </c>
      <c r="J20" s="10">
        <v>0</v>
      </c>
      <c r="K20" s="11">
        <v>0</v>
      </c>
      <c r="L20" s="9">
        <v>2</v>
      </c>
      <c r="M20" s="10">
        <v>0</v>
      </c>
      <c r="N20" s="11" t="s">
        <v>64</v>
      </c>
    </row>
    <row r="21" spans="1:14" x14ac:dyDescent="0.25">
      <c r="A21" s="7" t="s">
        <v>47</v>
      </c>
      <c r="B21" s="12">
        <v>16</v>
      </c>
      <c r="C21" s="9">
        <v>1</v>
      </c>
      <c r="D21" s="10">
        <v>0</v>
      </c>
      <c r="E21" s="11">
        <v>0</v>
      </c>
      <c r="F21" s="9">
        <v>0</v>
      </c>
      <c r="G21" s="10">
        <v>17</v>
      </c>
      <c r="H21" s="11" t="s">
        <v>49</v>
      </c>
      <c r="I21" s="9">
        <v>0</v>
      </c>
      <c r="J21" s="10">
        <v>0</v>
      </c>
      <c r="K21" s="11">
        <v>0</v>
      </c>
      <c r="L21" s="9">
        <v>1</v>
      </c>
      <c r="M21" s="10">
        <v>0</v>
      </c>
      <c r="N21" s="11">
        <v>0</v>
      </c>
    </row>
    <row r="22" spans="1:14" x14ac:dyDescent="0.25">
      <c r="A22" s="7" t="s">
        <v>48</v>
      </c>
      <c r="B22" s="12">
        <v>17</v>
      </c>
      <c r="C22" s="9">
        <v>0</v>
      </c>
      <c r="D22" s="10">
        <v>28</v>
      </c>
      <c r="E22" s="11" t="s">
        <v>19</v>
      </c>
      <c r="F22" s="15">
        <v>0</v>
      </c>
      <c r="G22" s="10">
        <v>20</v>
      </c>
      <c r="H22" s="11">
        <v>0</v>
      </c>
      <c r="I22" s="9">
        <v>0</v>
      </c>
      <c r="J22" s="10">
        <v>0</v>
      </c>
      <c r="K22" s="11">
        <v>0</v>
      </c>
      <c r="L22" s="9">
        <v>0</v>
      </c>
      <c r="M22" s="10">
        <v>4</v>
      </c>
      <c r="N22" s="11">
        <v>0</v>
      </c>
    </row>
    <row r="23" spans="1:14" x14ac:dyDescent="0.25">
      <c r="A23" s="7" t="s">
        <v>50</v>
      </c>
      <c r="B23" s="12">
        <v>18</v>
      </c>
      <c r="C23" s="9">
        <v>2</v>
      </c>
      <c r="D23" s="10">
        <v>9</v>
      </c>
      <c r="E23" s="16" t="s">
        <v>51</v>
      </c>
      <c r="F23" s="15">
        <v>0</v>
      </c>
      <c r="G23" s="10">
        <v>23</v>
      </c>
      <c r="H23" s="11" t="s">
        <v>52</v>
      </c>
      <c r="I23" s="9">
        <v>0</v>
      </c>
      <c r="J23" s="10">
        <v>0</v>
      </c>
      <c r="K23" s="11">
        <v>0</v>
      </c>
      <c r="L23" s="9">
        <v>2</v>
      </c>
      <c r="M23" s="10">
        <v>1</v>
      </c>
      <c r="N23" s="11">
        <v>0</v>
      </c>
    </row>
    <row r="24" spans="1:14" x14ac:dyDescent="0.25">
      <c r="A24" s="7" t="s">
        <v>54</v>
      </c>
      <c r="B24" s="12">
        <v>19</v>
      </c>
      <c r="C24" s="17">
        <v>8</v>
      </c>
      <c r="D24" s="18">
        <v>8</v>
      </c>
      <c r="E24" s="19" t="s">
        <v>57</v>
      </c>
      <c r="F24" s="17">
        <v>0</v>
      </c>
      <c r="G24" s="18">
        <v>10</v>
      </c>
      <c r="H24" s="19" t="s">
        <v>58</v>
      </c>
      <c r="I24" s="17">
        <v>0</v>
      </c>
      <c r="J24" s="10">
        <v>0</v>
      </c>
      <c r="K24" s="11">
        <v>0</v>
      </c>
      <c r="L24" s="17">
        <v>0</v>
      </c>
      <c r="M24" s="10">
        <v>1</v>
      </c>
      <c r="N24" s="11" t="s">
        <v>61</v>
      </c>
    </row>
    <row r="25" spans="1:14" x14ac:dyDescent="0.25">
      <c r="A25" s="7" t="s">
        <v>55</v>
      </c>
      <c r="B25" s="12">
        <v>20</v>
      </c>
      <c r="C25" s="9">
        <v>7</v>
      </c>
      <c r="D25" s="10">
        <v>4</v>
      </c>
      <c r="E25" s="11" t="s">
        <v>56</v>
      </c>
      <c r="F25" s="9">
        <v>0</v>
      </c>
      <c r="G25" s="10">
        <v>7</v>
      </c>
      <c r="H25" s="11" t="s">
        <v>74</v>
      </c>
      <c r="I25" s="9">
        <v>0</v>
      </c>
      <c r="J25" s="10">
        <v>3</v>
      </c>
      <c r="K25" s="11" t="s">
        <v>16</v>
      </c>
      <c r="L25" s="9">
        <v>0</v>
      </c>
      <c r="M25" s="10">
        <v>2</v>
      </c>
      <c r="N25" s="11" t="s">
        <v>69</v>
      </c>
    </row>
    <row r="26" spans="1:14" x14ac:dyDescent="0.25">
      <c r="A26" s="7" t="s">
        <v>65</v>
      </c>
      <c r="B26" s="12">
        <v>21</v>
      </c>
      <c r="C26" s="9">
        <v>5</v>
      </c>
      <c r="D26" s="10">
        <v>6</v>
      </c>
      <c r="E26" s="11" t="s">
        <v>69</v>
      </c>
      <c r="F26" s="9">
        <v>2</v>
      </c>
      <c r="G26" s="10">
        <v>5</v>
      </c>
      <c r="H26" s="11" t="s">
        <v>70</v>
      </c>
      <c r="I26" s="9">
        <v>0</v>
      </c>
      <c r="J26" s="10">
        <v>0</v>
      </c>
      <c r="K26" s="11">
        <v>0</v>
      </c>
      <c r="L26" s="9">
        <v>0</v>
      </c>
      <c r="M26" s="10">
        <v>0</v>
      </c>
      <c r="N26" s="11">
        <v>0</v>
      </c>
    </row>
    <row r="27" spans="1:14" ht="15.75" thickBot="1" x14ac:dyDescent="0.3">
      <c r="A27" s="7" t="s">
        <v>66</v>
      </c>
      <c r="B27" s="12">
        <v>22</v>
      </c>
      <c r="C27" s="9">
        <v>2</v>
      </c>
      <c r="D27" s="10">
        <v>3</v>
      </c>
      <c r="E27" s="11" t="s">
        <v>73</v>
      </c>
      <c r="F27" s="9">
        <v>0</v>
      </c>
      <c r="G27" s="10">
        <v>4</v>
      </c>
      <c r="H27" s="11" t="s">
        <v>71</v>
      </c>
      <c r="I27" s="9">
        <v>0</v>
      </c>
      <c r="J27" s="10">
        <v>3</v>
      </c>
      <c r="K27" s="11">
        <v>0</v>
      </c>
      <c r="L27" s="32">
        <v>0</v>
      </c>
      <c r="M27" s="33">
        <v>0</v>
      </c>
      <c r="N27" s="34" t="s">
        <v>69</v>
      </c>
    </row>
    <row r="28" spans="1:14" ht="15.75" thickTop="1" x14ac:dyDescent="0.25">
      <c r="A28" s="7" t="s">
        <v>67</v>
      </c>
      <c r="B28" s="12">
        <v>23</v>
      </c>
      <c r="C28" s="9">
        <v>1</v>
      </c>
      <c r="D28" s="10">
        <v>4</v>
      </c>
      <c r="E28" s="11">
        <v>0</v>
      </c>
      <c r="F28" s="9">
        <v>0</v>
      </c>
      <c r="G28" s="10">
        <v>2</v>
      </c>
      <c r="H28" s="11" t="s">
        <v>72</v>
      </c>
      <c r="I28" s="9">
        <v>0</v>
      </c>
      <c r="J28" s="10">
        <v>0</v>
      </c>
      <c r="K28" s="11" t="s">
        <v>16</v>
      </c>
      <c r="L28" s="29"/>
      <c r="M28" s="30"/>
      <c r="N28" s="31"/>
    </row>
    <row r="29" spans="1:14" x14ac:dyDescent="0.25">
      <c r="A29" s="7" t="s">
        <v>68</v>
      </c>
      <c r="B29" s="12">
        <v>24</v>
      </c>
      <c r="C29" s="9">
        <v>0</v>
      </c>
      <c r="D29" s="10">
        <v>0</v>
      </c>
      <c r="E29" s="11">
        <v>0</v>
      </c>
      <c r="F29" s="9">
        <v>0</v>
      </c>
      <c r="G29" s="10">
        <v>1</v>
      </c>
      <c r="H29" s="11">
        <v>0</v>
      </c>
      <c r="I29" s="9">
        <v>0</v>
      </c>
      <c r="J29" s="10">
        <v>0</v>
      </c>
      <c r="K29" s="11">
        <v>0</v>
      </c>
      <c r="L29" s="9"/>
      <c r="M29" s="10"/>
      <c r="N29" s="11"/>
    </row>
    <row r="30" spans="1:14" x14ac:dyDescent="0.25">
      <c r="A30" s="7" t="s">
        <v>75</v>
      </c>
      <c r="B30" s="20">
        <v>25</v>
      </c>
      <c r="C30" s="9">
        <v>7</v>
      </c>
      <c r="D30" s="10">
        <v>0</v>
      </c>
      <c r="E30" s="11" t="s">
        <v>78</v>
      </c>
      <c r="F30" s="9">
        <v>0</v>
      </c>
      <c r="G30" s="10">
        <v>0</v>
      </c>
      <c r="H30" s="11">
        <v>0</v>
      </c>
      <c r="I30" s="9">
        <v>0</v>
      </c>
      <c r="J30" s="10">
        <v>0</v>
      </c>
      <c r="K30" s="11">
        <v>0</v>
      </c>
      <c r="L30" s="9"/>
      <c r="M30" s="10"/>
      <c r="N30" s="14"/>
    </row>
    <row r="31" spans="1:14" x14ac:dyDescent="0.25">
      <c r="A31" s="7" t="s">
        <v>76</v>
      </c>
      <c r="B31" s="20">
        <v>26</v>
      </c>
      <c r="C31" s="9">
        <v>5</v>
      </c>
      <c r="D31" s="10">
        <v>0</v>
      </c>
      <c r="E31" s="11" t="s">
        <v>79</v>
      </c>
      <c r="F31" s="9">
        <v>0</v>
      </c>
      <c r="G31" s="10">
        <v>0</v>
      </c>
      <c r="H31" s="11">
        <v>0</v>
      </c>
      <c r="I31" s="9">
        <v>0</v>
      </c>
      <c r="J31" s="10">
        <v>0</v>
      </c>
      <c r="K31" s="11" t="s">
        <v>16</v>
      </c>
      <c r="L31" s="9"/>
      <c r="M31" s="10"/>
      <c r="N31" s="14"/>
    </row>
    <row r="32" spans="1:14" ht="15.75" thickBot="1" x14ac:dyDescent="0.3">
      <c r="A32" s="7" t="s">
        <v>77</v>
      </c>
      <c r="B32" s="12">
        <v>27</v>
      </c>
      <c r="C32" s="9">
        <v>2</v>
      </c>
      <c r="D32" s="10">
        <v>4</v>
      </c>
      <c r="E32" s="11" t="s">
        <v>80</v>
      </c>
      <c r="F32" s="32">
        <v>0</v>
      </c>
      <c r="G32" s="33">
        <v>0</v>
      </c>
      <c r="H32" s="38" t="s">
        <v>80</v>
      </c>
      <c r="I32" s="32">
        <v>0</v>
      </c>
      <c r="J32" s="35">
        <v>0</v>
      </c>
      <c r="K32" s="34">
        <v>0</v>
      </c>
      <c r="L32" s="9"/>
      <c r="M32" s="10"/>
      <c r="N32" s="14"/>
    </row>
    <row r="33" spans="1:14" ht="15.75" thickTop="1" x14ac:dyDescent="0.25">
      <c r="A33" s="7" t="s">
        <v>82</v>
      </c>
      <c r="B33" s="12">
        <v>28</v>
      </c>
      <c r="C33" s="9">
        <v>6</v>
      </c>
      <c r="D33" s="10">
        <v>7</v>
      </c>
      <c r="E33" s="11" t="s">
        <v>86</v>
      </c>
      <c r="F33" s="29"/>
      <c r="G33" s="30"/>
      <c r="H33" s="39"/>
      <c r="I33" s="29"/>
      <c r="J33" s="36"/>
      <c r="K33" s="37"/>
      <c r="L33" s="9"/>
      <c r="M33" s="10"/>
      <c r="N33" s="14"/>
    </row>
    <row r="34" spans="1:14" x14ac:dyDescent="0.25">
      <c r="A34" s="44" t="s">
        <v>83</v>
      </c>
      <c r="B34" s="40">
        <v>29</v>
      </c>
      <c r="C34" s="41">
        <v>1</v>
      </c>
      <c r="D34" s="10">
        <v>2</v>
      </c>
      <c r="E34" s="43">
        <v>0</v>
      </c>
    </row>
    <row r="35" spans="1:14" x14ac:dyDescent="0.25">
      <c r="A35" s="44" t="s">
        <v>84</v>
      </c>
      <c r="B35" s="40">
        <v>31</v>
      </c>
      <c r="C35" s="41">
        <v>0</v>
      </c>
      <c r="D35" s="10">
        <v>1</v>
      </c>
      <c r="E35" s="43">
        <v>0</v>
      </c>
    </row>
    <row r="36" spans="1:14" x14ac:dyDescent="0.25">
      <c r="A36" s="44" t="s">
        <v>85</v>
      </c>
      <c r="B36" s="40">
        <v>32</v>
      </c>
      <c r="C36" s="41">
        <v>0</v>
      </c>
      <c r="D36" s="10">
        <v>1</v>
      </c>
      <c r="E36" s="42" t="s">
        <v>78</v>
      </c>
    </row>
    <row r="37" spans="1:14" x14ac:dyDescent="0.25">
      <c r="A37" s="44" t="s">
        <v>87</v>
      </c>
      <c r="B37" s="40">
        <v>33</v>
      </c>
      <c r="C37" s="41">
        <v>0</v>
      </c>
      <c r="D37" s="10">
        <v>6</v>
      </c>
      <c r="E37" s="42" t="s">
        <v>89</v>
      </c>
    </row>
    <row r="38" spans="1:14" x14ac:dyDescent="0.25">
      <c r="A38" s="44" t="s">
        <v>88</v>
      </c>
      <c r="B38" s="40">
        <v>34</v>
      </c>
      <c r="C38" s="41">
        <v>0</v>
      </c>
      <c r="D38" s="10">
        <v>7</v>
      </c>
      <c r="E38" s="45">
        <v>0</v>
      </c>
    </row>
    <row r="39" spans="1:14" x14ac:dyDescent="0.25">
      <c r="A39" s="46" t="s">
        <v>90</v>
      </c>
      <c r="B39" s="40">
        <v>35</v>
      </c>
      <c r="C39" s="41">
        <v>0</v>
      </c>
      <c r="D39" s="10">
        <v>0</v>
      </c>
      <c r="E39" s="45" t="s">
        <v>91</v>
      </c>
    </row>
    <row r="43" spans="1:14" ht="15.75" thickBot="1" x14ac:dyDescent="0.3">
      <c r="H43" s="47"/>
      <c r="L43" s="47"/>
    </row>
    <row r="44" spans="1:14" x14ac:dyDescent="0.25">
      <c r="E44" s="8">
        <v>1</v>
      </c>
      <c r="F44" s="10"/>
      <c r="G44">
        <f>F44*E44</f>
        <v>0</v>
      </c>
      <c r="H44" s="30"/>
      <c r="I44">
        <f>H44*E44</f>
        <v>0</v>
      </c>
      <c r="J44" s="10"/>
      <c r="K44">
        <f>J44*E44</f>
        <v>0</v>
      </c>
      <c r="L44" s="30"/>
      <c r="M44">
        <f>L44*E44</f>
        <v>0</v>
      </c>
    </row>
    <row r="45" spans="1:14" x14ac:dyDescent="0.25">
      <c r="E45" s="12">
        <v>2</v>
      </c>
      <c r="F45" s="10"/>
      <c r="G45">
        <f t="shared" ref="G45:G77" si="4">F45*E45</f>
        <v>0</v>
      </c>
      <c r="H45" s="10"/>
      <c r="I45">
        <f t="shared" ref="I45:I70" si="5">H45*E45</f>
        <v>0</v>
      </c>
      <c r="J45" s="10"/>
      <c r="K45">
        <f t="shared" ref="K45:K70" si="6">J45*E45</f>
        <v>0</v>
      </c>
      <c r="L45" s="10"/>
      <c r="M45">
        <f t="shared" ref="M45:M71" si="7">L45*E45</f>
        <v>0</v>
      </c>
    </row>
    <row r="46" spans="1:14" x14ac:dyDescent="0.25">
      <c r="E46" s="12">
        <v>3</v>
      </c>
      <c r="F46" s="10"/>
      <c r="G46">
        <f t="shared" si="4"/>
        <v>0</v>
      </c>
      <c r="H46" s="10"/>
      <c r="I46">
        <f t="shared" si="5"/>
        <v>0</v>
      </c>
      <c r="J46" s="10"/>
      <c r="K46">
        <f t="shared" si="6"/>
        <v>0</v>
      </c>
      <c r="L46" s="10"/>
      <c r="M46">
        <f t="shared" si="7"/>
        <v>0</v>
      </c>
    </row>
    <row r="47" spans="1:14" x14ac:dyDescent="0.25">
      <c r="E47" s="12">
        <v>4</v>
      </c>
      <c r="F47" s="10"/>
      <c r="G47">
        <f t="shared" si="4"/>
        <v>0</v>
      </c>
      <c r="H47" s="10"/>
      <c r="I47">
        <f t="shared" si="5"/>
        <v>0</v>
      </c>
      <c r="J47" s="10"/>
      <c r="K47">
        <f t="shared" si="6"/>
        <v>0</v>
      </c>
      <c r="L47" s="10"/>
      <c r="M47">
        <f t="shared" si="7"/>
        <v>0</v>
      </c>
    </row>
    <row r="48" spans="1:14" x14ac:dyDescent="0.25">
      <c r="E48" s="12">
        <v>5</v>
      </c>
      <c r="F48" s="10"/>
      <c r="G48">
        <f t="shared" si="4"/>
        <v>0</v>
      </c>
      <c r="H48" s="10"/>
      <c r="I48">
        <f t="shared" si="5"/>
        <v>0</v>
      </c>
      <c r="J48" s="10"/>
      <c r="K48">
        <f t="shared" si="6"/>
        <v>0</v>
      </c>
      <c r="L48" s="10"/>
      <c r="M48">
        <f t="shared" si="7"/>
        <v>0</v>
      </c>
    </row>
    <row r="49" spans="5:13" x14ac:dyDescent="0.25">
      <c r="E49" s="12">
        <v>6</v>
      </c>
      <c r="F49" s="10"/>
      <c r="G49">
        <f t="shared" si="4"/>
        <v>0</v>
      </c>
      <c r="H49" s="13"/>
      <c r="I49">
        <f t="shared" si="5"/>
        <v>0</v>
      </c>
      <c r="J49" s="10"/>
      <c r="K49">
        <f t="shared" si="6"/>
        <v>0</v>
      </c>
      <c r="L49" s="10"/>
      <c r="M49">
        <f t="shared" si="7"/>
        <v>0</v>
      </c>
    </row>
    <row r="50" spans="5:13" x14ac:dyDescent="0.25">
      <c r="E50" s="12">
        <v>7</v>
      </c>
      <c r="F50" s="10"/>
      <c r="G50">
        <f t="shared" si="4"/>
        <v>0</v>
      </c>
      <c r="H50" s="10">
        <v>1</v>
      </c>
      <c r="I50">
        <f t="shared" si="5"/>
        <v>7</v>
      </c>
      <c r="J50" s="10"/>
      <c r="K50">
        <f t="shared" si="6"/>
        <v>0</v>
      </c>
      <c r="L50" s="10"/>
      <c r="M50">
        <f t="shared" si="7"/>
        <v>0</v>
      </c>
    </row>
    <row r="51" spans="5:13" x14ac:dyDescent="0.25">
      <c r="E51" s="12">
        <v>8</v>
      </c>
      <c r="F51" s="10"/>
      <c r="G51">
        <f t="shared" si="4"/>
        <v>0</v>
      </c>
      <c r="H51" s="10">
        <v>0</v>
      </c>
      <c r="I51">
        <f t="shared" si="5"/>
        <v>0</v>
      </c>
      <c r="J51" s="10"/>
      <c r="K51">
        <f t="shared" si="6"/>
        <v>0</v>
      </c>
      <c r="L51" s="10"/>
      <c r="M51">
        <f t="shared" si="7"/>
        <v>0</v>
      </c>
    </row>
    <row r="52" spans="5:13" x14ac:dyDescent="0.25">
      <c r="E52" s="12">
        <v>9</v>
      </c>
      <c r="F52" s="10"/>
      <c r="G52">
        <f t="shared" si="4"/>
        <v>0</v>
      </c>
      <c r="H52" s="10">
        <v>6</v>
      </c>
      <c r="I52">
        <f t="shared" si="5"/>
        <v>54</v>
      </c>
      <c r="J52" s="10">
        <v>4</v>
      </c>
      <c r="K52">
        <f t="shared" si="6"/>
        <v>36</v>
      </c>
      <c r="L52" s="10"/>
      <c r="M52">
        <f t="shared" si="7"/>
        <v>0</v>
      </c>
    </row>
    <row r="53" spans="5:13" x14ac:dyDescent="0.25">
      <c r="E53" s="12">
        <v>10</v>
      </c>
      <c r="F53" s="10">
        <v>1</v>
      </c>
      <c r="G53">
        <f t="shared" si="4"/>
        <v>10</v>
      </c>
      <c r="H53" s="10">
        <v>5</v>
      </c>
      <c r="I53">
        <f t="shared" si="5"/>
        <v>50</v>
      </c>
      <c r="J53" s="10">
        <v>35</v>
      </c>
      <c r="K53">
        <f t="shared" si="6"/>
        <v>350</v>
      </c>
      <c r="L53" s="10">
        <v>23</v>
      </c>
      <c r="M53">
        <f t="shared" si="7"/>
        <v>230</v>
      </c>
    </row>
    <row r="54" spans="5:13" x14ac:dyDescent="0.25">
      <c r="E54" s="12">
        <v>11</v>
      </c>
      <c r="F54" s="10">
        <v>0</v>
      </c>
      <c r="G54">
        <f t="shared" si="4"/>
        <v>0</v>
      </c>
      <c r="H54" s="10">
        <v>1</v>
      </c>
      <c r="I54">
        <f t="shared" si="5"/>
        <v>11</v>
      </c>
      <c r="J54" s="10">
        <v>32</v>
      </c>
      <c r="K54">
        <f t="shared" si="6"/>
        <v>352</v>
      </c>
      <c r="L54" s="10">
        <v>27</v>
      </c>
      <c r="M54">
        <f t="shared" si="7"/>
        <v>297</v>
      </c>
    </row>
    <row r="55" spans="5:13" x14ac:dyDescent="0.25">
      <c r="E55" s="12">
        <v>12</v>
      </c>
      <c r="F55" s="10">
        <v>2</v>
      </c>
      <c r="G55">
        <f t="shared" si="4"/>
        <v>24</v>
      </c>
      <c r="H55" s="10">
        <v>0</v>
      </c>
      <c r="I55">
        <f t="shared" si="5"/>
        <v>0</v>
      </c>
      <c r="J55" s="10">
        <v>5</v>
      </c>
      <c r="K55">
        <f t="shared" si="6"/>
        <v>60</v>
      </c>
      <c r="L55" s="10">
        <v>12</v>
      </c>
      <c r="M55">
        <f t="shared" si="7"/>
        <v>144</v>
      </c>
    </row>
    <row r="56" spans="5:13" x14ac:dyDescent="0.25">
      <c r="E56" s="12">
        <v>13</v>
      </c>
      <c r="F56" s="10">
        <v>0</v>
      </c>
      <c r="G56">
        <f t="shared" si="4"/>
        <v>0</v>
      </c>
      <c r="H56" s="10">
        <v>2</v>
      </c>
      <c r="I56">
        <f t="shared" si="5"/>
        <v>26</v>
      </c>
      <c r="J56" s="10">
        <v>4</v>
      </c>
      <c r="K56">
        <f t="shared" si="6"/>
        <v>52</v>
      </c>
      <c r="L56" s="10">
        <v>8</v>
      </c>
      <c r="M56">
        <f t="shared" si="7"/>
        <v>104</v>
      </c>
    </row>
    <row r="57" spans="5:13" x14ac:dyDescent="0.25">
      <c r="E57" s="12">
        <v>14</v>
      </c>
      <c r="F57" s="10">
        <v>0</v>
      </c>
      <c r="G57">
        <f t="shared" si="4"/>
        <v>0</v>
      </c>
      <c r="H57" s="10">
        <v>3</v>
      </c>
      <c r="I57">
        <f t="shared" si="5"/>
        <v>42</v>
      </c>
      <c r="J57" s="10">
        <v>0</v>
      </c>
      <c r="K57">
        <f t="shared" si="6"/>
        <v>0</v>
      </c>
      <c r="L57" s="10">
        <v>3</v>
      </c>
      <c r="M57">
        <f t="shared" si="7"/>
        <v>42</v>
      </c>
    </row>
    <row r="58" spans="5:13" x14ac:dyDescent="0.25">
      <c r="E58" s="12">
        <v>15</v>
      </c>
      <c r="F58" s="10">
        <v>0</v>
      </c>
      <c r="G58">
        <f t="shared" si="4"/>
        <v>0</v>
      </c>
      <c r="H58" s="10">
        <v>10</v>
      </c>
      <c r="I58">
        <f t="shared" si="5"/>
        <v>150</v>
      </c>
      <c r="J58" s="10">
        <v>0</v>
      </c>
      <c r="K58">
        <f t="shared" si="6"/>
        <v>0</v>
      </c>
      <c r="L58" s="10">
        <v>0</v>
      </c>
      <c r="M58">
        <f t="shared" si="7"/>
        <v>0</v>
      </c>
    </row>
    <row r="59" spans="5:13" x14ac:dyDescent="0.25">
      <c r="E59" s="12">
        <v>16</v>
      </c>
      <c r="F59" s="10">
        <v>0</v>
      </c>
      <c r="G59">
        <f t="shared" si="4"/>
        <v>0</v>
      </c>
      <c r="H59" s="10">
        <v>17</v>
      </c>
      <c r="I59">
        <f t="shared" si="5"/>
        <v>272</v>
      </c>
      <c r="J59" s="10">
        <v>0</v>
      </c>
      <c r="K59">
        <f t="shared" si="6"/>
        <v>0</v>
      </c>
      <c r="L59" s="10">
        <v>0</v>
      </c>
      <c r="M59">
        <f t="shared" si="7"/>
        <v>0</v>
      </c>
    </row>
    <row r="60" spans="5:13" x14ac:dyDescent="0.25">
      <c r="E60" s="12">
        <v>17</v>
      </c>
      <c r="F60" s="10">
        <v>28</v>
      </c>
      <c r="G60">
        <f t="shared" si="4"/>
        <v>476</v>
      </c>
      <c r="H60" s="10">
        <v>20</v>
      </c>
      <c r="I60">
        <f t="shared" si="5"/>
        <v>340</v>
      </c>
      <c r="J60" s="10">
        <v>0</v>
      </c>
      <c r="K60">
        <f t="shared" si="6"/>
        <v>0</v>
      </c>
      <c r="L60" s="10">
        <v>4</v>
      </c>
      <c r="M60">
        <f t="shared" si="7"/>
        <v>68</v>
      </c>
    </row>
    <row r="61" spans="5:13" x14ac:dyDescent="0.25">
      <c r="E61" s="12">
        <v>18</v>
      </c>
      <c r="F61" s="10">
        <v>9</v>
      </c>
      <c r="G61">
        <f t="shared" si="4"/>
        <v>162</v>
      </c>
      <c r="H61" s="10">
        <v>23</v>
      </c>
      <c r="I61">
        <f t="shared" si="5"/>
        <v>414</v>
      </c>
      <c r="J61" s="10">
        <v>0</v>
      </c>
      <c r="K61">
        <f t="shared" si="6"/>
        <v>0</v>
      </c>
      <c r="L61" s="10">
        <v>1</v>
      </c>
      <c r="M61">
        <f t="shared" si="7"/>
        <v>18</v>
      </c>
    </row>
    <row r="62" spans="5:13" x14ac:dyDescent="0.25">
      <c r="E62" s="12">
        <v>19</v>
      </c>
      <c r="F62" s="18">
        <v>8</v>
      </c>
      <c r="G62">
        <f t="shared" si="4"/>
        <v>152</v>
      </c>
      <c r="H62" s="18">
        <v>10</v>
      </c>
      <c r="I62">
        <f t="shared" si="5"/>
        <v>190</v>
      </c>
      <c r="J62" s="10">
        <v>0</v>
      </c>
      <c r="K62">
        <f t="shared" si="6"/>
        <v>0</v>
      </c>
      <c r="L62" s="10">
        <v>1</v>
      </c>
      <c r="M62">
        <f t="shared" si="7"/>
        <v>19</v>
      </c>
    </row>
    <row r="63" spans="5:13" x14ac:dyDescent="0.25">
      <c r="E63" s="12">
        <v>20</v>
      </c>
      <c r="F63" s="10">
        <v>4</v>
      </c>
      <c r="G63">
        <f t="shared" si="4"/>
        <v>80</v>
      </c>
      <c r="H63" s="10">
        <v>7</v>
      </c>
      <c r="I63">
        <f t="shared" si="5"/>
        <v>140</v>
      </c>
      <c r="J63" s="10">
        <v>3</v>
      </c>
      <c r="K63">
        <f t="shared" si="6"/>
        <v>60</v>
      </c>
      <c r="L63" s="10">
        <v>2</v>
      </c>
      <c r="M63">
        <f t="shared" si="7"/>
        <v>40</v>
      </c>
    </row>
    <row r="64" spans="5:13" x14ac:dyDescent="0.25">
      <c r="E64" s="12">
        <v>21</v>
      </c>
      <c r="F64" s="10">
        <v>6</v>
      </c>
      <c r="G64">
        <f t="shared" si="4"/>
        <v>126</v>
      </c>
      <c r="H64" s="10">
        <v>5</v>
      </c>
      <c r="I64">
        <f t="shared" si="5"/>
        <v>105</v>
      </c>
      <c r="J64" s="10">
        <v>0</v>
      </c>
      <c r="K64">
        <f t="shared" si="6"/>
        <v>0</v>
      </c>
      <c r="L64" s="10">
        <v>0</v>
      </c>
      <c r="M64">
        <f t="shared" si="7"/>
        <v>0</v>
      </c>
    </row>
    <row r="65" spans="5:13" ht="15.75" thickBot="1" x14ac:dyDescent="0.3">
      <c r="E65" s="12">
        <v>22</v>
      </c>
      <c r="F65" s="10">
        <v>3</v>
      </c>
      <c r="G65">
        <f t="shared" si="4"/>
        <v>66</v>
      </c>
      <c r="H65" s="10">
        <v>4</v>
      </c>
      <c r="I65">
        <f t="shared" si="5"/>
        <v>88</v>
      </c>
      <c r="J65" s="10">
        <v>3</v>
      </c>
      <c r="K65">
        <f t="shared" si="6"/>
        <v>66</v>
      </c>
      <c r="L65" s="33">
        <v>0</v>
      </c>
      <c r="M65">
        <f t="shared" si="7"/>
        <v>0</v>
      </c>
    </row>
    <row r="66" spans="5:13" ht="15.75" thickTop="1" x14ac:dyDescent="0.25">
      <c r="E66" s="12">
        <v>23</v>
      </c>
      <c r="F66" s="10">
        <v>4</v>
      </c>
      <c r="G66">
        <f t="shared" si="4"/>
        <v>92</v>
      </c>
      <c r="H66" s="10">
        <v>2</v>
      </c>
      <c r="I66">
        <f t="shared" si="5"/>
        <v>46</v>
      </c>
      <c r="J66" s="10">
        <v>0</v>
      </c>
      <c r="K66">
        <f t="shared" si="6"/>
        <v>0</v>
      </c>
      <c r="L66" s="30"/>
      <c r="M66">
        <f t="shared" si="7"/>
        <v>0</v>
      </c>
    </row>
    <row r="67" spans="5:13" x14ac:dyDescent="0.25">
      <c r="E67" s="12">
        <v>24</v>
      </c>
      <c r="F67" s="10">
        <v>0</v>
      </c>
      <c r="G67">
        <f t="shared" si="4"/>
        <v>0</v>
      </c>
      <c r="H67" s="10">
        <v>1</v>
      </c>
      <c r="I67">
        <f t="shared" si="5"/>
        <v>24</v>
      </c>
      <c r="J67" s="10">
        <v>0</v>
      </c>
      <c r="K67">
        <f t="shared" si="6"/>
        <v>0</v>
      </c>
      <c r="L67" s="10"/>
      <c r="M67">
        <f t="shared" si="7"/>
        <v>0</v>
      </c>
    </row>
    <row r="68" spans="5:13" x14ac:dyDescent="0.25">
      <c r="E68" s="20">
        <v>25</v>
      </c>
      <c r="F68" s="10">
        <v>0</v>
      </c>
      <c r="G68">
        <f t="shared" si="4"/>
        <v>0</v>
      </c>
      <c r="H68" s="10">
        <v>0</v>
      </c>
      <c r="I68">
        <f t="shared" si="5"/>
        <v>0</v>
      </c>
      <c r="J68" s="10">
        <v>0</v>
      </c>
      <c r="K68">
        <f t="shared" si="6"/>
        <v>0</v>
      </c>
      <c r="L68" s="10"/>
      <c r="M68">
        <f t="shared" si="7"/>
        <v>0</v>
      </c>
    </row>
    <row r="69" spans="5:13" x14ac:dyDescent="0.25">
      <c r="E69" s="20">
        <v>26</v>
      </c>
      <c r="F69" s="10">
        <v>0</v>
      </c>
      <c r="G69">
        <f t="shared" si="4"/>
        <v>0</v>
      </c>
      <c r="H69" s="10">
        <v>0</v>
      </c>
      <c r="I69">
        <f t="shared" si="5"/>
        <v>0</v>
      </c>
      <c r="J69" s="10">
        <v>0</v>
      </c>
      <c r="K69">
        <f t="shared" si="6"/>
        <v>0</v>
      </c>
      <c r="L69" s="10"/>
      <c r="M69">
        <f t="shared" si="7"/>
        <v>0</v>
      </c>
    </row>
    <row r="70" spans="5:13" ht="15.75" thickBot="1" x14ac:dyDescent="0.3">
      <c r="E70" s="12">
        <v>27</v>
      </c>
      <c r="F70" s="10">
        <v>4</v>
      </c>
      <c r="G70">
        <f t="shared" si="4"/>
        <v>108</v>
      </c>
      <c r="H70" s="33">
        <v>0</v>
      </c>
      <c r="I70">
        <f t="shared" si="5"/>
        <v>0</v>
      </c>
      <c r="J70" s="35">
        <v>0</v>
      </c>
      <c r="K70">
        <f t="shared" si="6"/>
        <v>0</v>
      </c>
      <c r="L70" s="10"/>
      <c r="M70">
        <f t="shared" si="7"/>
        <v>0</v>
      </c>
    </row>
    <row r="71" spans="5:13" ht="15.75" thickTop="1" x14ac:dyDescent="0.25">
      <c r="E71" s="12">
        <v>28</v>
      </c>
      <c r="F71" s="10">
        <v>7</v>
      </c>
      <c r="G71">
        <f t="shared" si="4"/>
        <v>196</v>
      </c>
      <c r="H71" s="30"/>
      <c r="L71" s="10"/>
      <c r="M71">
        <f t="shared" si="7"/>
        <v>0</v>
      </c>
    </row>
    <row r="72" spans="5:13" x14ac:dyDescent="0.25">
      <c r="E72" s="40">
        <v>29</v>
      </c>
      <c r="F72" s="10">
        <v>2</v>
      </c>
      <c r="G72">
        <f t="shared" si="4"/>
        <v>58</v>
      </c>
    </row>
    <row r="73" spans="5:13" x14ac:dyDescent="0.25">
      <c r="E73" s="40">
        <v>31</v>
      </c>
      <c r="F73" s="10">
        <v>1</v>
      </c>
      <c r="G73">
        <f t="shared" si="4"/>
        <v>31</v>
      </c>
    </row>
    <row r="74" spans="5:13" x14ac:dyDescent="0.25">
      <c r="E74" s="40">
        <v>32</v>
      </c>
      <c r="F74" s="10">
        <v>1</v>
      </c>
      <c r="G74">
        <f t="shared" si="4"/>
        <v>32</v>
      </c>
    </row>
    <row r="75" spans="5:13" x14ac:dyDescent="0.25">
      <c r="E75" s="40">
        <v>33</v>
      </c>
      <c r="F75" s="10">
        <v>6</v>
      </c>
      <c r="G75">
        <f t="shared" si="4"/>
        <v>198</v>
      </c>
    </row>
    <row r="76" spans="5:13" x14ac:dyDescent="0.25">
      <c r="E76" s="40">
        <v>34</v>
      </c>
      <c r="F76" s="10">
        <v>7</v>
      </c>
      <c r="G76">
        <f t="shared" si="4"/>
        <v>238</v>
      </c>
    </row>
    <row r="77" spans="5:13" x14ac:dyDescent="0.25">
      <c r="E77" s="40">
        <v>35</v>
      </c>
      <c r="F77" s="10">
        <v>0</v>
      </c>
      <c r="G77">
        <f t="shared" si="4"/>
        <v>0</v>
      </c>
    </row>
    <row r="78" spans="5:13" x14ac:dyDescent="0.25">
      <c r="F78" s="48">
        <f>SUM(F53:F77)</f>
        <v>93</v>
      </c>
      <c r="G78">
        <f>SUM(G44:G77)</f>
        <v>2049</v>
      </c>
      <c r="H78" s="48">
        <f t="shared" ref="H78:M78" si="8">SUM(H44:H77)</f>
        <v>117</v>
      </c>
      <c r="I78">
        <f t="shared" si="8"/>
        <v>1959</v>
      </c>
      <c r="J78" s="48">
        <f t="shared" si="8"/>
        <v>86</v>
      </c>
      <c r="K78">
        <f t="shared" si="8"/>
        <v>976</v>
      </c>
      <c r="L78" s="48">
        <f t="shared" si="8"/>
        <v>81</v>
      </c>
      <c r="M78">
        <f t="shared" si="8"/>
        <v>962</v>
      </c>
    </row>
    <row r="79" spans="5:13" x14ac:dyDescent="0.25">
      <c r="E79" t="s">
        <v>94</v>
      </c>
      <c r="F79">
        <f>F78*100/F87</f>
        <v>82.30088495575221</v>
      </c>
      <c r="H79">
        <f>H78/F88*100</f>
        <v>80.136986301369859</v>
      </c>
      <c r="J79">
        <f>J78/F89*100</f>
        <v>91.489361702127653</v>
      </c>
      <c r="L79">
        <f>L78/F90*100</f>
        <v>88.043478260869563</v>
      </c>
    </row>
    <row r="80" spans="5:13" x14ac:dyDescent="0.25">
      <c r="E80" t="s">
        <v>95</v>
      </c>
      <c r="F80">
        <f>G78/F78</f>
        <v>22.032258064516128</v>
      </c>
      <c r="H80">
        <f t="shared" ref="H80:L80" si="9">I78/H78</f>
        <v>16.743589743589745</v>
      </c>
      <c r="J80">
        <f t="shared" si="9"/>
        <v>11.348837209302326</v>
      </c>
      <c r="L80">
        <f t="shared" si="9"/>
        <v>11.876543209876543</v>
      </c>
    </row>
    <row r="87" spans="6:6" x14ac:dyDescent="0.25">
      <c r="F87" s="23">
        <v>113</v>
      </c>
    </row>
    <row r="88" spans="6:6" x14ac:dyDescent="0.25">
      <c r="F88" s="23">
        <v>146</v>
      </c>
    </row>
    <row r="89" spans="6:6" x14ac:dyDescent="0.25">
      <c r="F89" s="23">
        <v>94</v>
      </c>
    </row>
    <row r="90" spans="6:6" x14ac:dyDescent="0.25">
      <c r="F90" s="23">
        <v>92</v>
      </c>
    </row>
  </sheetData>
  <mergeCells count="8">
    <mergeCell ref="L3:N3"/>
    <mergeCell ref="L4:N4"/>
    <mergeCell ref="C3:E3"/>
    <mergeCell ref="F3:H3"/>
    <mergeCell ref="I3:K3"/>
    <mergeCell ref="C4:E4"/>
    <mergeCell ref="F4:H4"/>
    <mergeCell ref="I4:K4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1B50-AF19-46D7-A6DA-77C81EB45644}">
  <dimension ref="A1:AP36"/>
  <sheetViews>
    <sheetView zoomScale="69" workbookViewId="0">
      <selection activeCell="J38" sqref="J38"/>
    </sheetView>
  </sheetViews>
  <sheetFormatPr defaultRowHeight="15" x14ac:dyDescent="0.25"/>
  <cols>
    <col min="2" max="2" width="14.5703125" customWidth="1"/>
  </cols>
  <sheetData>
    <row r="1" spans="1:42" x14ac:dyDescent="0.25">
      <c r="A1" s="60"/>
      <c r="B1" s="1"/>
      <c r="C1" s="49" t="s">
        <v>153</v>
      </c>
      <c r="D1" s="49"/>
      <c r="E1" s="49"/>
      <c r="F1" s="49"/>
      <c r="G1" s="49"/>
      <c r="H1" s="49" t="s">
        <v>152</v>
      </c>
      <c r="I1" s="49"/>
      <c r="J1" s="49"/>
      <c r="K1" s="49"/>
      <c r="L1" s="49"/>
      <c r="M1" s="49" t="s">
        <v>151</v>
      </c>
      <c r="N1" s="49"/>
      <c r="O1" s="49"/>
      <c r="P1" s="49"/>
      <c r="Q1" s="49"/>
      <c r="R1" s="49" t="s">
        <v>150</v>
      </c>
      <c r="S1" s="49"/>
      <c r="T1" s="49"/>
      <c r="U1" s="49"/>
      <c r="V1" s="49"/>
      <c r="W1" s="49" t="s">
        <v>149</v>
      </c>
      <c r="X1" s="49"/>
      <c r="Y1" s="49"/>
      <c r="Z1" s="49"/>
      <c r="AA1" s="49"/>
      <c r="AB1" s="49" t="s">
        <v>148</v>
      </c>
      <c r="AC1" s="49"/>
      <c r="AD1" s="49"/>
      <c r="AE1" s="49"/>
      <c r="AF1" s="49"/>
      <c r="AG1" s="49" t="s">
        <v>147</v>
      </c>
      <c r="AH1" s="49"/>
      <c r="AI1" s="49"/>
      <c r="AJ1" s="49"/>
      <c r="AK1" s="49"/>
      <c r="AL1" s="49" t="s">
        <v>146</v>
      </c>
      <c r="AM1" s="49"/>
      <c r="AN1" s="49"/>
      <c r="AO1" s="49"/>
      <c r="AP1" s="49"/>
    </row>
    <row r="2" spans="1:42" ht="15.75" thickBot="1" x14ac:dyDescent="0.3">
      <c r="A2" s="61" t="s">
        <v>145</v>
      </c>
      <c r="B2" s="2" t="s">
        <v>0</v>
      </c>
      <c r="C2" s="50" t="s">
        <v>144</v>
      </c>
      <c r="D2" s="50"/>
      <c r="E2" s="50"/>
      <c r="F2" s="50"/>
      <c r="G2" s="50"/>
      <c r="H2" s="50" t="s">
        <v>143</v>
      </c>
      <c r="I2" s="50"/>
      <c r="J2" s="50"/>
      <c r="K2" s="50"/>
      <c r="L2" s="50"/>
      <c r="M2" s="50" t="s">
        <v>142</v>
      </c>
      <c r="N2" s="50"/>
      <c r="O2" s="50"/>
      <c r="P2" s="50"/>
      <c r="Q2" s="50"/>
      <c r="R2" s="50" t="s">
        <v>141</v>
      </c>
      <c r="S2" s="50"/>
      <c r="T2" s="50"/>
      <c r="U2" s="50"/>
      <c r="V2" s="50"/>
      <c r="W2" s="50" t="s">
        <v>140</v>
      </c>
      <c r="X2" s="50"/>
      <c r="Y2" s="50"/>
      <c r="Z2" s="50"/>
      <c r="AA2" s="50"/>
      <c r="AB2" s="50" t="s">
        <v>139</v>
      </c>
      <c r="AC2" s="50"/>
      <c r="AD2" s="50"/>
      <c r="AE2" s="50"/>
      <c r="AF2" s="50"/>
      <c r="AG2" s="50" t="s">
        <v>138</v>
      </c>
      <c r="AH2" s="50"/>
      <c r="AI2" s="50"/>
      <c r="AJ2" s="50"/>
      <c r="AK2" s="50"/>
      <c r="AL2" s="50" t="s">
        <v>137</v>
      </c>
      <c r="AM2" s="50"/>
      <c r="AN2" s="50"/>
      <c r="AO2" s="50"/>
      <c r="AP2" s="50"/>
    </row>
    <row r="3" spans="1:42" ht="15.75" thickBot="1" x14ac:dyDescent="0.3">
      <c r="A3" s="60"/>
      <c r="B3" s="3" t="s">
        <v>1</v>
      </c>
      <c r="C3" s="59" t="s">
        <v>2</v>
      </c>
      <c r="D3" s="58" t="s">
        <v>3</v>
      </c>
      <c r="E3" s="57" t="s">
        <v>4</v>
      </c>
      <c r="F3" s="56" t="s">
        <v>136</v>
      </c>
      <c r="G3" s="55" t="s">
        <v>135</v>
      </c>
      <c r="H3" s="59" t="s">
        <v>2</v>
      </c>
      <c r="I3" s="58" t="s">
        <v>3</v>
      </c>
      <c r="J3" s="57" t="s">
        <v>4</v>
      </c>
      <c r="K3" s="56" t="s">
        <v>136</v>
      </c>
      <c r="L3" s="55" t="s">
        <v>135</v>
      </c>
      <c r="M3" s="59" t="s">
        <v>2</v>
      </c>
      <c r="N3" s="58" t="s">
        <v>3</v>
      </c>
      <c r="O3" s="57" t="s">
        <v>4</v>
      </c>
      <c r="P3" s="56" t="s">
        <v>136</v>
      </c>
      <c r="Q3" s="55" t="s">
        <v>135</v>
      </c>
      <c r="R3" s="59" t="s">
        <v>2</v>
      </c>
      <c r="S3" s="58" t="s">
        <v>3</v>
      </c>
      <c r="T3" s="57" t="s">
        <v>4</v>
      </c>
      <c r="U3" s="56" t="s">
        <v>136</v>
      </c>
      <c r="V3" s="55" t="s">
        <v>135</v>
      </c>
      <c r="W3" s="59" t="s">
        <v>2</v>
      </c>
      <c r="X3" s="58" t="s">
        <v>3</v>
      </c>
      <c r="Y3" s="57" t="s">
        <v>4</v>
      </c>
      <c r="Z3" s="56" t="s">
        <v>136</v>
      </c>
      <c r="AA3" s="55" t="s">
        <v>135</v>
      </c>
      <c r="AB3" s="59" t="s">
        <v>2</v>
      </c>
      <c r="AC3" s="58" t="s">
        <v>3</v>
      </c>
      <c r="AD3" s="57" t="s">
        <v>4</v>
      </c>
      <c r="AE3" s="56" t="s">
        <v>136</v>
      </c>
      <c r="AF3" s="55" t="s">
        <v>135</v>
      </c>
      <c r="AG3" s="59" t="s">
        <v>2</v>
      </c>
      <c r="AH3" s="58" t="s">
        <v>3</v>
      </c>
      <c r="AI3" s="57" t="s">
        <v>4</v>
      </c>
      <c r="AJ3" s="56" t="s">
        <v>136</v>
      </c>
      <c r="AK3" s="55" t="s">
        <v>135</v>
      </c>
      <c r="AL3" s="59" t="s">
        <v>2</v>
      </c>
      <c r="AM3" s="58" t="s">
        <v>3</v>
      </c>
      <c r="AN3" s="57" t="s">
        <v>4</v>
      </c>
      <c r="AO3" s="56" t="s">
        <v>136</v>
      </c>
      <c r="AP3" s="55" t="s">
        <v>135</v>
      </c>
    </row>
    <row r="4" spans="1:42" x14ac:dyDescent="0.25">
      <c r="A4" s="54" t="s">
        <v>134</v>
      </c>
      <c r="B4" s="8">
        <v>1</v>
      </c>
      <c r="C4" s="9">
        <v>1</v>
      </c>
      <c r="D4" s="10"/>
      <c r="E4" s="53"/>
      <c r="F4" s="52"/>
      <c r="G4" s="51"/>
      <c r="H4" s="9">
        <v>1</v>
      </c>
      <c r="I4" s="10"/>
      <c r="J4" s="53"/>
      <c r="K4" s="52"/>
      <c r="L4" s="51"/>
      <c r="M4" s="9">
        <v>1</v>
      </c>
      <c r="N4" s="10"/>
      <c r="O4" s="53"/>
      <c r="P4" s="52"/>
      <c r="Q4" s="51"/>
      <c r="R4" s="9">
        <v>0</v>
      </c>
      <c r="S4" s="10"/>
      <c r="T4" s="53"/>
      <c r="U4" s="52"/>
      <c r="V4" s="51"/>
      <c r="W4" s="9">
        <v>0</v>
      </c>
      <c r="X4" s="10"/>
      <c r="Y4" s="53"/>
      <c r="Z4" s="52"/>
      <c r="AA4" s="51"/>
      <c r="AB4" s="9">
        <v>0</v>
      </c>
      <c r="AC4" s="10"/>
      <c r="AD4" s="53"/>
      <c r="AE4" s="52"/>
      <c r="AF4" s="51"/>
      <c r="AG4" s="9">
        <v>0</v>
      </c>
      <c r="AH4" s="10"/>
      <c r="AI4" s="53"/>
      <c r="AJ4" s="52"/>
      <c r="AK4" s="51"/>
      <c r="AL4" s="9">
        <v>0</v>
      </c>
      <c r="AM4" s="10"/>
      <c r="AN4" s="53"/>
      <c r="AO4" s="52"/>
      <c r="AP4" s="51"/>
    </row>
    <row r="5" spans="1:42" x14ac:dyDescent="0.25">
      <c r="A5" s="54" t="s">
        <v>133</v>
      </c>
      <c r="B5" s="12">
        <v>2</v>
      </c>
      <c r="C5" s="9">
        <v>55</v>
      </c>
      <c r="D5" s="10"/>
      <c r="E5" s="53"/>
      <c r="F5" s="52"/>
      <c r="G5" s="51"/>
      <c r="H5" s="9">
        <v>72</v>
      </c>
      <c r="I5" s="10"/>
      <c r="J5" s="53"/>
      <c r="K5" s="52"/>
      <c r="L5" s="51"/>
      <c r="M5" s="9">
        <v>83</v>
      </c>
      <c r="N5" s="10"/>
      <c r="O5" s="53"/>
      <c r="P5" s="52"/>
      <c r="Q5" s="51"/>
      <c r="R5" s="9">
        <v>55</v>
      </c>
      <c r="S5" s="10"/>
      <c r="T5" s="53"/>
      <c r="U5" s="52"/>
      <c r="V5" s="51"/>
      <c r="W5" s="9">
        <v>83</v>
      </c>
      <c r="X5" s="10"/>
      <c r="Y5" s="53"/>
      <c r="Z5" s="52"/>
      <c r="AA5" s="51"/>
      <c r="AB5" s="9">
        <v>94</v>
      </c>
      <c r="AC5" s="10"/>
      <c r="AD5" s="53"/>
      <c r="AE5" s="52"/>
      <c r="AF5" s="51"/>
      <c r="AG5" s="9">
        <v>82</v>
      </c>
      <c r="AH5" s="10"/>
      <c r="AI5" s="53"/>
      <c r="AJ5" s="52"/>
      <c r="AK5" s="51"/>
      <c r="AL5" s="9">
        <v>75</v>
      </c>
      <c r="AM5" s="10"/>
      <c r="AN5" s="53"/>
      <c r="AO5" s="52"/>
      <c r="AP5" s="51"/>
    </row>
    <row r="6" spans="1:42" x14ac:dyDescent="0.25">
      <c r="A6" s="54" t="s">
        <v>132</v>
      </c>
      <c r="B6" s="12">
        <v>3</v>
      </c>
      <c r="C6" s="9">
        <v>1</v>
      </c>
      <c r="D6" s="10"/>
      <c r="E6" s="53"/>
      <c r="F6" s="52"/>
      <c r="G6" s="51"/>
      <c r="H6" s="9">
        <v>3</v>
      </c>
      <c r="I6" s="10"/>
      <c r="J6" s="53"/>
      <c r="K6" s="52"/>
      <c r="L6" s="51"/>
      <c r="M6" s="9">
        <v>2</v>
      </c>
      <c r="N6" s="10"/>
      <c r="O6" s="53"/>
      <c r="P6" s="52"/>
      <c r="Q6" s="51"/>
      <c r="R6" s="9">
        <v>4</v>
      </c>
      <c r="S6" s="10"/>
      <c r="T6" s="53"/>
      <c r="U6" s="52"/>
      <c r="V6" s="51"/>
      <c r="W6" s="9">
        <v>1</v>
      </c>
      <c r="X6" s="10"/>
      <c r="Y6" s="53"/>
      <c r="Z6" s="52"/>
      <c r="AA6" s="51"/>
      <c r="AB6" s="9">
        <v>0</v>
      </c>
      <c r="AC6" s="10"/>
      <c r="AD6" s="53"/>
      <c r="AE6" s="52"/>
      <c r="AF6" s="51"/>
      <c r="AG6" s="9">
        <v>1</v>
      </c>
      <c r="AH6" s="10"/>
      <c r="AI6" s="53"/>
      <c r="AJ6" s="52"/>
      <c r="AK6" s="51"/>
      <c r="AL6" s="9">
        <v>4</v>
      </c>
      <c r="AM6" s="10"/>
      <c r="AN6" s="53"/>
      <c r="AO6" s="52"/>
      <c r="AP6" s="51"/>
    </row>
    <row r="7" spans="1:42" x14ac:dyDescent="0.25">
      <c r="A7" s="54" t="s">
        <v>131</v>
      </c>
      <c r="B7" s="12">
        <v>4</v>
      </c>
      <c r="C7" s="9">
        <v>1</v>
      </c>
      <c r="D7" s="10"/>
      <c r="E7" s="53"/>
      <c r="F7" s="52"/>
      <c r="G7" s="51"/>
      <c r="H7" s="9">
        <v>2</v>
      </c>
      <c r="I7" s="10"/>
      <c r="J7" s="53"/>
      <c r="K7" s="52"/>
      <c r="L7" s="51"/>
      <c r="M7" s="9">
        <v>1</v>
      </c>
      <c r="N7" s="10"/>
      <c r="O7" s="53"/>
      <c r="P7" s="52"/>
      <c r="Q7" s="51"/>
      <c r="R7" s="9">
        <v>0</v>
      </c>
      <c r="S7" s="10"/>
      <c r="T7" s="53"/>
      <c r="U7" s="52"/>
      <c r="V7" s="51"/>
      <c r="W7" s="9">
        <v>0</v>
      </c>
      <c r="X7" s="10"/>
      <c r="Y7" s="53"/>
      <c r="Z7" s="52"/>
      <c r="AA7" s="51"/>
      <c r="AB7" s="9">
        <v>1</v>
      </c>
      <c r="AC7" s="10"/>
      <c r="AD7" s="53"/>
      <c r="AE7" s="52"/>
      <c r="AF7" s="51"/>
      <c r="AG7" s="9">
        <v>0</v>
      </c>
      <c r="AH7" s="10"/>
      <c r="AI7" s="53"/>
      <c r="AJ7" s="52"/>
      <c r="AK7" s="51"/>
      <c r="AL7" s="9">
        <v>0</v>
      </c>
      <c r="AM7" s="10"/>
      <c r="AN7" s="53"/>
      <c r="AO7" s="52"/>
      <c r="AP7" s="51"/>
    </row>
    <row r="8" spans="1:42" x14ac:dyDescent="0.25">
      <c r="A8" s="54" t="s">
        <v>130</v>
      </c>
      <c r="B8" s="12">
        <v>5</v>
      </c>
      <c r="C8" s="9">
        <v>0</v>
      </c>
      <c r="D8" s="10"/>
      <c r="E8" s="53"/>
      <c r="F8" s="52"/>
      <c r="G8" s="51"/>
      <c r="H8" s="9">
        <v>0</v>
      </c>
      <c r="I8" s="10"/>
      <c r="J8" s="53"/>
      <c r="K8" s="52"/>
      <c r="L8" s="51"/>
      <c r="M8" s="9">
        <v>0</v>
      </c>
      <c r="N8" s="10"/>
      <c r="O8" s="53"/>
      <c r="P8" s="52"/>
      <c r="Q8" s="51"/>
      <c r="R8" s="9">
        <v>0</v>
      </c>
      <c r="S8" s="10"/>
      <c r="T8" s="53"/>
      <c r="U8" s="52"/>
      <c r="V8" s="51"/>
      <c r="W8" s="9">
        <v>0</v>
      </c>
      <c r="X8" s="10"/>
      <c r="Y8" s="53"/>
      <c r="Z8" s="52"/>
      <c r="AA8" s="51"/>
      <c r="AB8" s="9">
        <v>0</v>
      </c>
      <c r="AC8" s="10"/>
      <c r="AD8" s="53"/>
      <c r="AE8" s="52"/>
      <c r="AF8" s="51"/>
      <c r="AG8" s="9">
        <v>0</v>
      </c>
      <c r="AH8" s="10"/>
      <c r="AI8" s="53"/>
      <c r="AJ8" s="52"/>
      <c r="AK8" s="51"/>
      <c r="AL8" s="9">
        <v>0</v>
      </c>
      <c r="AM8" s="10"/>
      <c r="AN8" s="53"/>
      <c r="AO8" s="52"/>
      <c r="AP8" s="51"/>
    </row>
    <row r="9" spans="1:42" x14ac:dyDescent="0.25">
      <c r="A9" s="54" t="s">
        <v>129</v>
      </c>
      <c r="B9" s="12">
        <v>6</v>
      </c>
      <c r="C9" s="9">
        <v>0</v>
      </c>
      <c r="D9" s="10">
        <v>28</v>
      </c>
      <c r="E9" s="53"/>
      <c r="F9" s="52"/>
      <c r="G9" s="51"/>
      <c r="H9" s="9">
        <v>0</v>
      </c>
      <c r="I9" s="10">
        <v>23</v>
      </c>
      <c r="J9" s="53"/>
      <c r="K9" s="52"/>
      <c r="L9" s="51"/>
      <c r="M9" s="9">
        <v>0</v>
      </c>
      <c r="N9" s="10">
        <v>16</v>
      </c>
      <c r="O9" s="53"/>
      <c r="P9" s="52"/>
      <c r="Q9" s="51"/>
      <c r="R9" s="9">
        <v>0</v>
      </c>
      <c r="S9" s="10">
        <v>14</v>
      </c>
      <c r="T9" s="53"/>
      <c r="U9" s="52"/>
      <c r="V9" s="51"/>
      <c r="W9" s="9">
        <v>0</v>
      </c>
      <c r="X9" s="10">
        <v>34</v>
      </c>
      <c r="Y9" s="53"/>
      <c r="Z9" s="52"/>
      <c r="AA9" s="51"/>
      <c r="AB9" s="9">
        <v>0</v>
      </c>
      <c r="AC9" s="10">
        <v>40</v>
      </c>
      <c r="AD9" s="53"/>
      <c r="AE9" s="52"/>
      <c r="AF9" s="51"/>
      <c r="AG9" s="9">
        <v>0</v>
      </c>
      <c r="AH9" s="10">
        <v>33</v>
      </c>
      <c r="AI9" s="53"/>
      <c r="AJ9" s="52"/>
      <c r="AK9" s="51"/>
      <c r="AL9" s="9">
        <v>0</v>
      </c>
      <c r="AM9" s="10">
        <v>38</v>
      </c>
      <c r="AN9" s="53"/>
      <c r="AO9" s="52"/>
      <c r="AP9" s="51"/>
    </row>
    <row r="10" spans="1:42" x14ac:dyDescent="0.25">
      <c r="A10" s="54" t="s">
        <v>128</v>
      </c>
      <c r="B10" s="12">
        <v>7</v>
      </c>
      <c r="C10" s="9">
        <v>0</v>
      </c>
      <c r="D10" s="10">
        <v>19</v>
      </c>
      <c r="E10" s="53">
        <v>0</v>
      </c>
      <c r="F10" s="52"/>
      <c r="G10" s="51"/>
      <c r="H10" s="9">
        <v>0</v>
      </c>
      <c r="I10" s="10">
        <v>30</v>
      </c>
      <c r="J10" s="53">
        <v>0</v>
      </c>
      <c r="K10" s="52"/>
      <c r="L10" s="51"/>
      <c r="M10" s="9">
        <v>0</v>
      </c>
      <c r="N10" s="10">
        <v>40</v>
      </c>
      <c r="O10" s="53">
        <v>0</v>
      </c>
      <c r="P10" s="52"/>
      <c r="Q10" s="51"/>
      <c r="R10" s="9">
        <v>0</v>
      </c>
      <c r="S10" s="10">
        <v>24</v>
      </c>
      <c r="T10" s="53">
        <v>0</v>
      </c>
      <c r="U10" s="52"/>
      <c r="V10" s="51"/>
      <c r="W10" s="9">
        <v>0</v>
      </c>
      <c r="X10" s="10">
        <v>19</v>
      </c>
      <c r="Y10" s="53">
        <v>0</v>
      </c>
      <c r="Z10" s="52"/>
      <c r="AA10" s="51"/>
      <c r="AB10" s="9">
        <v>0</v>
      </c>
      <c r="AC10" s="10">
        <v>26</v>
      </c>
      <c r="AD10" s="53">
        <v>0</v>
      </c>
      <c r="AE10" s="52"/>
      <c r="AF10" s="51"/>
      <c r="AG10" s="9">
        <v>0</v>
      </c>
      <c r="AH10" s="10">
        <v>28</v>
      </c>
      <c r="AI10" s="53">
        <v>0</v>
      </c>
      <c r="AJ10" s="52"/>
      <c r="AK10" s="51"/>
      <c r="AL10" s="9">
        <v>0</v>
      </c>
      <c r="AM10" s="10">
        <v>20</v>
      </c>
      <c r="AN10" s="53">
        <v>0</v>
      </c>
      <c r="AO10" s="52"/>
      <c r="AP10" s="51"/>
    </row>
    <row r="11" spans="1:42" x14ac:dyDescent="0.25">
      <c r="A11" s="54" t="s">
        <v>127</v>
      </c>
      <c r="B11" s="12">
        <v>8</v>
      </c>
      <c r="C11" s="9">
        <v>0</v>
      </c>
      <c r="D11" s="10">
        <v>4</v>
      </c>
      <c r="E11" s="53">
        <v>19</v>
      </c>
      <c r="F11" s="52">
        <v>2</v>
      </c>
      <c r="G11" s="51">
        <v>17</v>
      </c>
      <c r="H11" s="9">
        <v>0</v>
      </c>
      <c r="I11" s="10">
        <v>8</v>
      </c>
      <c r="J11" s="53">
        <v>12</v>
      </c>
      <c r="K11" s="52">
        <v>1</v>
      </c>
      <c r="L11" s="51">
        <v>11</v>
      </c>
      <c r="M11" s="9">
        <v>0</v>
      </c>
      <c r="N11" s="10">
        <v>19</v>
      </c>
      <c r="O11" s="53">
        <v>15</v>
      </c>
      <c r="P11" s="52">
        <v>0</v>
      </c>
      <c r="Q11" s="51">
        <v>15</v>
      </c>
      <c r="R11" s="9">
        <v>0</v>
      </c>
      <c r="S11" s="10">
        <v>13</v>
      </c>
      <c r="T11" s="53">
        <v>15</v>
      </c>
      <c r="U11" s="52">
        <v>4</v>
      </c>
      <c r="V11" s="51">
        <v>11</v>
      </c>
      <c r="W11" s="9">
        <v>0</v>
      </c>
      <c r="X11" s="10">
        <v>4</v>
      </c>
      <c r="Y11" s="53">
        <v>22</v>
      </c>
      <c r="Z11" s="52">
        <v>1</v>
      </c>
      <c r="AA11" s="51">
        <v>21</v>
      </c>
      <c r="AB11" s="9">
        <v>0</v>
      </c>
      <c r="AC11" s="10">
        <v>9</v>
      </c>
      <c r="AD11" s="53">
        <v>32</v>
      </c>
      <c r="AE11" s="52">
        <v>4</v>
      </c>
      <c r="AF11" s="51">
        <v>28</v>
      </c>
      <c r="AG11" s="9">
        <v>0</v>
      </c>
      <c r="AH11" s="10">
        <v>7</v>
      </c>
      <c r="AI11" s="53">
        <v>24</v>
      </c>
      <c r="AJ11" s="52">
        <v>2</v>
      </c>
      <c r="AK11" s="51">
        <v>22</v>
      </c>
      <c r="AL11" s="9">
        <v>0</v>
      </c>
      <c r="AM11" s="10">
        <v>5</v>
      </c>
      <c r="AN11" s="53">
        <v>32</v>
      </c>
      <c r="AO11" s="52">
        <v>9</v>
      </c>
      <c r="AP11" s="51">
        <v>23</v>
      </c>
    </row>
    <row r="12" spans="1:42" x14ac:dyDescent="0.25">
      <c r="A12" s="54" t="s">
        <v>126</v>
      </c>
      <c r="B12" s="12">
        <v>9</v>
      </c>
      <c r="C12" s="9">
        <v>0</v>
      </c>
      <c r="D12" s="10">
        <v>1</v>
      </c>
      <c r="E12" s="53">
        <v>27</v>
      </c>
      <c r="F12" s="52">
        <v>17</v>
      </c>
      <c r="G12" s="51">
        <v>10</v>
      </c>
      <c r="H12" s="9">
        <v>0</v>
      </c>
      <c r="I12" s="10">
        <v>0</v>
      </c>
      <c r="J12" s="53">
        <v>38</v>
      </c>
      <c r="K12" s="52">
        <v>24</v>
      </c>
      <c r="L12" s="51">
        <v>14</v>
      </c>
      <c r="M12" s="9">
        <v>0</v>
      </c>
      <c r="N12" s="10">
        <v>4</v>
      </c>
      <c r="O12" s="53">
        <v>38</v>
      </c>
      <c r="P12" s="52">
        <v>18</v>
      </c>
      <c r="Q12" s="51">
        <v>20</v>
      </c>
      <c r="R12" s="9">
        <v>0</v>
      </c>
      <c r="S12" s="10">
        <v>0</v>
      </c>
      <c r="T12" s="53">
        <v>25</v>
      </c>
      <c r="U12" s="52">
        <v>12</v>
      </c>
      <c r="V12" s="51">
        <v>13</v>
      </c>
      <c r="W12" s="9">
        <v>0</v>
      </c>
      <c r="X12" s="10">
        <v>1</v>
      </c>
      <c r="Y12" s="53">
        <v>25</v>
      </c>
      <c r="Z12" s="52">
        <v>14</v>
      </c>
      <c r="AA12" s="51">
        <v>11</v>
      </c>
      <c r="AB12" s="9">
        <v>0</v>
      </c>
      <c r="AC12" s="10">
        <v>2</v>
      </c>
      <c r="AD12" s="53">
        <v>31</v>
      </c>
      <c r="AE12" s="52">
        <v>27</v>
      </c>
      <c r="AF12" s="51">
        <v>4</v>
      </c>
      <c r="AG12" s="9">
        <v>0</v>
      </c>
      <c r="AH12" s="10">
        <v>1</v>
      </c>
      <c r="AI12" s="53">
        <v>27</v>
      </c>
      <c r="AJ12" s="52">
        <v>15</v>
      </c>
      <c r="AK12" s="51">
        <v>12</v>
      </c>
      <c r="AL12" s="9">
        <v>0</v>
      </c>
      <c r="AM12" s="10">
        <v>3</v>
      </c>
      <c r="AN12" s="53">
        <v>26</v>
      </c>
      <c r="AO12" s="52">
        <v>12</v>
      </c>
      <c r="AP12" s="51">
        <v>14</v>
      </c>
    </row>
    <row r="13" spans="1:42" x14ac:dyDescent="0.25">
      <c r="A13" s="54" t="s">
        <v>125</v>
      </c>
      <c r="B13" s="12">
        <v>10</v>
      </c>
      <c r="C13" s="9">
        <v>0</v>
      </c>
      <c r="D13" s="10">
        <v>2</v>
      </c>
      <c r="E13" s="53">
        <v>6</v>
      </c>
      <c r="F13" s="52">
        <v>4</v>
      </c>
      <c r="G13" s="51">
        <v>2</v>
      </c>
      <c r="H13" s="9">
        <v>0</v>
      </c>
      <c r="I13" s="10">
        <v>0</v>
      </c>
      <c r="J13" s="53">
        <v>7</v>
      </c>
      <c r="K13" s="52">
        <v>7</v>
      </c>
      <c r="L13" s="51">
        <v>0</v>
      </c>
      <c r="M13" s="9">
        <v>0</v>
      </c>
      <c r="N13" s="10">
        <v>0</v>
      </c>
      <c r="O13" s="53">
        <v>16</v>
      </c>
      <c r="P13" s="52">
        <v>13</v>
      </c>
      <c r="Q13" s="51">
        <v>3</v>
      </c>
      <c r="R13" s="9">
        <v>0</v>
      </c>
      <c r="S13" s="10">
        <v>0</v>
      </c>
      <c r="T13" s="53">
        <v>11</v>
      </c>
      <c r="U13" s="52">
        <v>8</v>
      </c>
      <c r="V13" s="51">
        <v>3</v>
      </c>
      <c r="W13" s="9">
        <v>0</v>
      </c>
      <c r="X13" s="10">
        <v>3</v>
      </c>
      <c r="Y13" s="53">
        <v>4</v>
      </c>
      <c r="Z13" s="52">
        <v>3</v>
      </c>
      <c r="AA13" s="51">
        <v>1</v>
      </c>
      <c r="AB13" s="9">
        <v>0</v>
      </c>
      <c r="AC13" s="10">
        <v>0</v>
      </c>
      <c r="AD13" s="53">
        <v>8</v>
      </c>
      <c r="AE13" s="52">
        <v>6</v>
      </c>
      <c r="AF13" s="51">
        <v>2</v>
      </c>
      <c r="AG13" s="9">
        <v>0</v>
      </c>
      <c r="AH13" s="10">
        <v>0</v>
      </c>
      <c r="AI13" s="53">
        <v>6</v>
      </c>
      <c r="AJ13" s="52">
        <v>5</v>
      </c>
      <c r="AK13" s="51">
        <v>1</v>
      </c>
      <c r="AL13" s="9">
        <v>0</v>
      </c>
      <c r="AM13" s="10">
        <v>0</v>
      </c>
      <c r="AN13" s="53">
        <v>2</v>
      </c>
      <c r="AO13" s="52">
        <v>1</v>
      </c>
      <c r="AP13" s="51">
        <v>1</v>
      </c>
    </row>
    <row r="14" spans="1:42" x14ac:dyDescent="0.25">
      <c r="A14" s="54" t="s">
        <v>124</v>
      </c>
      <c r="B14" s="12">
        <v>11</v>
      </c>
      <c r="C14" s="9">
        <v>0</v>
      </c>
      <c r="D14" s="10">
        <v>0</v>
      </c>
      <c r="E14" s="53">
        <v>0</v>
      </c>
      <c r="F14" s="52">
        <v>0</v>
      </c>
      <c r="G14" s="51">
        <v>0</v>
      </c>
      <c r="H14" s="9">
        <v>0</v>
      </c>
      <c r="I14" s="10">
        <v>0</v>
      </c>
      <c r="J14" s="53">
        <v>0</v>
      </c>
      <c r="K14" s="52">
        <v>0</v>
      </c>
      <c r="L14" s="51">
        <v>0</v>
      </c>
      <c r="M14" s="9">
        <v>0</v>
      </c>
      <c r="N14" s="10">
        <v>0</v>
      </c>
      <c r="O14" s="53">
        <v>5</v>
      </c>
      <c r="P14" s="52">
        <v>4</v>
      </c>
      <c r="Q14" s="51">
        <v>1</v>
      </c>
      <c r="R14" s="9">
        <v>0</v>
      </c>
      <c r="S14" s="10">
        <v>0</v>
      </c>
      <c r="T14" s="53">
        <v>0</v>
      </c>
      <c r="U14" s="52">
        <v>0</v>
      </c>
      <c r="V14" s="51">
        <v>0</v>
      </c>
      <c r="W14" s="9">
        <v>0</v>
      </c>
      <c r="X14" s="10">
        <v>0</v>
      </c>
      <c r="Y14" s="53">
        <v>4</v>
      </c>
      <c r="Z14" s="52">
        <v>2</v>
      </c>
      <c r="AA14" s="51">
        <v>2</v>
      </c>
      <c r="AB14" s="9">
        <v>0</v>
      </c>
      <c r="AC14" s="10">
        <v>0</v>
      </c>
      <c r="AD14" s="53">
        <v>2</v>
      </c>
      <c r="AE14" s="52">
        <v>1</v>
      </c>
      <c r="AF14" s="51">
        <v>1</v>
      </c>
      <c r="AG14" s="9">
        <v>0</v>
      </c>
      <c r="AH14" s="10">
        <v>0</v>
      </c>
      <c r="AI14" s="53">
        <v>2</v>
      </c>
      <c r="AJ14" s="52">
        <v>1</v>
      </c>
      <c r="AK14" s="51">
        <v>1</v>
      </c>
      <c r="AL14" s="9">
        <v>0</v>
      </c>
      <c r="AM14" s="10">
        <v>0</v>
      </c>
      <c r="AN14" s="53">
        <v>5</v>
      </c>
      <c r="AO14" s="52">
        <v>4</v>
      </c>
      <c r="AP14" s="51">
        <v>1</v>
      </c>
    </row>
    <row r="15" spans="1:42" x14ac:dyDescent="0.25">
      <c r="A15" s="54" t="s">
        <v>123</v>
      </c>
      <c r="B15" s="12">
        <v>12</v>
      </c>
      <c r="C15" s="9"/>
      <c r="D15" s="10"/>
      <c r="E15" s="53"/>
      <c r="F15" s="52"/>
      <c r="G15" s="51"/>
      <c r="H15" s="9"/>
      <c r="I15" s="10"/>
      <c r="J15" s="53"/>
      <c r="K15" s="52"/>
      <c r="L15" s="51"/>
      <c r="M15" s="9"/>
      <c r="N15" s="10"/>
      <c r="O15" s="53"/>
      <c r="P15" s="52"/>
      <c r="Q15" s="51"/>
      <c r="R15" s="9"/>
      <c r="S15" s="10"/>
      <c r="T15" s="53"/>
      <c r="U15" s="52"/>
      <c r="V15" s="51"/>
      <c r="W15" s="9"/>
      <c r="X15" s="10"/>
      <c r="Y15" s="53"/>
      <c r="Z15" s="52"/>
      <c r="AA15" s="51"/>
      <c r="AB15" s="9"/>
      <c r="AC15" s="10"/>
      <c r="AD15" s="53"/>
      <c r="AE15" s="52"/>
      <c r="AF15" s="51"/>
      <c r="AG15" s="9"/>
      <c r="AH15" s="10"/>
      <c r="AI15" s="53"/>
      <c r="AJ15" s="52"/>
      <c r="AK15" s="51"/>
      <c r="AL15" s="9"/>
      <c r="AM15" s="10"/>
      <c r="AN15" s="53"/>
      <c r="AO15" s="52"/>
      <c r="AP15" s="51"/>
    </row>
    <row r="16" spans="1:42" x14ac:dyDescent="0.25">
      <c r="B16" t="s">
        <v>122</v>
      </c>
      <c r="C16">
        <f>SUM(C4:C15)</f>
        <v>58</v>
      </c>
      <c r="D16">
        <f>SUM(D4:D15)</f>
        <v>54</v>
      </c>
      <c r="E16">
        <f>SUM(E4:E15)</f>
        <v>52</v>
      </c>
      <c r="F16">
        <f>SUM(F4:F15)</f>
        <v>23</v>
      </c>
      <c r="G16">
        <f>SUM(G4:G15)</f>
        <v>29</v>
      </c>
      <c r="H16">
        <f>SUM(H4:H15)</f>
        <v>78</v>
      </c>
      <c r="I16">
        <f>SUM(I4:I15)</f>
        <v>61</v>
      </c>
      <c r="J16">
        <f>SUM(J4:J15)</f>
        <v>57</v>
      </c>
      <c r="K16">
        <f>SUM(K4:K15)</f>
        <v>32</v>
      </c>
      <c r="L16">
        <f>SUM(L4:L15)</f>
        <v>25</v>
      </c>
      <c r="M16">
        <f>SUM(M4:M15)</f>
        <v>87</v>
      </c>
      <c r="N16">
        <f>SUM(N4:N15)</f>
        <v>79</v>
      </c>
      <c r="O16">
        <f>SUM(O4:O15)</f>
        <v>74</v>
      </c>
      <c r="P16">
        <f>SUM(P4:P15)</f>
        <v>35</v>
      </c>
      <c r="Q16">
        <f>SUM(Q4:Q15)</f>
        <v>39</v>
      </c>
      <c r="R16">
        <f>SUM(R4:R15)</f>
        <v>59</v>
      </c>
      <c r="S16">
        <f>SUM(S4:S15)</f>
        <v>51</v>
      </c>
      <c r="T16">
        <f>SUM(T4:T15)</f>
        <v>51</v>
      </c>
      <c r="U16">
        <f>SUM(U4:U15)</f>
        <v>24</v>
      </c>
      <c r="V16">
        <f>SUM(V4:V15)</f>
        <v>27</v>
      </c>
      <c r="W16">
        <f>SUM(W4:W15)</f>
        <v>84</v>
      </c>
      <c r="X16">
        <f>SUM(X4:X15)</f>
        <v>61</v>
      </c>
      <c r="Y16">
        <f>SUM(Y4:Y15)</f>
        <v>55</v>
      </c>
      <c r="Z16">
        <f>SUM(Z4:Z15)</f>
        <v>20</v>
      </c>
      <c r="AA16">
        <f>SUM(AA4:AA15)</f>
        <v>35</v>
      </c>
      <c r="AB16">
        <f>SUM(AB4:AB15)</f>
        <v>95</v>
      </c>
      <c r="AC16">
        <f>SUM(AC4:AC15)</f>
        <v>77</v>
      </c>
      <c r="AD16">
        <f>SUM(AD4:AD15)</f>
        <v>73</v>
      </c>
      <c r="AE16">
        <f>SUM(AE4:AE15)</f>
        <v>38</v>
      </c>
      <c r="AF16">
        <f>SUM(AF4:AF15)</f>
        <v>35</v>
      </c>
      <c r="AG16">
        <f>SUM(AG4:AG15)</f>
        <v>83</v>
      </c>
      <c r="AH16">
        <f>SUM(AH4:AH15)</f>
        <v>69</v>
      </c>
      <c r="AI16">
        <f>SUM(AI4:AI15)</f>
        <v>59</v>
      </c>
      <c r="AJ16">
        <f>SUM(AJ4:AJ15)</f>
        <v>23</v>
      </c>
      <c r="AK16">
        <f>SUM(AK4:AK15)</f>
        <v>36</v>
      </c>
      <c r="AL16">
        <f>SUM(AL4:AL15)</f>
        <v>79</v>
      </c>
      <c r="AM16">
        <f>SUM(AM4:AM15)</f>
        <v>66</v>
      </c>
      <c r="AN16">
        <f>SUM(AN4:AN15)</f>
        <v>65</v>
      </c>
      <c r="AO16">
        <f>SUM(AO4:AO15)</f>
        <v>26</v>
      </c>
      <c r="AP16">
        <f>SUM(AP4:AP15)</f>
        <v>39</v>
      </c>
    </row>
    <row r="17" spans="2:34" x14ac:dyDescent="0.25">
      <c r="B17" t="s">
        <v>121</v>
      </c>
      <c r="C17">
        <f>(C16*100)/124</f>
        <v>46.774193548387096</v>
      </c>
      <c r="D17">
        <f>(D16*100)/C16</f>
        <v>93.103448275862064</v>
      </c>
      <c r="E17">
        <f>(E16*100)/D16</f>
        <v>96.296296296296291</v>
      </c>
      <c r="F17">
        <f>(F16*100)/E16</f>
        <v>44.230769230769234</v>
      </c>
    </row>
    <row r="21" spans="2:34" ht="15.75" thickBot="1" x14ac:dyDescent="0.3">
      <c r="C21" s="26" t="s">
        <v>23</v>
      </c>
      <c r="D21" s="26" t="s">
        <v>24</v>
      </c>
      <c r="E21" s="26" t="s">
        <v>33</v>
      </c>
      <c r="F21" s="26" t="s">
        <v>35</v>
      </c>
      <c r="G21" s="26" t="s">
        <v>32</v>
      </c>
      <c r="H21" s="26" t="s">
        <v>38</v>
      </c>
      <c r="I21" s="26" t="s">
        <v>36</v>
      </c>
      <c r="J21" s="26" t="s">
        <v>37</v>
      </c>
      <c r="K21" s="26" t="s">
        <v>31</v>
      </c>
      <c r="L21" s="26" t="s">
        <v>34</v>
      </c>
      <c r="M21" s="26" t="s">
        <v>120</v>
      </c>
      <c r="N21" s="26" t="s">
        <v>119</v>
      </c>
      <c r="S21" t="s">
        <v>118</v>
      </c>
      <c r="T21" t="s">
        <v>117</v>
      </c>
      <c r="U21" t="s">
        <v>116</v>
      </c>
      <c r="V21" t="s">
        <v>115</v>
      </c>
      <c r="W21" t="s">
        <v>114</v>
      </c>
      <c r="X21" t="s">
        <v>113</v>
      </c>
      <c r="Y21" t="s">
        <v>112</v>
      </c>
      <c r="Z21" t="s">
        <v>111</v>
      </c>
      <c r="AA21" t="s">
        <v>110</v>
      </c>
      <c r="AB21" t="s">
        <v>109</v>
      </c>
      <c r="AC21" t="s">
        <v>108</v>
      </c>
      <c r="AD21" t="s">
        <v>107</v>
      </c>
      <c r="AE21" t="s">
        <v>106</v>
      </c>
      <c r="AF21" t="s">
        <v>105</v>
      </c>
      <c r="AG21" t="s">
        <v>104</v>
      </c>
      <c r="AH21" t="s">
        <v>103</v>
      </c>
    </row>
    <row r="22" spans="2:34" x14ac:dyDescent="0.25">
      <c r="B22" s="28" t="s">
        <v>28</v>
      </c>
      <c r="C22" s="23">
        <v>124</v>
      </c>
      <c r="D22" s="23">
        <v>58</v>
      </c>
      <c r="E22" s="25">
        <f>(100*D22)/C22</f>
        <v>46.774193548387096</v>
      </c>
      <c r="F22" s="25">
        <v>54</v>
      </c>
      <c r="G22" s="25">
        <f>(F22*100)/D22</f>
        <v>93.103448275862064</v>
      </c>
      <c r="H22" s="23">
        <v>52</v>
      </c>
      <c r="I22" s="23">
        <v>23</v>
      </c>
      <c r="J22" s="23">
        <v>29</v>
      </c>
      <c r="K22" s="27">
        <f>(H22*100)/F22</f>
        <v>96.296296296296291</v>
      </c>
      <c r="L22" s="27">
        <f>(I22*100)/H22</f>
        <v>44.230769230769234</v>
      </c>
      <c r="M22" s="23">
        <v>6.7037037037037033</v>
      </c>
      <c r="N22">
        <f>(H22*100)/C22</f>
        <v>41.935483870967744</v>
      </c>
      <c r="R22" s="8">
        <v>1</v>
      </c>
      <c r="S22" s="10"/>
      <c r="T22">
        <f>S22*R22</f>
        <v>0</v>
      </c>
      <c r="U22" s="10"/>
      <c r="V22">
        <f>U22*R22</f>
        <v>0</v>
      </c>
      <c r="W22" s="10"/>
      <c r="X22">
        <f>W22*R22</f>
        <v>0</v>
      </c>
      <c r="Y22" s="10"/>
      <c r="Z22">
        <f>Y22*R22</f>
        <v>0</v>
      </c>
      <c r="AA22" s="10"/>
      <c r="AB22">
        <f>AA22*R22</f>
        <v>0</v>
      </c>
      <c r="AC22" s="10"/>
      <c r="AD22">
        <f>AC22*R22</f>
        <v>0</v>
      </c>
      <c r="AE22" s="10"/>
      <c r="AF22">
        <f>AE22*R22</f>
        <v>0</v>
      </c>
      <c r="AG22" s="10"/>
      <c r="AH22">
        <f>AG22*R22</f>
        <v>0</v>
      </c>
    </row>
    <row r="23" spans="2:34" x14ac:dyDescent="0.25">
      <c r="B23" s="28" t="s">
        <v>29</v>
      </c>
      <c r="C23" s="23">
        <v>96</v>
      </c>
      <c r="D23" s="23">
        <v>78</v>
      </c>
      <c r="E23" s="25">
        <f>(100*D23)/C23</f>
        <v>81.25</v>
      </c>
      <c r="F23" s="25">
        <v>61</v>
      </c>
      <c r="G23" s="25">
        <f>(F23*100)/D23</f>
        <v>78.205128205128204</v>
      </c>
      <c r="H23" s="23">
        <v>57</v>
      </c>
      <c r="I23" s="23">
        <v>32</v>
      </c>
      <c r="J23" s="23">
        <v>25</v>
      </c>
      <c r="K23" s="27">
        <f>(H23*100)/F23</f>
        <v>93.442622950819668</v>
      </c>
      <c r="L23" s="27">
        <f>(I23*100)/H23</f>
        <v>56.140350877192979</v>
      </c>
      <c r="M23" s="23">
        <v>6.7540983606557381</v>
      </c>
      <c r="N23">
        <f>(H23*100)/C23</f>
        <v>59.375</v>
      </c>
      <c r="R23" s="12">
        <v>2</v>
      </c>
      <c r="S23" s="10"/>
      <c r="T23">
        <f>S23*R23</f>
        <v>0</v>
      </c>
      <c r="U23" s="10"/>
      <c r="V23">
        <f>U23*R23</f>
        <v>0</v>
      </c>
      <c r="W23" s="10"/>
      <c r="X23">
        <f>W23*R23</f>
        <v>0</v>
      </c>
      <c r="Y23" s="10"/>
      <c r="Z23">
        <f>Y23*R23</f>
        <v>0</v>
      </c>
      <c r="AA23" s="10"/>
      <c r="AB23">
        <f>AA23*R23</f>
        <v>0</v>
      </c>
      <c r="AC23" s="10"/>
      <c r="AD23">
        <f>AC23*R23</f>
        <v>0</v>
      </c>
      <c r="AE23" s="10"/>
      <c r="AF23">
        <f>AE23*R23</f>
        <v>0</v>
      </c>
      <c r="AG23" s="10"/>
      <c r="AH23">
        <f>AG23*R23</f>
        <v>0</v>
      </c>
    </row>
    <row r="24" spans="2:34" x14ac:dyDescent="0.25">
      <c r="B24" s="28" t="s">
        <v>30</v>
      </c>
      <c r="C24" s="23">
        <v>122</v>
      </c>
      <c r="D24" s="23">
        <v>87</v>
      </c>
      <c r="E24" s="25">
        <f>(100*D24)/C24</f>
        <v>71.311475409836063</v>
      </c>
      <c r="F24" s="25">
        <v>79</v>
      </c>
      <c r="G24" s="25">
        <f>(F24*100)/D24</f>
        <v>90.804597701149419</v>
      </c>
      <c r="H24" s="23">
        <v>74</v>
      </c>
      <c r="I24" s="23">
        <v>35</v>
      </c>
      <c r="J24" s="23">
        <v>39</v>
      </c>
      <c r="K24" s="27">
        <f>(H24*100)/F24</f>
        <v>93.670886075949369</v>
      </c>
      <c r="L24" s="27">
        <f>(I24*100)/H24</f>
        <v>47.297297297297298</v>
      </c>
      <c r="M24" s="23">
        <v>7.1392405063291138</v>
      </c>
      <c r="N24">
        <f>(H24*100)/C24</f>
        <v>60.655737704918032</v>
      </c>
      <c r="R24" s="12">
        <v>3</v>
      </c>
      <c r="S24" s="10"/>
      <c r="T24">
        <f>S24*R24</f>
        <v>0</v>
      </c>
      <c r="U24" s="10"/>
      <c r="V24">
        <f>U24*R24</f>
        <v>0</v>
      </c>
      <c r="W24" s="10"/>
      <c r="X24">
        <f>W24*R24</f>
        <v>0</v>
      </c>
      <c r="Y24" s="10"/>
      <c r="Z24">
        <f>Y24*R24</f>
        <v>0</v>
      </c>
      <c r="AA24" s="10"/>
      <c r="AB24">
        <f>AA24*R24</f>
        <v>0</v>
      </c>
      <c r="AC24" s="10"/>
      <c r="AD24">
        <f>AC24*R24</f>
        <v>0</v>
      </c>
      <c r="AE24" s="10"/>
      <c r="AF24">
        <f>AE24*R24</f>
        <v>0</v>
      </c>
      <c r="AG24" s="10"/>
      <c r="AH24">
        <f>AG24*R24</f>
        <v>0</v>
      </c>
    </row>
    <row r="25" spans="2:34" x14ac:dyDescent="0.25">
      <c r="B25" s="28" t="s">
        <v>53</v>
      </c>
      <c r="C25" s="23">
        <v>99</v>
      </c>
      <c r="D25" s="23">
        <v>59</v>
      </c>
      <c r="E25" s="25">
        <f>(100*D25)/C25</f>
        <v>59.595959595959599</v>
      </c>
      <c r="F25" s="23">
        <v>51</v>
      </c>
      <c r="G25" s="25">
        <f>(F25*100)/D25</f>
        <v>86.440677966101688</v>
      </c>
      <c r="H25" s="23">
        <v>51</v>
      </c>
      <c r="I25" s="23">
        <v>24</v>
      </c>
      <c r="J25" s="23">
        <v>27</v>
      </c>
      <c r="K25" s="27">
        <f>(H25*100)/F25</f>
        <v>100</v>
      </c>
      <c r="L25" s="27">
        <f>(I25*100)/H25</f>
        <v>47.058823529411768</v>
      </c>
      <c r="M25" s="23">
        <v>6.9803921568627452</v>
      </c>
      <c r="N25">
        <f>(H25*100)/C25</f>
        <v>51.515151515151516</v>
      </c>
      <c r="R25" s="12">
        <v>4</v>
      </c>
      <c r="S25" s="10"/>
      <c r="T25">
        <f>S25*R25</f>
        <v>0</v>
      </c>
      <c r="U25" s="10"/>
      <c r="V25">
        <f>U25*R25</f>
        <v>0</v>
      </c>
      <c r="W25" s="10"/>
      <c r="X25">
        <f>W25*R25</f>
        <v>0</v>
      </c>
      <c r="Y25" s="10"/>
      <c r="Z25">
        <f>Y25*R25</f>
        <v>0</v>
      </c>
      <c r="AA25" s="10"/>
      <c r="AB25">
        <f>AA25*R25</f>
        <v>0</v>
      </c>
      <c r="AC25" s="10"/>
      <c r="AD25">
        <f>AC25*R25</f>
        <v>0</v>
      </c>
      <c r="AE25" s="10"/>
      <c r="AF25">
        <f>AE25*R25</f>
        <v>0</v>
      </c>
      <c r="AG25" s="10"/>
      <c r="AH25">
        <f>AG25*R25</f>
        <v>0</v>
      </c>
    </row>
    <row r="26" spans="2:34" x14ac:dyDescent="0.25">
      <c r="B26" s="28" t="s">
        <v>102</v>
      </c>
      <c r="C26" s="23">
        <v>111</v>
      </c>
      <c r="D26" s="23">
        <v>84</v>
      </c>
      <c r="E26" s="25">
        <f>(100*D26)/C26</f>
        <v>75.675675675675677</v>
      </c>
      <c r="F26" s="25">
        <v>61</v>
      </c>
      <c r="G26" s="25">
        <f>(F26*100)/D26</f>
        <v>72.61904761904762</v>
      </c>
      <c r="H26" s="25">
        <v>55</v>
      </c>
      <c r="I26" s="25">
        <v>20</v>
      </c>
      <c r="J26" s="25">
        <v>35</v>
      </c>
      <c r="K26" s="27">
        <f>(H26*100)/F26</f>
        <v>90.163934426229503</v>
      </c>
      <c r="L26" s="27">
        <f>(I26*100)/H26</f>
        <v>36.363636363636367</v>
      </c>
      <c r="M26" s="23">
        <v>6.6885245901639347</v>
      </c>
      <c r="N26">
        <f>(H26*100)/C26</f>
        <v>49.549549549549546</v>
      </c>
      <c r="R26" s="12">
        <v>5</v>
      </c>
      <c r="S26" s="10"/>
      <c r="T26">
        <f>S26*R26</f>
        <v>0</v>
      </c>
      <c r="U26" s="10"/>
      <c r="V26">
        <f>U26*R26</f>
        <v>0</v>
      </c>
      <c r="W26" s="10"/>
      <c r="X26">
        <f>W26*R26</f>
        <v>0</v>
      </c>
      <c r="Y26" s="10"/>
      <c r="Z26">
        <f>Y26*R26</f>
        <v>0</v>
      </c>
      <c r="AA26" s="10"/>
      <c r="AB26">
        <f>AA26*R26</f>
        <v>0</v>
      </c>
      <c r="AC26" s="10"/>
      <c r="AD26">
        <f>AC26*R26</f>
        <v>0</v>
      </c>
      <c r="AE26" s="10"/>
      <c r="AF26">
        <f>AE26*R26</f>
        <v>0</v>
      </c>
      <c r="AG26" s="10"/>
      <c r="AH26">
        <f>AG26*R26</f>
        <v>0</v>
      </c>
    </row>
    <row r="27" spans="2:34" x14ac:dyDescent="0.25">
      <c r="B27" s="28" t="s">
        <v>101</v>
      </c>
      <c r="C27" s="23">
        <v>129</v>
      </c>
      <c r="D27" s="23">
        <v>95</v>
      </c>
      <c r="E27" s="25">
        <f>(100*D27)/C27</f>
        <v>73.643410852713174</v>
      </c>
      <c r="F27" s="23">
        <v>77</v>
      </c>
      <c r="G27" s="25">
        <f>(F27*100)/D27</f>
        <v>81.05263157894737</v>
      </c>
      <c r="H27" s="25">
        <v>73</v>
      </c>
      <c r="I27" s="25">
        <v>38</v>
      </c>
      <c r="J27" s="25">
        <v>35</v>
      </c>
      <c r="K27" s="27">
        <f>(H27*100)/F27</f>
        <v>94.805194805194802</v>
      </c>
      <c r="L27" s="27">
        <f>(I27*100)/H27</f>
        <v>52.054794520547944</v>
      </c>
      <c r="M27" s="23">
        <v>6.6493506493506498</v>
      </c>
      <c r="N27">
        <f>(H27*100)/C27</f>
        <v>56.589147286821706</v>
      </c>
      <c r="R27" s="12">
        <v>6</v>
      </c>
      <c r="S27" s="10">
        <v>28</v>
      </c>
      <c r="T27">
        <f>S27*R27</f>
        <v>168</v>
      </c>
      <c r="U27" s="10">
        <v>23</v>
      </c>
      <c r="V27">
        <f>U27*R27</f>
        <v>138</v>
      </c>
      <c r="W27" s="10">
        <v>16</v>
      </c>
      <c r="X27">
        <f>W27*R27</f>
        <v>96</v>
      </c>
      <c r="Y27" s="10">
        <v>14</v>
      </c>
      <c r="Z27">
        <f>Y27*R27</f>
        <v>84</v>
      </c>
      <c r="AA27" s="10">
        <v>34</v>
      </c>
      <c r="AB27">
        <f>AA27*R27</f>
        <v>204</v>
      </c>
      <c r="AC27" s="10">
        <v>40</v>
      </c>
      <c r="AD27">
        <f>AC27*R27</f>
        <v>240</v>
      </c>
      <c r="AE27" s="10">
        <v>33</v>
      </c>
      <c r="AF27">
        <f>AE27*R27</f>
        <v>198</v>
      </c>
      <c r="AG27" s="10">
        <v>38</v>
      </c>
      <c r="AH27">
        <f>AG27*R27</f>
        <v>228</v>
      </c>
    </row>
    <row r="28" spans="2:34" x14ac:dyDescent="0.25">
      <c r="B28" s="28" t="s">
        <v>100</v>
      </c>
      <c r="C28" s="23">
        <v>119</v>
      </c>
      <c r="D28" s="23">
        <v>83</v>
      </c>
      <c r="E28" s="25">
        <f>(100*D28)/C28</f>
        <v>69.747899159663859</v>
      </c>
      <c r="F28" s="25">
        <v>69</v>
      </c>
      <c r="G28" s="25">
        <f>(F28*100)/D28</f>
        <v>83.132530120481931</v>
      </c>
      <c r="H28" s="23">
        <v>59</v>
      </c>
      <c r="I28" s="23">
        <v>23</v>
      </c>
      <c r="J28" s="23">
        <v>36</v>
      </c>
      <c r="K28" s="27">
        <f>(H28*100)/F28</f>
        <v>85.507246376811594</v>
      </c>
      <c r="L28" s="27">
        <f>(I28*100)/H28</f>
        <v>38.983050847457626</v>
      </c>
      <c r="M28">
        <v>6.6521739130434785</v>
      </c>
      <c r="N28">
        <f>(H28*100)/C28</f>
        <v>49.579831932773111</v>
      </c>
      <c r="R28" s="12">
        <v>7</v>
      </c>
      <c r="S28" s="10">
        <v>19</v>
      </c>
      <c r="T28">
        <f>S28*R28</f>
        <v>133</v>
      </c>
      <c r="U28" s="10">
        <v>30</v>
      </c>
      <c r="V28">
        <f>U28*R28</f>
        <v>210</v>
      </c>
      <c r="W28" s="10">
        <v>40</v>
      </c>
      <c r="X28">
        <f>W28*R28</f>
        <v>280</v>
      </c>
      <c r="Y28" s="10">
        <v>24</v>
      </c>
      <c r="Z28">
        <f>Y28*R28</f>
        <v>168</v>
      </c>
      <c r="AA28" s="10">
        <v>19</v>
      </c>
      <c r="AB28">
        <f>AA28*R28</f>
        <v>133</v>
      </c>
      <c r="AC28" s="10">
        <v>26</v>
      </c>
      <c r="AD28">
        <f>AC28*R28</f>
        <v>182</v>
      </c>
      <c r="AE28" s="10">
        <v>28</v>
      </c>
      <c r="AF28">
        <f>AE28*R28</f>
        <v>196</v>
      </c>
      <c r="AG28" s="10">
        <v>20</v>
      </c>
      <c r="AH28">
        <f>AG28*R28</f>
        <v>140</v>
      </c>
    </row>
    <row r="29" spans="2:34" x14ac:dyDescent="0.25">
      <c r="B29" s="28" t="s">
        <v>99</v>
      </c>
      <c r="C29" s="23">
        <v>123</v>
      </c>
      <c r="D29" s="23">
        <v>79</v>
      </c>
      <c r="E29" s="25">
        <f>(100*D29)/C29</f>
        <v>64.22764227642277</v>
      </c>
      <c r="F29" s="23">
        <v>66</v>
      </c>
      <c r="G29" s="25">
        <f>(F29*100)/D29</f>
        <v>83.544303797468359</v>
      </c>
      <c r="H29" s="23">
        <v>65</v>
      </c>
      <c r="I29" s="23">
        <v>26</v>
      </c>
      <c r="J29" s="23">
        <v>39</v>
      </c>
      <c r="K29" s="27">
        <f>(H29*100)/F29</f>
        <v>98.484848484848484</v>
      </c>
      <c r="L29" s="27">
        <f>(I29*100)/H29</f>
        <v>40</v>
      </c>
      <c r="M29">
        <v>6.5909090909090908</v>
      </c>
      <c r="N29">
        <f>(H29*100)/C29</f>
        <v>52.845528455284551</v>
      </c>
      <c r="R29" s="12">
        <v>8</v>
      </c>
      <c r="S29" s="10">
        <v>4</v>
      </c>
      <c r="T29">
        <f>S29*R29</f>
        <v>32</v>
      </c>
      <c r="U29" s="10">
        <v>8</v>
      </c>
      <c r="V29">
        <f>U29*R29</f>
        <v>64</v>
      </c>
      <c r="W29" s="10">
        <v>19</v>
      </c>
      <c r="X29">
        <f>W29*R29</f>
        <v>152</v>
      </c>
      <c r="Y29" s="10">
        <v>13</v>
      </c>
      <c r="Z29">
        <f>Y29*R29</f>
        <v>104</v>
      </c>
      <c r="AA29" s="10">
        <v>4</v>
      </c>
      <c r="AB29">
        <f>AA29*R29</f>
        <v>32</v>
      </c>
      <c r="AC29" s="10">
        <v>9</v>
      </c>
      <c r="AD29">
        <f>AC29*R29</f>
        <v>72</v>
      </c>
      <c r="AE29" s="10">
        <v>7</v>
      </c>
      <c r="AF29">
        <f>AE29*R29</f>
        <v>56</v>
      </c>
      <c r="AG29" s="10">
        <v>5</v>
      </c>
      <c r="AH29">
        <f>AG29*R29</f>
        <v>40</v>
      </c>
    </row>
    <row r="30" spans="2:34" x14ac:dyDescent="0.25">
      <c r="R30" s="12">
        <v>9</v>
      </c>
      <c r="S30" s="10">
        <v>1</v>
      </c>
      <c r="T30">
        <f>S30*R30</f>
        <v>9</v>
      </c>
      <c r="U30" s="10">
        <v>0</v>
      </c>
      <c r="V30">
        <f>U30*R30</f>
        <v>0</v>
      </c>
      <c r="W30" s="10">
        <v>4</v>
      </c>
      <c r="X30">
        <f>W30*R30</f>
        <v>36</v>
      </c>
      <c r="Y30" s="10">
        <v>0</v>
      </c>
      <c r="Z30">
        <f>Y30*R30</f>
        <v>0</v>
      </c>
      <c r="AA30" s="10">
        <v>1</v>
      </c>
      <c r="AB30">
        <f>AA30*R30</f>
        <v>9</v>
      </c>
      <c r="AC30" s="10">
        <v>2</v>
      </c>
      <c r="AD30">
        <f>AC30*R30</f>
        <v>18</v>
      </c>
      <c r="AE30" s="10">
        <v>1</v>
      </c>
      <c r="AF30">
        <f>AE30*R30</f>
        <v>9</v>
      </c>
      <c r="AG30" s="10">
        <v>3</v>
      </c>
      <c r="AH30">
        <f>AG30*R30</f>
        <v>27</v>
      </c>
    </row>
    <row r="31" spans="2:34" x14ac:dyDescent="0.25">
      <c r="R31" s="12">
        <v>10</v>
      </c>
      <c r="S31" s="10">
        <v>2</v>
      </c>
      <c r="T31">
        <f>S31*R31</f>
        <v>20</v>
      </c>
      <c r="U31" s="10">
        <v>0</v>
      </c>
      <c r="V31">
        <f>U31*R31</f>
        <v>0</v>
      </c>
      <c r="W31" s="10">
        <v>0</v>
      </c>
      <c r="X31">
        <f>W31*R31</f>
        <v>0</v>
      </c>
      <c r="Y31" s="10">
        <v>0</v>
      </c>
      <c r="Z31">
        <f>Y31*R31</f>
        <v>0</v>
      </c>
      <c r="AA31" s="10">
        <v>3</v>
      </c>
      <c r="AB31">
        <f>AA31*R31</f>
        <v>30</v>
      </c>
      <c r="AC31" s="10">
        <v>0</v>
      </c>
      <c r="AD31">
        <f>AC31*R31</f>
        <v>0</v>
      </c>
      <c r="AE31" s="10">
        <v>0</v>
      </c>
      <c r="AF31">
        <f>AE31*R31</f>
        <v>0</v>
      </c>
      <c r="AG31" s="10">
        <v>0</v>
      </c>
      <c r="AH31">
        <f>AG31*R31</f>
        <v>0</v>
      </c>
    </row>
    <row r="32" spans="2:34" x14ac:dyDescent="0.25">
      <c r="R32" s="12">
        <v>11</v>
      </c>
      <c r="S32" s="10">
        <v>0</v>
      </c>
      <c r="T32">
        <f>S32*R32</f>
        <v>0</v>
      </c>
      <c r="U32" s="10">
        <v>0</v>
      </c>
      <c r="V32">
        <f>U32*R32</f>
        <v>0</v>
      </c>
      <c r="W32" s="10">
        <v>0</v>
      </c>
      <c r="X32">
        <f>W32*R32</f>
        <v>0</v>
      </c>
      <c r="Y32" s="10">
        <v>0</v>
      </c>
      <c r="Z32">
        <f>Y32*R32</f>
        <v>0</v>
      </c>
      <c r="AA32" s="10">
        <v>0</v>
      </c>
      <c r="AB32">
        <f>AA32*R32</f>
        <v>0</v>
      </c>
      <c r="AC32" s="10">
        <v>0</v>
      </c>
      <c r="AD32">
        <f>AC32*R32</f>
        <v>0</v>
      </c>
      <c r="AE32" s="10">
        <v>0</v>
      </c>
      <c r="AF32">
        <f>AE32*R32</f>
        <v>0</v>
      </c>
      <c r="AG32" s="10">
        <v>0</v>
      </c>
      <c r="AH32">
        <f>AG32*R32</f>
        <v>0</v>
      </c>
    </row>
    <row r="33" spans="18:34" x14ac:dyDescent="0.25">
      <c r="R33" s="12">
        <v>12</v>
      </c>
      <c r="S33" s="10"/>
      <c r="T33">
        <f>S33*R33</f>
        <v>0</v>
      </c>
      <c r="U33" s="10"/>
      <c r="V33">
        <f>U33*R33</f>
        <v>0</v>
      </c>
      <c r="W33" s="10"/>
      <c r="X33">
        <f>W33*R33</f>
        <v>0</v>
      </c>
      <c r="Y33" s="10"/>
      <c r="Z33">
        <f>Y33*R33</f>
        <v>0</v>
      </c>
      <c r="AA33" s="10"/>
      <c r="AB33">
        <f>AA33*R33</f>
        <v>0</v>
      </c>
      <c r="AC33" s="10"/>
      <c r="AD33">
        <f>AC33*R33</f>
        <v>0</v>
      </c>
      <c r="AE33" s="10"/>
      <c r="AF33">
        <f>AE33*R33</f>
        <v>0</v>
      </c>
      <c r="AG33" s="10"/>
      <c r="AH33">
        <f>AG33*R33</f>
        <v>0</v>
      </c>
    </row>
    <row r="34" spans="18:34" x14ac:dyDescent="0.25">
      <c r="R34" t="s">
        <v>98</v>
      </c>
      <c r="S34">
        <f>SUM(S22:S33)</f>
        <v>54</v>
      </c>
      <c r="T34">
        <f>SUM(T22:T33)</f>
        <v>362</v>
      </c>
      <c r="U34">
        <f>SUM(U22:U33)</f>
        <v>61</v>
      </c>
      <c r="V34">
        <f>SUM(V22:V33)</f>
        <v>412</v>
      </c>
      <c r="W34">
        <f>SUM(W22:W33)</f>
        <v>79</v>
      </c>
      <c r="X34">
        <f>SUM(X22:X33)</f>
        <v>564</v>
      </c>
      <c r="Y34">
        <f>SUM(Y22:Y33)</f>
        <v>51</v>
      </c>
      <c r="Z34">
        <f>SUM(Z22:Z33)</f>
        <v>356</v>
      </c>
      <c r="AA34">
        <f>SUM(AA22:AA33)</f>
        <v>61</v>
      </c>
      <c r="AB34">
        <f>SUM(AB22:AB33)</f>
        <v>408</v>
      </c>
      <c r="AC34">
        <f>SUM(AC22:AC33)</f>
        <v>77</v>
      </c>
      <c r="AD34">
        <f>SUM(AD22:AD33)</f>
        <v>512</v>
      </c>
      <c r="AE34">
        <f>SUM(AE22:AE33)</f>
        <v>69</v>
      </c>
      <c r="AF34">
        <f>SUM(AF22:AF33)</f>
        <v>459</v>
      </c>
      <c r="AG34">
        <f>SUM(AG22:AG33)</f>
        <v>66</v>
      </c>
      <c r="AH34">
        <f>SUM(AH22:AH33)</f>
        <v>435</v>
      </c>
    </row>
    <row r="35" spans="18:34" x14ac:dyDescent="0.25">
      <c r="R35" t="s">
        <v>97</v>
      </c>
      <c r="T35">
        <f>T34/S34</f>
        <v>6.7037037037037033</v>
      </c>
      <c r="V35">
        <f>V34/U34</f>
        <v>6.7540983606557381</v>
      </c>
      <c r="X35">
        <f>X34/W34</f>
        <v>7.1392405063291138</v>
      </c>
      <c r="Z35">
        <f>Z34/Y34</f>
        <v>6.9803921568627452</v>
      </c>
      <c r="AB35">
        <f>AB34/AA34</f>
        <v>6.6885245901639347</v>
      </c>
      <c r="AD35">
        <f>AD34/AC34</f>
        <v>6.6493506493506498</v>
      </c>
      <c r="AF35">
        <f>AF34/AE34</f>
        <v>6.6521739130434785</v>
      </c>
      <c r="AH35">
        <f>AH34/AG34</f>
        <v>6.5909090909090908</v>
      </c>
    </row>
    <row r="36" spans="18:34" x14ac:dyDescent="0.25">
      <c r="R36" t="s">
        <v>96</v>
      </c>
      <c r="T36">
        <f>S34/D22*100</f>
        <v>93.103448275862064</v>
      </c>
      <c r="V36">
        <f>U34/D23*100</f>
        <v>78.205128205128204</v>
      </c>
      <c r="X36">
        <f>W34/D24*100</f>
        <v>90.804597701149419</v>
      </c>
      <c r="Z36">
        <f>Y34/D25*100</f>
        <v>86.440677966101703</v>
      </c>
      <c r="AB36">
        <f>AA34/D26*100</f>
        <v>72.61904761904762</v>
      </c>
      <c r="AD36">
        <f>AC34/D27*100</f>
        <v>81.05263157894737</v>
      </c>
      <c r="AF36">
        <f>AE34/D28*100</f>
        <v>83.132530120481931</v>
      </c>
      <c r="AH36">
        <f>AG34/D29*100</f>
        <v>83.544303797468359</v>
      </c>
    </row>
  </sheetData>
  <mergeCells count="16">
    <mergeCell ref="AG1:AK1"/>
    <mergeCell ref="AG2:AK2"/>
    <mergeCell ref="AL1:AP1"/>
    <mergeCell ref="AL2:AP2"/>
    <mergeCell ref="R1:V1"/>
    <mergeCell ref="R2:V2"/>
    <mergeCell ref="W1:AA1"/>
    <mergeCell ref="W2:AA2"/>
    <mergeCell ref="AB1:AF1"/>
    <mergeCell ref="AB2:AF2"/>
    <mergeCell ref="C1:G1"/>
    <mergeCell ref="C2:G2"/>
    <mergeCell ref="H1:L1"/>
    <mergeCell ref="H2:L2"/>
    <mergeCell ref="M1:Q1"/>
    <mergeCell ref="M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3A42-DE34-40E2-9104-7A582E5EF064}">
  <dimension ref="A4:AW59"/>
  <sheetViews>
    <sheetView zoomScale="68" zoomScaleNormal="115" workbookViewId="0">
      <selection activeCell="AR5" sqref="AR5:AV5"/>
    </sheetView>
  </sheetViews>
  <sheetFormatPr defaultRowHeight="15" x14ac:dyDescent="0.25"/>
  <cols>
    <col min="1" max="1" width="13.5703125" customWidth="1"/>
  </cols>
  <sheetData>
    <row r="4" spans="1:48" s="66" customFormat="1" ht="18.75" x14ac:dyDescent="0.3">
      <c r="A4" s="65" t="s">
        <v>166</v>
      </c>
      <c r="B4" s="94" t="s">
        <v>28</v>
      </c>
      <c r="C4" s="95"/>
      <c r="D4" s="95"/>
      <c r="E4" s="95"/>
      <c r="F4" s="95"/>
      <c r="G4" s="96"/>
      <c r="H4" s="97" t="s">
        <v>29</v>
      </c>
      <c r="I4" s="98"/>
      <c r="J4" s="98"/>
      <c r="K4" s="98"/>
      <c r="L4" s="98"/>
      <c r="M4" s="99"/>
      <c r="N4" s="100" t="s">
        <v>30</v>
      </c>
      <c r="O4" s="101"/>
      <c r="P4" s="101"/>
      <c r="Q4" s="101"/>
      <c r="R4" s="101"/>
      <c r="S4" s="102"/>
      <c r="T4" s="103" t="s">
        <v>53</v>
      </c>
      <c r="U4" s="104"/>
      <c r="V4" s="104"/>
      <c r="W4" s="104"/>
      <c r="X4" s="104"/>
      <c r="Y4" s="105"/>
      <c r="Z4" s="106" t="s">
        <v>102</v>
      </c>
      <c r="AA4" s="107"/>
      <c r="AB4" s="107"/>
      <c r="AC4" s="107"/>
      <c r="AD4" s="107"/>
      <c r="AE4" s="108"/>
      <c r="AF4" s="109" t="s">
        <v>101</v>
      </c>
      <c r="AG4" s="110"/>
      <c r="AH4" s="110"/>
      <c r="AI4" s="110"/>
      <c r="AJ4" s="110"/>
      <c r="AK4" s="111"/>
      <c r="AL4" s="112" t="s">
        <v>100</v>
      </c>
      <c r="AM4" s="113"/>
      <c r="AN4" s="113"/>
      <c r="AO4" s="113"/>
      <c r="AP4" s="113"/>
      <c r="AQ4" s="114"/>
      <c r="AR4" s="94" t="s">
        <v>99</v>
      </c>
      <c r="AS4" s="95"/>
      <c r="AT4" s="95"/>
      <c r="AU4" s="95"/>
      <c r="AV4" s="96"/>
    </row>
    <row r="5" spans="1:48" s="64" customFormat="1" x14ac:dyDescent="0.25">
      <c r="A5" s="64" t="s">
        <v>165</v>
      </c>
      <c r="B5" s="115">
        <v>101</v>
      </c>
      <c r="C5" s="116"/>
      <c r="D5" s="116"/>
      <c r="E5" s="116"/>
      <c r="F5" s="116"/>
      <c r="G5" s="117"/>
      <c r="H5" s="118">
        <v>100</v>
      </c>
      <c r="I5" s="119"/>
      <c r="J5" s="119"/>
      <c r="K5" s="119"/>
      <c r="L5" s="119"/>
      <c r="M5" s="120"/>
      <c r="N5" s="121">
        <v>96</v>
      </c>
      <c r="O5" s="122"/>
      <c r="P5" s="122"/>
      <c r="Q5" s="122"/>
      <c r="R5" s="122"/>
      <c r="S5" s="123"/>
      <c r="T5" s="124">
        <v>117</v>
      </c>
      <c r="U5" s="125"/>
      <c r="V5" s="125"/>
      <c r="W5" s="125"/>
      <c r="X5" s="125"/>
      <c r="Y5" s="126"/>
      <c r="Z5" s="127">
        <v>101</v>
      </c>
      <c r="AA5" s="128"/>
      <c r="AB5" s="128"/>
      <c r="AC5" s="128"/>
      <c r="AD5" s="128"/>
      <c r="AE5" s="129"/>
      <c r="AF5" s="130">
        <v>100</v>
      </c>
      <c r="AG5" s="131"/>
      <c r="AH5" s="131"/>
      <c r="AI5" s="131"/>
      <c r="AJ5" s="131"/>
      <c r="AK5" s="132"/>
      <c r="AL5" s="133">
        <v>102</v>
      </c>
      <c r="AM5" s="134"/>
      <c r="AN5" s="134"/>
      <c r="AO5" s="134"/>
      <c r="AP5" s="134"/>
      <c r="AQ5" s="135"/>
      <c r="AR5" s="115">
        <v>103</v>
      </c>
      <c r="AS5" s="116"/>
      <c r="AT5" s="116"/>
      <c r="AU5" s="116"/>
      <c r="AV5" s="117"/>
    </row>
    <row r="6" spans="1:48" x14ac:dyDescent="0.25">
      <c r="B6" s="74"/>
      <c r="C6" s="74"/>
      <c r="D6" s="74"/>
      <c r="E6" s="74"/>
      <c r="F6" s="74"/>
      <c r="G6" s="74"/>
      <c r="H6" s="75"/>
      <c r="I6" s="75"/>
      <c r="J6" s="75"/>
      <c r="K6" s="75"/>
      <c r="L6" s="75"/>
      <c r="M6" s="75"/>
      <c r="N6" s="45"/>
      <c r="O6" s="45"/>
      <c r="P6" s="45"/>
      <c r="Q6" s="45"/>
      <c r="R6" s="45"/>
      <c r="S6" s="45"/>
      <c r="T6" s="76"/>
      <c r="U6" s="76"/>
      <c r="V6" s="76"/>
      <c r="W6" s="76"/>
      <c r="X6" s="76"/>
      <c r="Y6" s="76"/>
      <c r="Z6" s="77"/>
      <c r="AA6" s="77"/>
      <c r="AB6" s="77"/>
      <c r="AC6" s="77"/>
      <c r="AD6" s="77"/>
      <c r="AE6" s="77"/>
      <c r="AF6" s="78"/>
      <c r="AG6" s="78"/>
      <c r="AH6" s="78"/>
      <c r="AI6" s="78"/>
      <c r="AJ6" s="78"/>
      <c r="AK6" s="78"/>
      <c r="AL6" s="79"/>
      <c r="AM6" s="79"/>
      <c r="AN6" s="79"/>
      <c r="AO6" s="79"/>
      <c r="AP6" s="79"/>
      <c r="AQ6" s="79"/>
      <c r="AR6" s="74"/>
      <c r="AS6" s="74"/>
      <c r="AT6" s="74"/>
      <c r="AU6" s="74"/>
      <c r="AV6" s="74"/>
    </row>
    <row r="7" spans="1:48" s="67" customFormat="1" x14ac:dyDescent="0.25">
      <c r="B7" s="80" t="s">
        <v>161</v>
      </c>
      <c r="C7" s="80" t="s">
        <v>160</v>
      </c>
      <c r="D7" s="80" t="s">
        <v>159</v>
      </c>
      <c r="E7" s="80" t="s">
        <v>158</v>
      </c>
      <c r="F7" s="80" t="s">
        <v>162</v>
      </c>
      <c r="G7" s="80" t="s">
        <v>157</v>
      </c>
      <c r="H7" s="81" t="s">
        <v>161</v>
      </c>
      <c r="I7" s="81" t="s">
        <v>160</v>
      </c>
      <c r="J7" s="81" t="s">
        <v>159</v>
      </c>
      <c r="K7" s="81" t="s">
        <v>158</v>
      </c>
      <c r="L7" s="81" t="s">
        <v>162</v>
      </c>
      <c r="M7" s="81" t="s">
        <v>157</v>
      </c>
      <c r="N7" s="82" t="s">
        <v>161</v>
      </c>
      <c r="O7" s="82" t="s">
        <v>160</v>
      </c>
      <c r="P7" s="82" t="s">
        <v>163</v>
      </c>
      <c r="Q7" s="82" t="s">
        <v>164</v>
      </c>
      <c r="R7" s="82" t="s">
        <v>162</v>
      </c>
      <c r="S7" s="82" t="s">
        <v>157</v>
      </c>
      <c r="T7" s="83" t="s">
        <v>161</v>
      </c>
      <c r="U7" s="83" t="s">
        <v>160</v>
      </c>
      <c r="V7" s="83" t="s">
        <v>163</v>
      </c>
      <c r="W7" s="83" t="s">
        <v>164</v>
      </c>
      <c r="X7" s="83" t="s">
        <v>162</v>
      </c>
      <c r="Y7" s="83" t="s">
        <v>157</v>
      </c>
      <c r="Z7" s="84" t="s">
        <v>161</v>
      </c>
      <c r="AA7" s="84" t="s">
        <v>160</v>
      </c>
      <c r="AB7" s="84" t="s">
        <v>159</v>
      </c>
      <c r="AC7" s="84" t="s">
        <v>158</v>
      </c>
      <c r="AD7" s="84" t="s">
        <v>162</v>
      </c>
      <c r="AE7" s="84" t="s">
        <v>157</v>
      </c>
      <c r="AF7" s="85" t="s">
        <v>161</v>
      </c>
      <c r="AG7" s="85" t="s">
        <v>160</v>
      </c>
      <c r="AH7" s="85" t="s">
        <v>163</v>
      </c>
      <c r="AI7" s="85" t="s">
        <v>164</v>
      </c>
      <c r="AJ7" s="85" t="s">
        <v>162</v>
      </c>
      <c r="AK7" s="85" t="s">
        <v>157</v>
      </c>
      <c r="AL7" s="86" t="s">
        <v>161</v>
      </c>
      <c r="AM7" s="86" t="s">
        <v>160</v>
      </c>
      <c r="AN7" s="86" t="s">
        <v>163</v>
      </c>
      <c r="AO7" s="86" t="s">
        <v>158</v>
      </c>
      <c r="AP7" s="86" t="s">
        <v>162</v>
      </c>
      <c r="AQ7" s="86" t="s">
        <v>157</v>
      </c>
      <c r="AR7" s="80" t="s">
        <v>161</v>
      </c>
      <c r="AS7" s="80" t="s">
        <v>160</v>
      </c>
      <c r="AT7" s="80" t="s">
        <v>159</v>
      </c>
      <c r="AU7" s="80" t="s">
        <v>158</v>
      </c>
      <c r="AV7" s="80" t="s">
        <v>157</v>
      </c>
    </row>
    <row r="8" spans="1:48" x14ac:dyDescent="0.25">
      <c r="B8" s="87">
        <v>0</v>
      </c>
      <c r="C8" s="87"/>
      <c r="D8" s="87"/>
      <c r="E8" s="87"/>
      <c r="F8" s="87"/>
      <c r="G8" s="87"/>
      <c r="H8" s="88">
        <v>2</v>
      </c>
      <c r="I8" s="88"/>
      <c r="J8" s="88"/>
      <c r="K8" s="88"/>
      <c r="L8" s="88"/>
      <c r="M8" s="88"/>
      <c r="N8" s="43">
        <v>1</v>
      </c>
      <c r="O8" s="43"/>
      <c r="P8" s="43"/>
      <c r="Q8" s="43"/>
      <c r="R8" s="43"/>
      <c r="S8" s="43"/>
      <c r="T8" s="89">
        <v>0</v>
      </c>
      <c r="U8" s="89"/>
      <c r="V8" s="89"/>
      <c r="W8" s="89"/>
      <c r="X8" s="89"/>
      <c r="Y8" s="89"/>
      <c r="Z8" s="90"/>
      <c r="AA8" s="90"/>
      <c r="AB8" s="90"/>
      <c r="AC8" s="90"/>
      <c r="AD8" s="90"/>
      <c r="AE8" s="90"/>
      <c r="AF8" s="91"/>
      <c r="AG8" s="91"/>
      <c r="AH8" s="91"/>
      <c r="AI8" s="91"/>
      <c r="AJ8" s="91"/>
      <c r="AK8" s="91"/>
      <c r="AL8" s="92"/>
      <c r="AM8" s="92"/>
      <c r="AN8" s="92"/>
      <c r="AO8" s="92"/>
      <c r="AP8" s="92"/>
      <c r="AQ8" s="92"/>
      <c r="AR8" s="87"/>
      <c r="AS8" s="87"/>
      <c r="AT8" s="87"/>
      <c r="AU8" s="87"/>
      <c r="AV8" s="87"/>
    </row>
    <row r="9" spans="1:48" x14ac:dyDescent="0.25">
      <c r="B9" s="87">
        <v>0</v>
      </c>
      <c r="C9" s="87"/>
      <c r="D9" s="87"/>
      <c r="E9" s="87"/>
      <c r="F9" s="87"/>
      <c r="G9" s="87"/>
      <c r="H9" s="88">
        <v>1</v>
      </c>
      <c r="I9" s="88"/>
      <c r="J9" s="88"/>
      <c r="K9" s="88"/>
      <c r="L9" s="88"/>
      <c r="M9" s="88"/>
      <c r="N9" s="43">
        <v>2</v>
      </c>
      <c r="O9" s="43"/>
      <c r="P9" s="43"/>
      <c r="Q9" s="43"/>
      <c r="R9" s="43"/>
      <c r="S9" s="43"/>
      <c r="T9" s="89">
        <v>0</v>
      </c>
      <c r="U9" s="89"/>
      <c r="V9" s="89"/>
      <c r="W9" s="89"/>
      <c r="X9" s="89"/>
      <c r="Y9" s="89"/>
      <c r="Z9" s="90"/>
      <c r="AA9" s="90"/>
      <c r="AB9" s="90"/>
      <c r="AC9" s="90"/>
      <c r="AD9" s="90"/>
      <c r="AE9" s="90"/>
      <c r="AF9" s="91"/>
      <c r="AG9" s="91"/>
      <c r="AH9" s="91"/>
      <c r="AI9" s="91"/>
      <c r="AJ9" s="91"/>
      <c r="AK9" s="91"/>
      <c r="AL9" s="92"/>
      <c r="AM9" s="92"/>
      <c r="AN9" s="92"/>
      <c r="AO9" s="92"/>
      <c r="AP9" s="92"/>
      <c r="AQ9" s="92"/>
      <c r="AR9" s="87"/>
      <c r="AS9" s="87"/>
      <c r="AT9" s="87"/>
      <c r="AU9" s="87"/>
      <c r="AV9" s="87"/>
    </row>
    <row r="10" spans="1:48" x14ac:dyDescent="0.25">
      <c r="B10" s="87">
        <v>11</v>
      </c>
      <c r="C10" s="87"/>
      <c r="D10" s="87"/>
      <c r="E10" s="87"/>
      <c r="F10" s="87"/>
      <c r="G10" s="87"/>
      <c r="H10" s="88">
        <v>13</v>
      </c>
      <c r="I10" s="88"/>
      <c r="J10" s="88"/>
      <c r="K10" s="88"/>
      <c r="L10" s="88"/>
      <c r="M10" s="88"/>
      <c r="N10" s="43">
        <v>13</v>
      </c>
      <c r="O10" s="43"/>
      <c r="P10" s="43"/>
      <c r="Q10" s="43"/>
      <c r="R10" s="43"/>
      <c r="S10" s="43"/>
      <c r="T10" s="89">
        <v>32</v>
      </c>
      <c r="U10" s="89"/>
      <c r="V10" s="89"/>
      <c r="W10" s="89"/>
      <c r="X10" s="89"/>
      <c r="Y10" s="89"/>
      <c r="Z10" s="90"/>
      <c r="AA10" s="90"/>
      <c r="AB10" s="90"/>
      <c r="AC10" s="90"/>
      <c r="AD10" s="90"/>
      <c r="AE10" s="90"/>
      <c r="AF10" s="91"/>
      <c r="AG10" s="91"/>
      <c r="AH10" s="91"/>
      <c r="AI10" s="91"/>
      <c r="AJ10" s="91"/>
      <c r="AK10" s="91"/>
      <c r="AL10" s="92"/>
      <c r="AM10" s="92"/>
      <c r="AN10" s="92"/>
      <c r="AO10" s="92"/>
      <c r="AP10" s="92"/>
      <c r="AQ10" s="92"/>
      <c r="AR10" s="87"/>
      <c r="AS10" s="87"/>
      <c r="AT10" s="87"/>
      <c r="AU10" s="87"/>
      <c r="AV10" s="87"/>
    </row>
    <row r="11" spans="1:48" x14ac:dyDescent="0.25">
      <c r="B11" s="87">
        <v>11</v>
      </c>
      <c r="C11" s="87"/>
      <c r="D11" s="87"/>
      <c r="E11" s="87"/>
      <c r="F11" s="87"/>
      <c r="G11" s="87"/>
      <c r="H11" s="88">
        <v>8</v>
      </c>
      <c r="I11" s="88"/>
      <c r="J11" s="88"/>
      <c r="K11" s="88"/>
      <c r="L11" s="88"/>
      <c r="M11" s="88"/>
      <c r="N11" s="43">
        <v>8</v>
      </c>
      <c r="O11" s="43"/>
      <c r="P11" s="43"/>
      <c r="Q11" s="43"/>
      <c r="R11" s="43"/>
      <c r="S11" s="43"/>
      <c r="T11" s="89">
        <v>14</v>
      </c>
      <c r="U11" s="89"/>
      <c r="V11" s="89"/>
      <c r="W11" s="89"/>
      <c r="X11" s="89"/>
      <c r="Y11" s="89"/>
      <c r="Z11" s="90"/>
      <c r="AA11" s="90"/>
      <c r="AB11" s="90"/>
      <c r="AC11" s="90"/>
      <c r="AD11" s="90"/>
      <c r="AE11" s="90"/>
      <c r="AF11" s="91"/>
      <c r="AG11" s="91"/>
      <c r="AH11" s="91"/>
      <c r="AI11" s="91"/>
      <c r="AJ11" s="91"/>
      <c r="AK11" s="91"/>
      <c r="AL11" s="92"/>
      <c r="AM11" s="92"/>
      <c r="AN11" s="92"/>
      <c r="AO11" s="92"/>
      <c r="AP11" s="92"/>
      <c r="AQ11" s="92"/>
      <c r="AR11" s="87"/>
      <c r="AS11" s="87"/>
      <c r="AT11" s="87"/>
      <c r="AU11" s="87"/>
      <c r="AV11" s="87"/>
    </row>
    <row r="12" spans="1:48" x14ac:dyDescent="0.25">
      <c r="B12" s="87">
        <v>2</v>
      </c>
      <c r="C12" s="87"/>
      <c r="D12" s="87"/>
      <c r="E12" s="87"/>
      <c r="F12" s="87"/>
      <c r="G12" s="87"/>
      <c r="H12" s="88">
        <v>0</v>
      </c>
      <c r="I12" s="88"/>
      <c r="J12" s="88"/>
      <c r="K12" s="88"/>
      <c r="L12" s="88"/>
      <c r="M12" s="88"/>
      <c r="N12" s="43">
        <v>1</v>
      </c>
      <c r="O12" s="43"/>
      <c r="P12" s="43"/>
      <c r="Q12" s="43"/>
      <c r="R12" s="43"/>
      <c r="S12" s="43"/>
      <c r="T12" s="89">
        <v>0</v>
      </c>
      <c r="U12" s="89"/>
      <c r="V12" s="89"/>
      <c r="W12" s="89"/>
      <c r="X12" s="89"/>
      <c r="Y12" s="89"/>
      <c r="Z12" s="90"/>
      <c r="AA12" s="90"/>
      <c r="AB12" s="90"/>
      <c r="AC12" s="90"/>
      <c r="AD12" s="90"/>
      <c r="AE12" s="90"/>
      <c r="AF12" s="91"/>
      <c r="AG12" s="91"/>
      <c r="AH12" s="91"/>
      <c r="AI12" s="91"/>
      <c r="AJ12" s="91"/>
      <c r="AK12" s="91"/>
      <c r="AL12" s="92"/>
      <c r="AM12" s="92"/>
      <c r="AN12" s="92"/>
      <c r="AO12" s="92"/>
      <c r="AP12" s="92"/>
      <c r="AQ12" s="92"/>
      <c r="AR12" s="87"/>
      <c r="AS12" s="87"/>
      <c r="AT12" s="87"/>
      <c r="AU12" s="87"/>
      <c r="AV12" s="87"/>
    </row>
    <row r="13" spans="1:48" x14ac:dyDescent="0.25">
      <c r="B13" s="87">
        <v>0</v>
      </c>
      <c r="C13" s="87"/>
      <c r="D13" s="87"/>
      <c r="E13" s="87"/>
      <c r="F13" s="87"/>
      <c r="G13" s="87"/>
      <c r="H13" s="88">
        <v>1</v>
      </c>
      <c r="I13" s="88">
        <v>1</v>
      </c>
      <c r="J13" s="88"/>
      <c r="K13" s="88"/>
      <c r="L13" s="88"/>
      <c r="M13" s="88"/>
      <c r="N13" s="43">
        <v>0</v>
      </c>
      <c r="O13" s="43">
        <v>1</v>
      </c>
      <c r="P13" s="43"/>
      <c r="Q13" s="43"/>
      <c r="R13" s="43"/>
      <c r="S13" s="43"/>
      <c r="T13" s="89">
        <v>7</v>
      </c>
      <c r="U13" s="89"/>
      <c r="V13" s="89"/>
      <c r="W13" s="89"/>
      <c r="X13" s="89"/>
      <c r="Y13" s="89"/>
      <c r="Z13" s="90"/>
      <c r="AA13" s="90"/>
      <c r="AB13" s="90"/>
      <c r="AC13" s="90"/>
      <c r="AD13" s="90"/>
      <c r="AE13" s="90"/>
      <c r="AF13" s="91"/>
      <c r="AG13" s="91"/>
      <c r="AH13" s="91"/>
      <c r="AI13" s="91"/>
      <c r="AJ13" s="91"/>
      <c r="AK13" s="91"/>
      <c r="AL13" s="92"/>
      <c r="AM13" s="92"/>
      <c r="AN13" s="92"/>
      <c r="AO13" s="92"/>
      <c r="AP13" s="92"/>
      <c r="AQ13" s="92"/>
      <c r="AR13" s="87"/>
      <c r="AS13" s="87"/>
      <c r="AT13" s="87"/>
      <c r="AU13" s="87"/>
      <c r="AV13" s="87"/>
    </row>
    <row r="14" spans="1:48" x14ac:dyDescent="0.25">
      <c r="B14" s="87">
        <v>6</v>
      </c>
      <c r="C14" s="87"/>
      <c r="D14" s="87"/>
      <c r="E14" s="87"/>
      <c r="F14" s="87"/>
      <c r="G14" s="87"/>
      <c r="H14" s="88">
        <v>0</v>
      </c>
      <c r="I14" s="88">
        <v>4</v>
      </c>
      <c r="J14" s="88"/>
      <c r="K14" s="88"/>
      <c r="L14" s="88"/>
      <c r="M14" s="88"/>
      <c r="N14" s="43">
        <v>3</v>
      </c>
      <c r="O14" s="43">
        <v>1</v>
      </c>
      <c r="P14" s="43"/>
      <c r="Q14" s="43"/>
      <c r="R14" s="43"/>
      <c r="S14" s="43"/>
      <c r="T14" s="89">
        <v>0</v>
      </c>
      <c r="U14" s="89">
        <v>4</v>
      </c>
      <c r="V14" s="89"/>
      <c r="W14" s="89"/>
      <c r="X14" s="89"/>
      <c r="Y14" s="89"/>
      <c r="Z14" s="90">
        <v>0</v>
      </c>
      <c r="AA14" s="90">
        <v>0</v>
      </c>
      <c r="AB14" s="90">
        <v>0</v>
      </c>
      <c r="AC14" s="90"/>
      <c r="AD14" s="90"/>
      <c r="AE14" s="90"/>
      <c r="AF14" s="91">
        <v>0</v>
      </c>
      <c r="AG14" s="91"/>
      <c r="AH14" s="91"/>
      <c r="AI14" s="91"/>
      <c r="AJ14" s="91"/>
      <c r="AK14" s="91"/>
      <c r="AL14" s="92">
        <v>0</v>
      </c>
      <c r="AM14" s="92"/>
      <c r="AN14" s="92"/>
      <c r="AO14" s="92"/>
      <c r="AP14" s="92"/>
      <c r="AQ14" s="92"/>
      <c r="AR14" s="87">
        <v>0</v>
      </c>
      <c r="AS14" s="87"/>
      <c r="AT14" s="87"/>
      <c r="AU14" s="87"/>
      <c r="AV14" s="87"/>
    </row>
    <row r="15" spans="1:48" x14ac:dyDescent="0.25">
      <c r="B15" s="87">
        <v>14</v>
      </c>
      <c r="C15" s="87">
        <v>10</v>
      </c>
      <c r="D15" s="87"/>
      <c r="E15" s="87"/>
      <c r="F15" s="87"/>
      <c r="G15" s="87"/>
      <c r="H15" s="88">
        <v>5</v>
      </c>
      <c r="I15" s="88">
        <v>4</v>
      </c>
      <c r="J15" s="88"/>
      <c r="K15" s="88"/>
      <c r="L15" s="88"/>
      <c r="M15" s="88"/>
      <c r="N15" s="43">
        <v>1</v>
      </c>
      <c r="O15" s="43">
        <v>3</v>
      </c>
      <c r="P15" s="43"/>
      <c r="Q15" s="43"/>
      <c r="R15" s="43"/>
      <c r="S15" s="43"/>
      <c r="T15" s="89">
        <v>3</v>
      </c>
      <c r="U15" s="89">
        <v>21</v>
      </c>
      <c r="V15" s="89"/>
      <c r="W15" s="89"/>
      <c r="X15" s="89"/>
      <c r="Y15" s="89"/>
      <c r="Z15" s="90">
        <v>0</v>
      </c>
      <c r="AA15" s="90"/>
      <c r="AB15" s="90"/>
      <c r="AC15" s="90"/>
      <c r="AD15" s="90"/>
      <c r="AE15" s="90"/>
      <c r="AF15" s="91">
        <v>0</v>
      </c>
      <c r="AG15" s="91"/>
      <c r="AH15" s="91"/>
      <c r="AI15" s="91"/>
      <c r="AJ15" s="91"/>
      <c r="AK15" s="91"/>
      <c r="AL15" s="92">
        <v>1</v>
      </c>
      <c r="AM15" s="92"/>
      <c r="AN15" s="92"/>
      <c r="AO15" s="92"/>
      <c r="AP15" s="92"/>
      <c r="AQ15" s="92"/>
      <c r="AR15" s="87">
        <v>0</v>
      </c>
      <c r="AS15" s="87"/>
      <c r="AT15" s="87"/>
      <c r="AU15" s="87"/>
      <c r="AV15" s="87"/>
    </row>
    <row r="16" spans="1:48" x14ac:dyDescent="0.25">
      <c r="B16" s="87">
        <v>1</v>
      </c>
      <c r="C16" s="87">
        <v>6</v>
      </c>
      <c r="D16" s="87"/>
      <c r="E16" s="87"/>
      <c r="F16" s="87"/>
      <c r="G16" s="87"/>
      <c r="H16" s="88">
        <v>4</v>
      </c>
      <c r="I16" s="88">
        <v>0</v>
      </c>
      <c r="J16" s="88"/>
      <c r="K16" s="88">
        <v>4</v>
      </c>
      <c r="L16" s="88">
        <v>4</v>
      </c>
      <c r="M16" s="88">
        <v>2</v>
      </c>
      <c r="N16" s="43">
        <v>1</v>
      </c>
      <c r="O16" s="43">
        <v>4</v>
      </c>
      <c r="P16" s="43">
        <v>0</v>
      </c>
      <c r="Q16" s="43">
        <v>0</v>
      </c>
      <c r="R16" s="43">
        <v>0</v>
      </c>
      <c r="S16" s="43">
        <v>0</v>
      </c>
      <c r="T16" s="89">
        <v>11</v>
      </c>
      <c r="U16" s="89">
        <v>9</v>
      </c>
      <c r="V16" s="89">
        <v>0</v>
      </c>
      <c r="W16" s="89">
        <v>1</v>
      </c>
      <c r="X16" s="89">
        <v>1</v>
      </c>
      <c r="Y16" s="89">
        <v>1</v>
      </c>
      <c r="Z16" s="90">
        <v>0</v>
      </c>
      <c r="AA16" s="90"/>
      <c r="AB16" s="90"/>
      <c r="AC16" s="90"/>
      <c r="AD16" s="90"/>
      <c r="AE16" s="90"/>
      <c r="AF16" s="91">
        <v>3</v>
      </c>
      <c r="AG16" s="91"/>
      <c r="AH16" s="91"/>
      <c r="AI16" s="91"/>
      <c r="AJ16" s="91"/>
      <c r="AK16" s="91"/>
      <c r="AL16" s="92">
        <v>49</v>
      </c>
      <c r="AM16" s="92"/>
      <c r="AN16" s="92"/>
      <c r="AO16" s="92"/>
      <c r="AP16" s="92"/>
      <c r="AQ16" s="92"/>
      <c r="AR16" s="87">
        <v>1</v>
      </c>
      <c r="AS16" s="87"/>
      <c r="AT16" s="87"/>
      <c r="AU16" s="87"/>
      <c r="AV16" s="87"/>
    </row>
    <row r="17" spans="1:48" x14ac:dyDescent="0.25">
      <c r="B17" s="87"/>
      <c r="C17" s="87"/>
      <c r="D17" s="87"/>
      <c r="E17" s="87"/>
      <c r="F17" s="87"/>
      <c r="G17" s="87"/>
      <c r="H17" s="88"/>
      <c r="I17" s="88"/>
      <c r="J17" s="88"/>
      <c r="K17" s="88">
        <v>0</v>
      </c>
      <c r="L17" s="88">
        <v>0</v>
      </c>
      <c r="M17" s="88">
        <v>0</v>
      </c>
      <c r="N17" s="43"/>
      <c r="O17" s="43"/>
      <c r="P17" s="43">
        <v>0</v>
      </c>
      <c r="Q17" s="43">
        <v>0</v>
      </c>
      <c r="R17" s="43">
        <v>0</v>
      </c>
      <c r="S17" s="43">
        <v>0</v>
      </c>
      <c r="T17" s="89"/>
      <c r="U17" s="89"/>
      <c r="V17" s="89">
        <v>0</v>
      </c>
      <c r="W17" s="89">
        <v>2</v>
      </c>
      <c r="X17" s="89">
        <v>2</v>
      </c>
      <c r="Y17" s="89">
        <v>2</v>
      </c>
      <c r="Z17" s="90"/>
      <c r="AA17" s="90"/>
      <c r="AB17" s="90"/>
      <c r="AC17" s="90"/>
      <c r="AD17" s="90"/>
      <c r="AE17" s="90"/>
      <c r="AF17" s="91"/>
      <c r="AG17" s="91"/>
      <c r="AH17" s="91"/>
      <c r="AI17" s="91"/>
      <c r="AJ17" s="91"/>
      <c r="AK17" s="91"/>
      <c r="AL17" s="92"/>
      <c r="AM17" s="92"/>
      <c r="AN17" s="92"/>
      <c r="AO17" s="92"/>
      <c r="AP17" s="92"/>
      <c r="AQ17" s="92"/>
      <c r="AR17" s="87"/>
      <c r="AS17" s="87"/>
      <c r="AT17" s="87"/>
      <c r="AU17" s="87"/>
      <c r="AV17" s="87"/>
    </row>
    <row r="18" spans="1:48" x14ac:dyDescent="0.25">
      <c r="B18" s="87">
        <v>1</v>
      </c>
      <c r="C18" s="87">
        <v>1</v>
      </c>
      <c r="D18" s="87"/>
      <c r="E18" s="87"/>
      <c r="F18" s="87"/>
      <c r="G18" s="87"/>
      <c r="H18" s="88">
        <v>1</v>
      </c>
      <c r="I18" s="88">
        <v>2</v>
      </c>
      <c r="J18" s="88"/>
      <c r="K18" s="88">
        <v>0</v>
      </c>
      <c r="L18" s="88">
        <v>0</v>
      </c>
      <c r="M18" s="88">
        <v>0</v>
      </c>
      <c r="N18" s="43">
        <v>3</v>
      </c>
      <c r="O18" s="43">
        <v>7</v>
      </c>
      <c r="P18" s="43">
        <v>2</v>
      </c>
      <c r="Q18" s="43">
        <v>0</v>
      </c>
      <c r="R18" s="43">
        <v>2</v>
      </c>
      <c r="S18" s="43">
        <v>2</v>
      </c>
      <c r="T18" s="89">
        <v>4</v>
      </c>
      <c r="U18" s="89">
        <v>6</v>
      </c>
      <c r="V18" s="89">
        <v>1</v>
      </c>
      <c r="W18" s="89">
        <v>2</v>
      </c>
      <c r="X18" s="89">
        <v>3</v>
      </c>
      <c r="Y18" s="89">
        <v>3</v>
      </c>
      <c r="Z18" s="90">
        <v>9</v>
      </c>
      <c r="AA18" s="90"/>
      <c r="AB18" s="90"/>
      <c r="AC18" s="90"/>
      <c r="AD18" s="90"/>
      <c r="AE18" s="90"/>
      <c r="AF18" s="91">
        <v>17</v>
      </c>
      <c r="AG18" s="91"/>
      <c r="AH18" s="91"/>
      <c r="AI18" s="91"/>
      <c r="AJ18" s="91"/>
      <c r="AK18" s="91"/>
      <c r="AL18" s="92">
        <v>4</v>
      </c>
      <c r="AM18" s="92"/>
      <c r="AN18" s="92"/>
      <c r="AO18" s="92"/>
      <c r="AP18" s="92"/>
      <c r="AQ18" s="92"/>
      <c r="AR18" s="87">
        <v>6</v>
      </c>
      <c r="AS18" s="87"/>
      <c r="AT18" s="87"/>
      <c r="AU18" s="87"/>
      <c r="AV18" s="87"/>
    </row>
    <row r="19" spans="1:48" x14ac:dyDescent="0.25">
      <c r="A19" t="s">
        <v>156</v>
      </c>
      <c r="B19" s="87"/>
      <c r="C19" s="87"/>
      <c r="D19" s="87">
        <v>3</v>
      </c>
      <c r="E19" s="87">
        <v>7</v>
      </c>
      <c r="F19" s="87">
        <v>10</v>
      </c>
      <c r="G19" s="87">
        <v>2</v>
      </c>
      <c r="H19" s="88"/>
      <c r="I19" s="88"/>
      <c r="J19" s="88">
        <v>3</v>
      </c>
      <c r="K19" s="88">
        <v>2</v>
      </c>
      <c r="L19" s="88">
        <v>5</v>
      </c>
      <c r="M19" s="88">
        <v>2</v>
      </c>
      <c r="N19" s="43"/>
      <c r="O19" s="43"/>
      <c r="P19" s="43">
        <v>0</v>
      </c>
      <c r="Q19" s="43">
        <v>1</v>
      </c>
      <c r="R19" s="43">
        <v>1</v>
      </c>
      <c r="S19" s="43">
        <v>1</v>
      </c>
      <c r="T19" s="89"/>
      <c r="U19" s="89"/>
      <c r="V19" s="89">
        <v>3</v>
      </c>
      <c r="W19" s="89">
        <v>5</v>
      </c>
      <c r="X19" s="89">
        <v>8</v>
      </c>
      <c r="Y19" s="89">
        <v>2</v>
      </c>
      <c r="Z19" s="90"/>
      <c r="AA19" s="90"/>
      <c r="AB19" s="90"/>
      <c r="AC19" s="90"/>
      <c r="AD19" s="90"/>
      <c r="AE19" s="90"/>
      <c r="AF19" s="91"/>
      <c r="AG19" s="91"/>
      <c r="AH19" s="91"/>
      <c r="AI19" s="91"/>
      <c r="AJ19" s="91"/>
      <c r="AK19" s="91"/>
      <c r="AL19" s="92"/>
      <c r="AM19" s="92"/>
      <c r="AN19" s="92"/>
      <c r="AO19" s="92"/>
      <c r="AP19" s="92"/>
      <c r="AQ19" s="92"/>
      <c r="AR19" s="87"/>
      <c r="AS19" s="87"/>
      <c r="AT19" s="87"/>
      <c r="AU19" s="87"/>
      <c r="AV19" s="87"/>
    </row>
    <row r="20" spans="1:48" x14ac:dyDescent="0.25">
      <c r="B20" s="87"/>
      <c r="C20" s="87"/>
      <c r="D20" s="87">
        <v>0</v>
      </c>
      <c r="E20" s="87">
        <v>0</v>
      </c>
      <c r="F20" s="87">
        <v>0</v>
      </c>
      <c r="G20" s="87">
        <v>0</v>
      </c>
      <c r="H20" s="88"/>
      <c r="I20" s="88"/>
      <c r="J20" s="88">
        <v>0</v>
      </c>
      <c r="K20" s="88">
        <v>0</v>
      </c>
      <c r="L20" s="88">
        <v>0</v>
      </c>
      <c r="M20" s="88">
        <v>0</v>
      </c>
      <c r="N20" s="43"/>
      <c r="O20" s="43"/>
      <c r="P20" s="43">
        <v>0</v>
      </c>
      <c r="Q20" s="43">
        <v>0</v>
      </c>
      <c r="R20" s="43">
        <v>0</v>
      </c>
      <c r="S20" s="43">
        <v>0</v>
      </c>
      <c r="T20" s="89"/>
      <c r="U20" s="89"/>
      <c r="V20" s="89">
        <v>0</v>
      </c>
      <c r="W20" s="89">
        <v>2</v>
      </c>
      <c r="X20" s="89">
        <v>2</v>
      </c>
      <c r="Y20" s="89">
        <v>1</v>
      </c>
      <c r="Z20" s="90"/>
      <c r="AA20" s="90"/>
      <c r="AB20" s="90"/>
      <c r="AC20" s="90"/>
      <c r="AD20" s="90"/>
      <c r="AE20" s="90"/>
      <c r="AF20" s="91"/>
      <c r="AG20" s="91"/>
      <c r="AH20" s="91"/>
      <c r="AI20" s="91"/>
      <c r="AJ20" s="91"/>
      <c r="AK20" s="91"/>
      <c r="AL20" s="92"/>
      <c r="AM20" s="92"/>
      <c r="AN20" s="92"/>
      <c r="AO20" s="92"/>
      <c r="AP20" s="92"/>
      <c r="AQ20" s="92"/>
      <c r="AR20" s="87"/>
      <c r="AS20" s="87"/>
      <c r="AT20" s="87"/>
      <c r="AU20" s="87"/>
      <c r="AV20" s="87"/>
    </row>
    <row r="21" spans="1:48" x14ac:dyDescent="0.25">
      <c r="A21" t="s">
        <v>155</v>
      </c>
      <c r="B21" s="87">
        <v>0</v>
      </c>
      <c r="C21" s="87"/>
      <c r="D21" s="87">
        <v>2</v>
      </c>
      <c r="E21" s="87">
        <v>1</v>
      </c>
      <c r="F21" s="87">
        <v>3</v>
      </c>
      <c r="G21" s="87">
        <v>2</v>
      </c>
      <c r="H21" s="88">
        <v>8</v>
      </c>
      <c r="I21" s="88">
        <v>3</v>
      </c>
      <c r="J21" s="88">
        <v>0</v>
      </c>
      <c r="K21" s="88">
        <v>0</v>
      </c>
      <c r="L21" s="88">
        <v>0</v>
      </c>
      <c r="M21" s="88">
        <v>0</v>
      </c>
      <c r="N21" s="43">
        <v>6</v>
      </c>
      <c r="O21" s="43">
        <v>3</v>
      </c>
      <c r="P21" s="43">
        <v>1</v>
      </c>
      <c r="Q21" s="43">
        <v>2</v>
      </c>
      <c r="R21" s="43">
        <v>3</v>
      </c>
      <c r="S21" s="43">
        <v>2</v>
      </c>
      <c r="T21" s="89">
        <v>6</v>
      </c>
      <c r="U21" s="89">
        <v>4</v>
      </c>
      <c r="V21" s="89">
        <v>0</v>
      </c>
      <c r="W21" s="89">
        <v>1</v>
      </c>
      <c r="X21" s="89">
        <v>1</v>
      </c>
      <c r="Y21" s="89">
        <v>2</v>
      </c>
      <c r="Z21" s="90">
        <v>5</v>
      </c>
      <c r="AA21" s="90"/>
      <c r="AB21" s="90"/>
      <c r="AC21" s="90"/>
      <c r="AD21" s="90"/>
      <c r="AE21" s="90"/>
      <c r="AF21" s="91">
        <v>16</v>
      </c>
      <c r="AG21" s="91"/>
      <c r="AH21" s="91"/>
      <c r="AI21" s="91"/>
      <c r="AJ21" s="91"/>
      <c r="AK21" s="91"/>
      <c r="AL21" s="92">
        <v>1</v>
      </c>
      <c r="AM21" s="92"/>
      <c r="AN21" s="92"/>
      <c r="AO21" s="92"/>
      <c r="AP21" s="92"/>
      <c r="AQ21" s="92"/>
      <c r="AR21" s="87">
        <v>14</v>
      </c>
      <c r="AS21" s="87"/>
      <c r="AT21" s="87"/>
      <c r="AU21" s="87"/>
      <c r="AV21" s="87"/>
    </row>
    <row r="22" spans="1:48" x14ac:dyDescent="0.25">
      <c r="B22" s="87">
        <v>1</v>
      </c>
      <c r="C22" s="87">
        <v>14</v>
      </c>
      <c r="D22" s="87">
        <v>0</v>
      </c>
      <c r="E22" s="87">
        <v>2</v>
      </c>
      <c r="F22" s="87">
        <v>2</v>
      </c>
      <c r="G22" s="87">
        <v>2</v>
      </c>
      <c r="H22" s="88">
        <v>1</v>
      </c>
      <c r="I22" s="88">
        <v>6</v>
      </c>
      <c r="J22" s="88">
        <v>0</v>
      </c>
      <c r="K22" s="88">
        <v>0</v>
      </c>
      <c r="L22" s="88">
        <v>0</v>
      </c>
      <c r="M22" s="88">
        <v>0</v>
      </c>
      <c r="N22" s="43">
        <v>2</v>
      </c>
      <c r="O22" s="43">
        <v>7</v>
      </c>
      <c r="P22" s="43">
        <v>4</v>
      </c>
      <c r="Q22" s="43">
        <v>1</v>
      </c>
      <c r="R22" s="43">
        <v>5</v>
      </c>
      <c r="S22" s="43">
        <v>3</v>
      </c>
      <c r="T22" s="89">
        <v>7</v>
      </c>
      <c r="U22" s="89">
        <v>6</v>
      </c>
      <c r="V22" s="89">
        <v>2</v>
      </c>
      <c r="W22" s="89">
        <v>1</v>
      </c>
      <c r="X22" s="89">
        <v>3</v>
      </c>
      <c r="Y22" s="89">
        <v>3</v>
      </c>
      <c r="Z22" s="90">
        <v>0</v>
      </c>
      <c r="AA22" s="90"/>
      <c r="AB22" s="90"/>
      <c r="AC22" s="90"/>
      <c r="AD22" s="90"/>
      <c r="AE22" s="90"/>
      <c r="AF22" s="91">
        <v>2</v>
      </c>
      <c r="AG22" s="91"/>
      <c r="AH22" s="91"/>
      <c r="AI22" s="91"/>
      <c r="AJ22" s="91"/>
      <c r="AK22" s="91"/>
      <c r="AL22" s="92">
        <v>0</v>
      </c>
      <c r="AM22" s="92">
        <v>6</v>
      </c>
      <c r="AN22" s="92"/>
      <c r="AO22" s="92"/>
      <c r="AP22" s="92"/>
      <c r="AQ22" s="92"/>
      <c r="AR22" s="87">
        <v>2</v>
      </c>
      <c r="AS22" s="87"/>
      <c r="AT22" s="87"/>
      <c r="AU22" s="87"/>
      <c r="AV22" s="87"/>
    </row>
    <row r="23" spans="1:48" x14ac:dyDescent="0.25">
      <c r="B23" s="87"/>
      <c r="C23" s="87"/>
      <c r="D23" s="87">
        <v>1</v>
      </c>
      <c r="E23" s="87">
        <v>0</v>
      </c>
      <c r="F23" s="87">
        <v>1</v>
      </c>
      <c r="G23" s="87">
        <v>1</v>
      </c>
      <c r="H23" s="88"/>
      <c r="I23" s="88"/>
      <c r="J23" s="88">
        <v>0</v>
      </c>
      <c r="K23" s="88">
        <v>0</v>
      </c>
      <c r="L23" s="88">
        <v>0</v>
      </c>
      <c r="M23" s="88">
        <v>0</v>
      </c>
      <c r="N23" s="43"/>
      <c r="O23" s="43"/>
      <c r="P23" s="43">
        <v>1</v>
      </c>
      <c r="Q23" s="43">
        <v>1</v>
      </c>
      <c r="R23" s="43">
        <v>2</v>
      </c>
      <c r="S23" s="43">
        <v>2</v>
      </c>
      <c r="T23" s="89"/>
      <c r="U23" s="89"/>
      <c r="V23" s="89">
        <v>0</v>
      </c>
      <c r="W23" s="89">
        <v>0</v>
      </c>
      <c r="X23" s="89">
        <v>0</v>
      </c>
      <c r="Y23" s="89">
        <v>0</v>
      </c>
      <c r="Z23" s="90"/>
      <c r="AA23" s="90"/>
      <c r="AB23" s="90"/>
      <c r="AC23" s="90"/>
      <c r="AD23" s="90"/>
      <c r="AE23" s="90"/>
      <c r="AF23" s="91"/>
      <c r="AG23" s="91"/>
      <c r="AH23" s="91"/>
      <c r="AI23" s="91"/>
      <c r="AJ23" s="91"/>
      <c r="AK23" s="91"/>
      <c r="AL23" s="92"/>
      <c r="AM23" s="92"/>
      <c r="AN23" s="92"/>
      <c r="AO23" s="92"/>
      <c r="AP23" s="92"/>
      <c r="AQ23" s="92"/>
      <c r="AR23" s="87"/>
      <c r="AS23" s="87"/>
      <c r="AT23" s="87"/>
      <c r="AU23" s="87"/>
      <c r="AV23" s="87"/>
    </row>
    <row r="24" spans="1:48" x14ac:dyDescent="0.25">
      <c r="B24" s="87">
        <v>1</v>
      </c>
      <c r="C24" s="87">
        <v>2</v>
      </c>
      <c r="D24" s="87">
        <v>0</v>
      </c>
      <c r="E24" s="87">
        <v>5</v>
      </c>
      <c r="F24" s="87">
        <v>5</v>
      </c>
      <c r="G24" s="87">
        <v>1</v>
      </c>
      <c r="H24" s="88">
        <v>3</v>
      </c>
      <c r="I24" s="88">
        <v>1</v>
      </c>
      <c r="J24" s="88">
        <v>2</v>
      </c>
      <c r="K24" s="88">
        <v>1</v>
      </c>
      <c r="L24" s="88">
        <v>3</v>
      </c>
      <c r="M24" s="88">
        <v>1</v>
      </c>
      <c r="N24" s="43">
        <v>4</v>
      </c>
      <c r="O24" s="43">
        <v>1</v>
      </c>
      <c r="P24" s="43">
        <v>0</v>
      </c>
      <c r="Q24" s="43">
        <v>0</v>
      </c>
      <c r="R24" s="43">
        <v>0</v>
      </c>
      <c r="S24" s="43">
        <v>0</v>
      </c>
      <c r="T24" s="89">
        <v>6</v>
      </c>
      <c r="U24" s="89">
        <v>7</v>
      </c>
      <c r="V24" s="89">
        <v>0</v>
      </c>
      <c r="W24" s="89">
        <v>2</v>
      </c>
      <c r="X24" s="89">
        <v>2</v>
      </c>
      <c r="Y24" s="89">
        <v>1</v>
      </c>
      <c r="Z24" s="90">
        <v>1</v>
      </c>
      <c r="AA24" s="90"/>
      <c r="AB24" s="90"/>
      <c r="AC24" s="90"/>
      <c r="AD24" s="90"/>
      <c r="AE24" s="90"/>
      <c r="AF24" s="91">
        <v>0</v>
      </c>
      <c r="AG24" s="91">
        <v>2</v>
      </c>
      <c r="AH24" s="91"/>
      <c r="AI24" s="91"/>
      <c r="AJ24" s="91"/>
      <c r="AK24" s="91"/>
      <c r="AL24" s="92">
        <v>0</v>
      </c>
      <c r="AM24" s="92">
        <v>11</v>
      </c>
      <c r="AN24" s="92"/>
      <c r="AO24" s="92"/>
      <c r="AP24" s="92"/>
      <c r="AQ24" s="92"/>
      <c r="AR24" s="87">
        <v>0</v>
      </c>
      <c r="AS24" s="87"/>
      <c r="AT24" s="87"/>
      <c r="AU24" s="87"/>
      <c r="AV24" s="87"/>
    </row>
    <row r="25" spans="1:48" x14ac:dyDescent="0.25">
      <c r="B25" s="87">
        <v>9</v>
      </c>
      <c r="C25" s="87">
        <v>2</v>
      </c>
      <c r="D25" s="87"/>
      <c r="E25" s="87"/>
      <c r="F25" s="87">
        <v>0</v>
      </c>
      <c r="G25" s="87"/>
      <c r="H25" s="88">
        <v>11</v>
      </c>
      <c r="I25" s="88">
        <v>5</v>
      </c>
      <c r="J25" s="88"/>
      <c r="K25" s="88"/>
      <c r="L25" s="88">
        <v>0</v>
      </c>
      <c r="M25" s="88"/>
      <c r="N25" s="43">
        <v>8</v>
      </c>
      <c r="O25" s="43">
        <v>1</v>
      </c>
      <c r="P25" s="43"/>
      <c r="Q25" s="43"/>
      <c r="R25" s="43">
        <v>0</v>
      </c>
      <c r="S25" s="43"/>
      <c r="T25" s="89">
        <v>2</v>
      </c>
      <c r="U25" s="89">
        <v>8</v>
      </c>
      <c r="V25" s="89"/>
      <c r="W25" s="89"/>
      <c r="X25" s="89">
        <v>0</v>
      </c>
      <c r="Y25" s="89"/>
      <c r="Z25" s="90">
        <v>2</v>
      </c>
      <c r="AA25" s="90"/>
      <c r="AB25" s="90"/>
      <c r="AC25" s="90"/>
      <c r="AD25" s="90"/>
      <c r="AE25" s="90"/>
      <c r="AF25" s="91">
        <v>0</v>
      </c>
      <c r="AG25" s="91"/>
      <c r="AH25" s="91"/>
      <c r="AI25" s="91"/>
      <c r="AJ25" s="91"/>
      <c r="AK25" s="91"/>
      <c r="AL25" s="92">
        <v>2</v>
      </c>
      <c r="AM25" s="92">
        <v>8</v>
      </c>
      <c r="AN25" s="92">
        <v>0</v>
      </c>
      <c r="AO25" s="92">
        <v>4</v>
      </c>
      <c r="AP25" s="92">
        <v>4</v>
      </c>
      <c r="AQ25" s="92">
        <v>2</v>
      </c>
      <c r="AR25" s="87">
        <v>12</v>
      </c>
      <c r="AS25" s="87"/>
      <c r="AT25" s="87"/>
      <c r="AU25" s="87"/>
      <c r="AV25" s="87"/>
    </row>
    <row r="26" spans="1:48" x14ac:dyDescent="0.25">
      <c r="B26" s="87"/>
      <c r="C26" s="87"/>
      <c r="D26" s="87">
        <v>4</v>
      </c>
      <c r="E26" s="87">
        <v>1</v>
      </c>
      <c r="F26" s="87">
        <v>5</v>
      </c>
      <c r="G26" s="87">
        <v>2</v>
      </c>
      <c r="H26" s="88"/>
      <c r="I26" s="88"/>
      <c r="J26" s="88">
        <v>1</v>
      </c>
      <c r="K26" s="88">
        <v>4</v>
      </c>
      <c r="L26" s="88">
        <v>5</v>
      </c>
      <c r="M26" s="88">
        <v>2</v>
      </c>
      <c r="N26" s="43"/>
      <c r="O26" s="43"/>
      <c r="P26" s="43">
        <v>3</v>
      </c>
      <c r="Q26" s="43">
        <v>1</v>
      </c>
      <c r="R26" s="43">
        <v>4</v>
      </c>
      <c r="S26" s="43">
        <v>2</v>
      </c>
      <c r="T26" s="89"/>
      <c r="U26" s="89"/>
      <c r="V26" s="89">
        <v>2</v>
      </c>
      <c r="W26" s="89">
        <v>1</v>
      </c>
      <c r="X26" s="89">
        <v>3</v>
      </c>
      <c r="Y26" s="89">
        <v>2</v>
      </c>
      <c r="Z26" s="90"/>
      <c r="AA26" s="90"/>
      <c r="AB26" s="90"/>
      <c r="AC26" s="90"/>
      <c r="AD26" s="90"/>
      <c r="AE26" s="90"/>
      <c r="AF26" s="91"/>
      <c r="AG26" s="91"/>
      <c r="AH26" s="91"/>
      <c r="AI26" s="91"/>
      <c r="AJ26" s="91"/>
      <c r="AK26" s="91"/>
      <c r="AL26" s="92"/>
      <c r="AM26" s="92"/>
      <c r="AN26" s="92">
        <v>0</v>
      </c>
      <c r="AO26" s="92">
        <v>1</v>
      </c>
      <c r="AP26" s="92">
        <v>1</v>
      </c>
      <c r="AQ26" s="92">
        <v>1</v>
      </c>
      <c r="AR26" s="87"/>
      <c r="AS26" s="87"/>
      <c r="AT26" s="87"/>
      <c r="AU26" s="87"/>
      <c r="AV26" s="87"/>
    </row>
    <row r="27" spans="1:48" x14ac:dyDescent="0.25">
      <c r="B27" s="87">
        <v>4</v>
      </c>
      <c r="C27" s="87">
        <v>6</v>
      </c>
      <c r="D27" s="87">
        <v>2</v>
      </c>
      <c r="E27" s="87">
        <v>0</v>
      </c>
      <c r="F27" s="87">
        <v>2</v>
      </c>
      <c r="G27" s="87">
        <v>2</v>
      </c>
      <c r="H27" s="88">
        <v>1</v>
      </c>
      <c r="I27" s="88">
        <v>4</v>
      </c>
      <c r="J27" s="88">
        <v>1</v>
      </c>
      <c r="K27" s="88">
        <v>1</v>
      </c>
      <c r="L27" s="88">
        <v>2</v>
      </c>
      <c r="M27" s="88">
        <v>3</v>
      </c>
      <c r="N27" s="43">
        <v>2</v>
      </c>
      <c r="O27" s="43">
        <v>5</v>
      </c>
      <c r="P27" s="43">
        <v>1</v>
      </c>
      <c r="Q27" s="43">
        <v>0</v>
      </c>
      <c r="R27" s="43">
        <v>1</v>
      </c>
      <c r="S27" s="43">
        <v>2</v>
      </c>
      <c r="T27" s="89">
        <v>0</v>
      </c>
      <c r="U27" s="89">
        <v>11</v>
      </c>
      <c r="V27" s="89">
        <v>0</v>
      </c>
      <c r="W27" s="89">
        <v>4</v>
      </c>
      <c r="X27" s="89">
        <v>4</v>
      </c>
      <c r="Y27" s="89">
        <v>2</v>
      </c>
      <c r="Z27" s="90"/>
      <c r="AA27" s="90"/>
      <c r="AB27" s="90"/>
      <c r="AC27" s="90"/>
      <c r="AD27" s="90"/>
      <c r="AE27" s="90"/>
      <c r="AF27" s="91"/>
      <c r="AG27" s="91"/>
      <c r="AH27" s="91"/>
      <c r="AI27" s="91"/>
      <c r="AJ27" s="91"/>
      <c r="AK27" s="91"/>
      <c r="AL27" s="92"/>
      <c r="AM27" s="92"/>
      <c r="AN27" s="92">
        <v>1</v>
      </c>
      <c r="AO27" s="92">
        <v>9</v>
      </c>
      <c r="AP27" s="92">
        <v>10</v>
      </c>
      <c r="AQ27" s="92">
        <v>2</v>
      </c>
      <c r="AR27" s="87"/>
      <c r="AS27" s="87"/>
      <c r="AT27" s="87">
        <v>0</v>
      </c>
      <c r="AU27" s="87">
        <v>2</v>
      </c>
      <c r="AV27" s="87">
        <v>2</v>
      </c>
    </row>
    <row r="28" spans="1:48" x14ac:dyDescent="0.25">
      <c r="B28" s="87">
        <v>5</v>
      </c>
      <c r="C28" s="87">
        <v>3</v>
      </c>
      <c r="D28" s="87">
        <v>0</v>
      </c>
      <c r="E28" s="87">
        <v>0</v>
      </c>
      <c r="F28" s="87">
        <v>0</v>
      </c>
      <c r="G28" s="87">
        <v>0</v>
      </c>
      <c r="H28" s="88">
        <v>0</v>
      </c>
      <c r="I28" s="88">
        <v>3</v>
      </c>
      <c r="J28" s="88">
        <v>0</v>
      </c>
      <c r="K28" s="88">
        <v>0</v>
      </c>
      <c r="L28" s="88">
        <v>0</v>
      </c>
      <c r="M28" s="88">
        <v>0</v>
      </c>
      <c r="N28" s="43">
        <v>0</v>
      </c>
      <c r="O28" s="43">
        <v>3</v>
      </c>
      <c r="P28" s="43">
        <v>0</v>
      </c>
      <c r="Q28" s="43">
        <v>0</v>
      </c>
      <c r="R28" s="43">
        <v>0</v>
      </c>
      <c r="S28" s="43">
        <v>0</v>
      </c>
      <c r="T28" s="89">
        <v>1</v>
      </c>
      <c r="U28" s="89"/>
      <c r="V28" s="89">
        <v>1</v>
      </c>
      <c r="W28" s="89">
        <v>0</v>
      </c>
      <c r="X28" s="89">
        <v>1</v>
      </c>
      <c r="Y28" s="89">
        <v>3</v>
      </c>
      <c r="Z28" s="90"/>
      <c r="AA28" s="90"/>
      <c r="AB28" s="90"/>
      <c r="AC28" s="90"/>
      <c r="AD28" s="90"/>
      <c r="AE28" s="90"/>
      <c r="AF28" s="91"/>
      <c r="AG28" s="91"/>
      <c r="AH28" s="91">
        <v>0</v>
      </c>
      <c r="AI28" s="91">
        <v>2</v>
      </c>
      <c r="AJ28" s="91">
        <v>2</v>
      </c>
      <c r="AK28" s="91">
        <v>2</v>
      </c>
      <c r="AL28" s="92"/>
      <c r="AM28" s="92"/>
      <c r="AN28" s="92">
        <v>3</v>
      </c>
      <c r="AO28" s="92">
        <v>3</v>
      </c>
      <c r="AP28" s="92">
        <v>6</v>
      </c>
      <c r="AQ28" s="92">
        <v>2</v>
      </c>
      <c r="AR28" s="87"/>
      <c r="AS28" s="87"/>
      <c r="AT28" s="87"/>
      <c r="AU28" s="87"/>
      <c r="AV28" s="87"/>
    </row>
    <row r="29" spans="1:48" x14ac:dyDescent="0.25">
      <c r="B29" s="87"/>
      <c r="C29" s="87"/>
      <c r="D29" s="87">
        <v>0</v>
      </c>
      <c r="E29" s="87">
        <v>0</v>
      </c>
      <c r="F29" s="87">
        <v>0</v>
      </c>
      <c r="G29" s="87">
        <v>0</v>
      </c>
      <c r="H29" s="88"/>
      <c r="I29" s="88"/>
      <c r="J29" s="88">
        <v>0</v>
      </c>
      <c r="K29" s="88">
        <v>0</v>
      </c>
      <c r="L29" s="88">
        <v>0</v>
      </c>
      <c r="M29" s="88">
        <v>0</v>
      </c>
      <c r="N29" s="43"/>
      <c r="O29" s="43"/>
      <c r="P29" s="43">
        <v>0</v>
      </c>
      <c r="Q29" s="43">
        <v>0</v>
      </c>
      <c r="R29" s="43">
        <v>0</v>
      </c>
      <c r="S29" s="43">
        <v>0</v>
      </c>
      <c r="T29" s="89"/>
      <c r="U29" s="89"/>
      <c r="V29" s="89">
        <v>2</v>
      </c>
      <c r="W29" s="89">
        <v>2</v>
      </c>
      <c r="X29" s="89">
        <v>4</v>
      </c>
      <c r="Y29" s="89">
        <v>2</v>
      </c>
      <c r="Z29" s="90"/>
      <c r="AA29" s="90"/>
      <c r="AB29" s="90"/>
      <c r="AC29" s="90"/>
      <c r="AD29" s="90"/>
      <c r="AE29" s="90"/>
      <c r="AF29" s="91"/>
      <c r="AG29" s="91"/>
      <c r="AH29" s="91"/>
      <c r="AI29" s="91"/>
      <c r="AJ29" s="91"/>
      <c r="AK29" s="91"/>
      <c r="AL29" s="92"/>
      <c r="AM29" s="92"/>
      <c r="AN29" s="92"/>
      <c r="AO29" s="92"/>
      <c r="AP29" s="92"/>
      <c r="AQ29" s="92"/>
      <c r="AR29" s="87"/>
      <c r="AS29" s="87"/>
      <c r="AT29" s="87"/>
      <c r="AU29" s="87"/>
      <c r="AV29" s="87"/>
    </row>
    <row r="30" spans="1:48" x14ac:dyDescent="0.25">
      <c r="B30" s="87">
        <v>0</v>
      </c>
      <c r="C30" s="87">
        <v>2</v>
      </c>
      <c r="D30" s="87">
        <v>0</v>
      </c>
      <c r="E30" s="87">
        <v>0</v>
      </c>
      <c r="F30" s="87">
        <v>0</v>
      </c>
      <c r="G30" s="87">
        <v>0</v>
      </c>
      <c r="H30" s="88">
        <v>2</v>
      </c>
      <c r="I30" s="88">
        <v>5</v>
      </c>
      <c r="J30" s="88">
        <v>1</v>
      </c>
      <c r="K30" s="88">
        <v>1</v>
      </c>
      <c r="L30" s="88">
        <v>2</v>
      </c>
      <c r="M30" s="88">
        <v>3</v>
      </c>
      <c r="N30" s="43">
        <v>3</v>
      </c>
      <c r="O30" s="43">
        <v>1</v>
      </c>
      <c r="P30" s="43">
        <v>1</v>
      </c>
      <c r="Q30" s="43">
        <v>0</v>
      </c>
      <c r="R30" s="43">
        <v>1</v>
      </c>
      <c r="S30" s="43">
        <v>2</v>
      </c>
      <c r="T30" s="89">
        <v>0</v>
      </c>
      <c r="U30" s="89">
        <v>4</v>
      </c>
      <c r="V30" s="89">
        <v>3</v>
      </c>
      <c r="W30" s="89">
        <v>2</v>
      </c>
      <c r="X30" s="89">
        <v>5</v>
      </c>
      <c r="Y30" s="89">
        <v>3</v>
      </c>
      <c r="Z30" s="90"/>
      <c r="AA30" s="90"/>
      <c r="AB30" s="90"/>
      <c r="AC30" s="90">
        <v>2</v>
      </c>
      <c r="AD30" s="90">
        <v>2</v>
      </c>
      <c r="AE30" s="90">
        <v>2</v>
      </c>
      <c r="AF30" s="91"/>
      <c r="AG30" s="91"/>
      <c r="AH30" s="91"/>
      <c r="AI30" s="91"/>
      <c r="AJ30" s="91"/>
      <c r="AK30" s="91"/>
      <c r="AL30" s="92"/>
      <c r="AM30" s="92"/>
      <c r="AN30" s="92">
        <v>4</v>
      </c>
      <c r="AO30" s="92">
        <v>0</v>
      </c>
      <c r="AP30" s="92">
        <v>4</v>
      </c>
      <c r="AQ30" s="92">
        <v>2</v>
      </c>
      <c r="AR30" s="87"/>
      <c r="AS30" s="87"/>
      <c r="AT30" s="87"/>
      <c r="AU30" s="87"/>
      <c r="AV30" s="87"/>
    </row>
    <row r="31" spans="1:48" x14ac:dyDescent="0.25">
      <c r="B31" s="87"/>
      <c r="C31" s="87"/>
      <c r="D31" s="87">
        <v>1</v>
      </c>
      <c r="E31" s="87">
        <v>0</v>
      </c>
      <c r="F31" s="87">
        <v>1</v>
      </c>
      <c r="G31" s="87">
        <v>3</v>
      </c>
      <c r="H31" s="88"/>
      <c r="I31" s="88"/>
      <c r="J31" s="88">
        <v>1</v>
      </c>
      <c r="K31" s="88">
        <v>1</v>
      </c>
      <c r="L31" s="88">
        <v>2</v>
      </c>
      <c r="M31" s="88">
        <v>2</v>
      </c>
      <c r="N31" s="43"/>
      <c r="O31" s="43"/>
      <c r="P31" s="43">
        <v>0</v>
      </c>
      <c r="Q31" s="43">
        <v>0</v>
      </c>
      <c r="R31" s="43">
        <v>0</v>
      </c>
      <c r="S31" s="43">
        <v>0</v>
      </c>
      <c r="T31" s="89">
        <v>0</v>
      </c>
      <c r="U31" s="89"/>
      <c r="V31" s="89">
        <v>0</v>
      </c>
      <c r="W31" s="89">
        <v>0</v>
      </c>
      <c r="X31" s="89">
        <v>0</v>
      </c>
      <c r="Y31" s="89">
        <v>0</v>
      </c>
      <c r="Z31" s="90"/>
      <c r="AA31" s="90"/>
      <c r="AB31" s="90"/>
      <c r="AC31" s="90"/>
      <c r="AD31" s="90">
        <v>0</v>
      </c>
      <c r="AE31" s="90"/>
      <c r="AF31" s="91"/>
      <c r="AG31" s="91"/>
      <c r="AH31" s="91"/>
      <c r="AI31" s="91"/>
      <c r="AJ31" s="91"/>
      <c r="AK31" s="91"/>
      <c r="AL31" s="92"/>
      <c r="AM31" s="92"/>
      <c r="AN31" s="92"/>
      <c r="AO31" s="92"/>
      <c r="AP31" s="92"/>
      <c r="AQ31" s="92"/>
      <c r="AR31" s="87"/>
      <c r="AS31" s="87"/>
      <c r="AT31" s="87"/>
      <c r="AU31" s="87"/>
      <c r="AV31" s="87"/>
    </row>
    <row r="32" spans="1:48" x14ac:dyDescent="0.25">
      <c r="B32" s="87">
        <v>2</v>
      </c>
      <c r="C32" s="87">
        <v>1</v>
      </c>
      <c r="D32" s="87">
        <v>0</v>
      </c>
      <c r="E32" s="87">
        <v>0</v>
      </c>
      <c r="F32" s="87">
        <v>0</v>
      </c>
      <c r="G32" s="87">
        <v>0</v>
      </c>
      <c r="H32" s="88">
        <v>5</v>
      </c>
      <c r="I32" s="88">
        <v>2</v>
      </c>
      <c r="J32" s="88">
        <v>0</v>
      </c>
      <c r="K32" s="88">
        <v>2</v>
      </c>
      <c r="L32" s="88">
        <v>2</v>
      </c>
      <c r="M32" s="88">
        <v>3</v>
      </c>
      <c r="N32" s="43">
        <v>1</v>
      </c>
      <c r="O32" s="43">
        <v>2</v>
      </c>
      <c r="P32" s="43">
        <v>0</v>
      </c>
      <c r="Q32" s="43">
        <v>3</v>
      </c>
      <c r="R32" s="43">
        <v>3</v>
      </c>
      <c r="S32" s="43">
        <v>2</v>
      </c>
      <c r="T32" s="89">
        <v>0</v>
      </c>
      <c r="U32" s="89">
        <v>2</v>
      </c>
      <c r="V32" s="89">
        <v>0</v>
      </c>
      <c r="W32" s="89">
        <v>0</v>
      </c>
      <c r="X32" s="89">
        <v>0</v>
      </c>
      <c r="Y32" s="89">
        <v>0</v>
      </c>
      <c r="Z32" s="90"/>
      <c r="AA32" s="90"/>
      <c r="AB32" s="90">
        <v>1</v>
      </c>
      <c r="AC32" s="90">
        <v>3</v>
      </c>
      <c r="AD32" s="90">
        <v>4</v>
      </c>
      <c r="AE32" s="90">
        <v>3</v>
      </c>
      <c r="AF32" s="91"/>
      <c r="AG32" s="91"/>
      <c r="AH32" s="91">
        <v>1</v>
      </c>
      <c r="AI32" s="91">
        <v>2</v>
      </c>
      <c r="AJ32" s="91">
        <v>3</v>
      </c>
      <c r="AK32" s="91">
        <v>4</v>
      </c>
      <c r="AL32" s="92"/>
      <c r="AM32" s="92"/>
      <c r="AN32" s="92">
        <v>1</v>
      </c>
      <c r="AO32" s="92">
        <v>0</v>
      </c>
      <c r="AP32" s="92">
        <v>1</v>
      </c>
      <c r="AQ32" s="92">
        <v>4</v>
      </c>
      <c r="AR32" s="87"/>
      <c r="AS32" s="87"/>
      <c r="AT32" s="87">
        <v>1</v>
      </c>
      <c r="AU32" s="87">
        <v>2</v>
      </c>
      <c r="AV32" s="87">
        <v>4</v>
      </c>
    </row>
    <row r="33" spans="2:48" x14ac:dyDescent="0.25">
      <c r="B33" s="87"/>
      <c r="C33" s="87"/>
      <c r="D33" s="87"/>
      <c r="E33" s="87"/>
      <c r="F33" s="87">
        <v>0</v>
      </c>
      <c r="G33" s="87"/>
      <c r="H33" s="88"/>
      <c r="I33" s="88"/>
      <c r="J33" s="88"/>
      <c r="K33" s="88"/>
      <c r="L33" s="88">
        <v>0</v>
      </c>
      <c r="M33" s="88"/>
      <c r="N33" s="43"/>
      <c r="O33" s="43"/>
      <c r="P33" s="43"/>
      <c r="Q33" s="43"/>
      <c r="R33" s="43">
        <v>0</v>
      </c>
      <c r="S33" s="43"/>
      <c r="T33" s="89"/>
      <c r="U33" s="89"/>
      <c r="V33" s="89"/>
      <c r="W33" s="89"/>
      <c r="X33" s="89">
        <v>0</v>
      </c>
      <c r="Y33" s="89"/>
      <c r="Z33" s="90"/>
      <c r="AA33" s="90"/>
      <c r="AB33" s="90"/>
      <c r="AC33" s="90"/>
      <c r="AD33" s="90"/>
      <c r="AE33" s="90"/>
      <c r="AF33" s="91"/>
      <c r="AG33" s="91"/>
      <c r="AH33" s="91">
        <v>3</v>
      </c>
      <c r="AI33" s="91">
        <v>2</v>
      </c>
      <c r="AJ33" s="91">
        <v>5</v>
      </c>
      <c r="AK33" s="91">
        <v>3</v>
      </c>
      <c r="AL33" s="92"/>
      <c r="AM33" s="92"/>
      <c r="AN33" s="92">
        <v>1</v>
      </c>
      <c r="AO33" s="92">
        <v>0</v>
      </c>
      <c r="AP33" s="92">
        <v>1</v>
      </c>
      <c r="AQ33" s="92">
        <v>3</v>
      </c>
      <c r="AR33" s="87"/>
      <c r="AS33" s="87"/>
      <c r="AT33" s="87">
        <v>6</v>
      </c>
      <c r="AU33" s="87">
        <v>1</v>
      </c>
      <c r="AV33" s="87">
        <v>3</v>
      </c>
    </row>
    <row r="34" spans="2:48" x14ac:dyDescent="0.25">
      <c r="B34" s="87"/>
      <c r="C34" s="87"/>
      <c r="D34" s="87"/>
      <c r="E34" s="87"/>
      <c r="F34" s="87">
        <v>0</v>
      </c>
      <c r="G34" s="87"/>
      <c r="H34" s="88"/>
      <c r="I34" s="88"/>
      <c r="J34" s="88"/>
      <c r="K34" s="88"/>
      <c r="L34" s="88">
        <v>0</v>
      </c>
      <c r="M34" s="88"/>
      <c r="N34" s="43"/>
      <c r="O34" s="43"/>
      <c r="P34" s="43"/>
      <c r="Q34" s="43"/>
      <c r="R34" s="43">
        <v>0</v>
      </c>
      <c r="S34" s="43"/>
      <c r="T34" s="89">
        <v>0</v>
      </c>
      <c r="U34" s="89">
        <v>0</v>
      </c>
      <c r="V34" s="89"/>
      <c r="W34" s="89"/>
      <c r="X34" s="89">
        <v>0</v>
      </c>
      <c r="Y34" s="89"/>
      <c r="Z34" s="90"/>
      <c r="AA34" s="90"/>
      <c r="AB34" s="90"/>
      <c r="AC34" s="90"/>
      <c r="AD34" s="90"/>
      <c r="AE34" s="90"/>
      <c r="AF34" s="91"/>
      <c r="AG34" s="91"/>
      <c r="AH34" s="91">
        <v>0</v>
      </c>
      <c r="AI34" s="91">
        <v>1</v>
      </c>
      <c r="AJ34" s="91">
        <v>1</v>
      </c>
      <c r="AK34" s="91">
        <v>2</v>
      </c>
      <c r="AL34" s="92"/>
      <c r="AM34" s="92"/>
      <c r="AN34" s="92"/>
      <c r="AO34" s="92"/>
      <c r="AP34" s="92"/>
      <c r="AQ34" s="92"/>
      <c r="AR34" s="87"/>
      <c r="AS34" s="87"/>
      <c r="AT34" s="87">
        <v>2</v>
      </c>
      <c r="AU34" s="87">
        <v>0</v>
      </c>
      <c r="AV34" s="87">
        <v>2</v>
      </c>
    </row>
    <row r="35" spans="2:48" x14ac:dyDescent="0.25">
      <c r="B35" s="87">
        <v>7</v>
      </c>
      <c r="C35" s="87">
        <v>0</v>
      </c>
      <c r="D35" s="87">
        <v>1</v>
      </c>
      <c r="E35" s="87">
        <v>1</v>
      </c>
      <c r="F35" s="87">
        <v>2</v>
      </c>
      <c r="G35" s="87">
        <v>1</v>
      </c>
      <c r="H35" s="88">
        <v>1</v>
      </c>
      <c r="I35" s="88">
        <v>4</v>
      </c>
      <c r="J35" s="88">
        <v>0</v>
      </c>
      <c r="K35" s="88">
        <v>1</v>
      </c>
      <c r="L35" s="88">
        <v>1</v>
      </c>
      <c r="M35" s="88">
        <v>1</v>
      </c>
      <c r="N35" s="43">
        <v>1</v>
      </c>
      <c r="O35" s="43">
        <v>3</v>
      </c>
      <c r="P35" s="43">
        <v>1</v>
      </c>
      <c r="Q35" s="43">
        <v>1</v>
      </c>
      <c r="R35" s="43">
        <v>2</v>
      </c>
      <c r="S35" s="43">
        <v>5</v>
      </c>
      <c r="T35" s="89">
        <v>0</v>
      </c>
      <c r="U35" s="89">
        <v>0</v>
      </c>
      <c r="V35" s="89">
        <v>0</v>
      </c>
      <c r="W35" s="89">
        <v>0</v>
      </c>
      <c r="X35" s="89">
        <v>0</v>
      </c>
      <c r="Y35" s="89">
        <v>0</v>
      </c>
      <c r="Z35" s="90"/>
      <c r="AA35" s="90"/>
      <c r="AB35" s="90"/>
      <c r="AC35" s="90"/>
      <c r="AD35" s="90"/>
      <c r="AE35" s="90"/>
      <c r="AF35" s="91"/>
      <c r="AG35" s="91"/>
      <c r="AH35" s="91">
        <v>3</v>
      </c>
      <c r="AI35" s="91">
        <v>2</v>
      </c>
      <c r="AJ35" s="91">
        <v>5</v>
      </c>
      <c r="AK35" s="91">
        <v>1</v>
      </c>
      <c r="AL35" s="92"/>
      <c r="AM35" s="92"/>
      <c r="AN35" s="92"/>
      <c r="AO35" s="92"/>
      <c r="AP35" s="92"/>
      <c r="AQ35" s="92"/>
      <c r="AR35" s="87"/>
      <c r="AS35" s="87"/>
      <c r="AT35" s="87">
        <v>1</v>
      </c>
      <c r="AU35" s="87">
        <v>0</v>
      </c>
      <c r="AV35" s="87">
        <v>1</v>
      </c>
    </row>
    <row r="36" spans="2:48" x14ac:dyDescent="0.25">
      <c r="B36" s="87">
        <v>1</v>
      </c>
      <c r="C36" s="87">
        <v>3</v>
      </c>
      <c r="D36" s="87"/>
      <c r="E36" s="87"/>
      <c r="F36" s="87">
        <v>0</v>
      </c>
      <c r="G36" s="87"/>
      <c r="H36" s="88">
        <v>0</v>
      </c>
      <c r="I36" s="88">
        <v>1</v>
      </c>
      <c r="J36" s="88"/>
      <c r="K36" s="88"/>
      <c r="L36" s="88">
        <v>1</v>
      </c>
      <c r="M36" s="88"/>
      <c r="N36" s="43"/>
      <c r="O36" s="43"/>
      <c r="P36" s="43"/>
      <c r="Q36" s="43"/>
      <c r="R36" s="43">
        <v>0</v>
      </c>
      <c r="S36" s="43"/>
      <c r="T36" s="89">
        <v>0</v>
      </c>
      <c r="U36" s="89">
        <v>1</v>
      </c>
      <c r="V36" s="89"/>
      <c r="W36" s="89"/>
      <c r="X36" s="89">
        <v>0</v>
      </c>
      <c r="Y36" s="89"/>
      <c r="Z36" s="90"/>
      <c r="AA36" s="90"/>
      <c r="AB36" s="90"/>
      <c r="AC36" s="90"/>
      <c r="AD36" s="90"/>
      <c r="AE36" s="90"/>
      <c r="AF36" s="91"/>
      <c r="AG36" s="91"/>
      <c r="AH36" s="91">
        <v>1</v>
      </c>
      <c r="AI36" s="91">
        <v>0</v>
      </c>
      <c r="AJ36" s="91">
        <v>1</v>
      </c>
      <c r="AK36" s="91">
        <v>2</v>
      </c>
      <c r="AL36" s="92"/>
      <c r="AM36" s="92"/>
      <c r="AN36" s="92">
        <v>0</v>
      </c>
      <c r="AO36" s="92">
        <v>1</v>
      </c>
      <c r="AP36" s="92">
        <v>1</v>
      </c>
      <c r="AQ36" s="92">
        <v>2</v>
      </c>
      <c r="AR36" s="87"/>
      <c r="AS36" s="87"/>
      <c r="AT36" s="87">
        <v>0</v>
      </c>
      <c r="AU36" s="87">
        <v>1</v>
      </c>
      <c r="AV36" s="87">
        <v>2</v>
      </c>
    </row>
    <row r="37" spans="2:48" x14ac:dyDescent="0.25">
      <c r="B37" s="87"/>
      <c r="C37" s="87"/>
      <c r="D37" s="87">
        <v>2</v>
      </c>
      <c r="E37" s="87">
        <v>2</v>
      </c>
      <c r="F37" s="87">
        <v>4</v>
      </c>
      <c r="G37" s="87">
        <v>2</v>
      </c>
      <c r="H37" s="88"/>
      <c r="I37" s="88"/>
      <c r="J37" s="88">
        <v>3</v>
      </c>
      <c r="K37" s="88">
        <v>0</v>
      </c>
      <c r="L37" s="88">
        <v>3</v>
      </c>
      <c r="M37" s="88">
        <v>2</v>
      </c>
      <c r="N37" s="43">
        <v>0</v>
      </c>
      <c r="O37" s="43">
        <v>0</v>
      </c>
      <c r="P37" s="43">
        <v>0</v>
      </c>
      <c r="Q37" s="43">
        <v>3</v>
      </c>
      <c r="R37" s="43">
        <v>3</v>
      </c>
      <c r="S37" s="43">
        <v>2</v>
      </c>
      <c r="T37" s="89">
        <v>0</v>
      </c>
      <c r="U37" s="89"/>
      <c r="V37" s="89">
        <v>1</v>
      </c>
      <c r="W37" s="89">
        <v>0</v>
      </c>
      <c r="X37" s="89">
        <v>1</v>
      </c>
      <c r="Y37" s="89">
        <v>2</v>
      </c>
      <c r="Z37" s="90"/>
      <c r="AA37" s="90"/>
      <c r="AB37" s="90">
        <v>2</v>
      </c>
      <c r="AC37" s="90">
        <v>0</v>
      </c>
      <c r="AD37" s="90">
        <v>2</v>
      </c>
      <c r="AE37" s="90">
        <v>2</v>
      </c>
      <c r="AF37" s="91"/>
      <c r="AG37" s="91"/>
      <c r="AH37" s="91"/>
      <c r="AI37" s="91"/>
      <c r="AJ37" s="91"/>
      <c r="AK37" s="91"/>
      <c r="AL37" s="92"/>
      <c r="AM37" s="92"/>
      <c r="AN37" s="92"/>
      <c r="AO37" s="92"/>
      <c r="AP37" s="92"/>
      <c r="AQ37" s="92"/>
      <c r="AR37" s="87"/>
      <c r="AS37" s="87"/>
      <c r="AT37" s="87"/>
      <c r="AU37" s="87"/>
      <c r="AV37" s="87"/>
    </row>
    <row r="38" spans="2:48" x14ac:dyDescent="0.25">
      <c r="B38" s="87">
        <v>0</v>
      </c>
      <c r="C38" s="87">
        <v>2</v>
      </c>
      <c r="D38" s="87">
        <v>0</v>
      </c>
      <c r="E38" s="87">
        <v>0</v>
      </c>
      <c r="F38" s="87"/>
      <c r="G38" s="87">
        <v>0</v>
      </c>
      <c r="H38" s="88">
        <v>0</v>
      </c>
      <c r="I38" s="88">
        <v>3</v>
      </c>
      <c r="J38" s="88">
        <v>1</v>
      </c>
      <c r="K38" s="88">
        <v>1</v>
      </c>
      <c r="L38" s="88">
        <v>2</v>
      </c>
      <c r="M38" s="88">
        <v>2</v>
      </c>
      <c r="N38" s="43">
        <v>0</v>
      </c>
      <c r="O38" s="43">
        <v>1</v>
      </c>
      <c r="P38" s="43">
        <v>0</v>
      </c>
      <c r="Q38" s="43">
        <v>0</v>
      </c>
      <c r="R38" s="43">
        <v>0</v>
      </c>
      <c r="S38" s="43">
        <v>0</v>
      </c>
      <c r="T38" s="89"/>
      <c r="U38" s="89"/>
      <c r="V38" s="89">
        <v>0</v>
      </c>
      <c r="W38" s="89">
        <v>0</v>
      </c>
      <c r="X38" s="89">
        <v>0</v>
      </c>
      <c r="Y38" s="89">
        <v>0</v>
      </c>
      <c r="Z38" s="90"/>
      <c r="AA38" s="90"/>
      <c r="AB38" s="90"/>
      <c r="AC38" s="90"/>
      <c r="AD38" s="90"/>
      <c r="AE38" s="90"/>
      <c r="AF38" s="91"/>
      <c r="AG38" s="91"/>
      <c r="AH38" s="91">
        <v>0</v>
      </c>
      <c r="AI38" s="91">
        <v>1</v>
      </c>
      <c r="AJ38" s="91">
        <v>1</v>
      </c>
      <c r="AK38" s="91">
        <v>2</v>
      </c>
      <c r="AL38" s="92"/>
      <c r="AM38" s="92"/>
      <c r="AN38" s="92">
        <v>0</v>
      </c>
      <c r="AO38" s="92">
        <v>1</v>
      </c>
      <c r="AP38" s="92">
        <v>1</v>
      </c>
      <c r="AQ38" s="92">
        <v>1</v>
      </c>
      <c r="AR38" s="87"/>
      <c r="AS38" s="87"/>
      <c r="AT38" s="87">
        <v>3</v>
      </c>
      <c r="AU38" s="87">
        <v>2</v>
      </c>
      <c r="AV38" s="87">
        <v>2</v>
      </c>
    </row>
    <row r="39" spans="2:48" x14ac:dyDescent="0.25">
      <c r="B39" s="87">
        <v>0</v>
      </c>
      <c r="C39" s="87">
        <v>0</v>
      </c>
      <c r="D39" s="87">
        <v>0</v>
      </c>
      <c r="E39" s="87">
        <v>0</v>
      </c>
      <c r="F39" s="87"/>
      <c r="G39" s="87">
        <v>0</v>
      </c>
      <c r="H39" s="88">
        <v>0</v>
      </c>
      <c r="I39" s="88">
        <v>0</v>
      </c>
      <c r="J39" s="88">
        <v>0</v>
      </c>
      <c r="K39" s="88">
        <v>0</v>
      </c>
      <c r="L39" s="88">
        <v>0</v>
      </c>
      <c r="M39" s="88">
        <v>0</v>
      </c>
      <c r="N39" s="43">
        <v>0</v>
      </c>
      <c r="O39" s="43">
        <v>0</v>
      </c>
      <c r="P39" s="43">
        <v>0</v>
      </c>
      <c r="Q39" s="43">
        <v>0</v>
      </c>
      <c r="R39" s="43">
        <v>0</v>
      </c>
      <c r="S39" s="43">
        <v>0</v>
      </c>
      <c r="T39" s="89">
        <v>0</v>
      </c>
      <c r="U39" s="89">
        <v>0</v>
      </c>
      <c r="V39" s="89">
        <v>0</v>
      </c>
      <c r="W39" s="89">
        <v>0</v>
      </c>
      <c r="X39" s="89">
        <v>0</v>
      </c>
      <c r="Y39" s="89">
        <v>0</v>
      </c>
      <c r="Z39" s="90">
        <v>6</v>
      </c>
      <c r="AA39" s="90">
        <v>5</v>
      </c>
      <c r="AB39" s="90">
        <v>1</v>
      </c>
      <c r="AC39" s="90">
        <v>0</v>
      </c>
      <c r="AD39" s="90">
        <v>1</v>
      </c>
      <c r="AE39" s="90">
        <v>4</v>
      </c>
      <c r="AF39" s="91">
        <v>0</v>
      </c>
      <c r="AG39" s="91">
        <v>3</v>
      </c>
      <c r="AH39" s="91"/>
      <c r="AI39" s="91">
        <v>0</v>
      </c>
      <c r="AJ39" s="91">
        <v>0</v>
      </c>
      <c r="AK39" s="91">
        <v>0</v>
      </c>
      <c r="AL39" s="92">
        <v>0</v>
      </c>
      <c r="AM39" s="92">
        <v>0</v>
      </c>
      <c r="AN39" s="92">
        <v>0</v>
      </c>
      <c r="AO39" s="92">
        <v>0</v>
      </c>
      <c r="AP39" s="92"/>
      <c r="AQ39" s="92">
        <v>0</v>
      </c>
      <c r="AR39" s="87">
        <v>1</v>
      </c>
      <c r="AS39" s="87">
        <v>4</v>
      </c>
      <c r="AT39" s="87">
        <v>3</v>
      </c>
      <c r="AU39" s="87">
        <v>0</v>
      </c>
      <c r="AV39" s="87">
        <v>2</v>
      </c>
    </row>
    <row r="40" spans="2:48" x14ac:dyDescent="0.25">
      <c r="B40" s="87">
        <v>0</v>
      </c>
      <c r="C40" s="87">
        <v>1</v>
      </c>
      <c r="D40" s="87"/>
      <c r="E40" s="87"/>
      <c r="F40" s="87"/>
      <c r="G40" s="87"/>
      <c r="H40" s="88">
        <v>0</v>
      </c>
      <c r="I40" s="88"/>
      <c r="J40" s="88"/>
      <c r="K40" s="88"/>
      <c r="L40" s="88"/>
      <c r="M40" s="88"/>
      <c r="N40" s="43">
        <v>0</v>
      </c>
      <c r="O40" s="43"/>
      <c r="P40" s="43"/>
      <c r="Q40" s="43"/>
      <c r="R40" s="43">
        <v>0</v>
      </c>
      <c r="S40" s="43"/>
      <c r="T40" s="89"/>
      <c r="U40" s="89"/>
      <c r="V40" s="89"/>
      <c r="W40" s="89"/>
      <c r="X40" s="89">
        <v>0</v>
      </c>
      <c r="Y40" s="89"/>
      <c r="Z40" s="90"/>
      <c r="AA40" s="90"/>
      <c r="AB40" s="90">
        <v>0</v>
      </c>
      <c r="AC40" s="90">
        <v>2</v>
      </c>
      <c r="AD40" s="90">
        <v>2</v>
      </c>
      <c r="AE40" s="90">
        <v>2</v>
      </c>
      <c r="AF40" s="91"/>
      <c r="AG40" s="91"/>
      <c r="AH40" s="91"/>
      <c r="AI40" s="91"/>
      <c r="AJ40" s="91"/>
      <c r="AK40" s="91"/>
      <c r="AL40" s="92"/>
      <c r="AM40" s="92"/>
      <c r="AN40" s="92"/>
      <c r="AO40" s="92"/>
      <c r="AP40" s="92"/>
      <c r="AQ40" s="92"/>
      <c r="AR40" s="87"/>
      <c r="AS40" s="87"/>
      <c r="AT40" s="87">
        <v>0</v>
      </c>
      <c r="AU40" s="87">
        <v>1</v>
      </c>
      <c r="AV40" s="87">
        <v>4</v>
      </c>
    </row>
    <row r="41" spans="2:48" x14ac:dyDescent="0.25">
      <c r="B41" s="87">
        <v>0</v>
      </c>
      <c r="C41" s="87"/>
      <c r="D41" s="87">
        <v>0</v>
      </c>
      <c r="E41" s="87">
        <v>1</v>
      </c>
      <c r="F41" s="87"/>
      <c r="G41" s="87">
        <v>3</v>
      </c>
      <c r="H41" s="88">
        <v>0</v>
      </c>
      <c r="I41" s="88"/>
      <c r="J41" s="88">
        <v>0</v>
      </c>
      <c r="K41" s="88">
        <v>0</v>
      </c>
      <c r="L41" s="88"/>
      <c r="M41" s="88">
        <v>0</v>
      </c>
      <c r="N41" s="43">
        <v>0</v>
      </c>
      <c r="O41" s="43"/>
      <c r="P41" s="43">
        <v>2</v>
      </c>
      <c r="Q41" s="43">
        <v>2</v>
      </c>
      <c r="R41" s="43">
        <v>4</v>
      </c>
      <c r="S41" s="43">
        <v>2</v>
      </c>
      <c r="T41" s="89"/>
      <c r="U41" s="89"/>
      <c r="V41" s="89">
        <v>0</v>
      </c>
      <c r="W41" s="89">
        <v>0</v>
      </c>
      <c r="X41" s="89">
        <v>0</v>
      </c>
      <c r="Y41" s="89">
        <v>0</v>
      </c>
      <c r="Z41" s="90"/>
      <c r="AA41" s="90"/>
      <c r="AB41" s="90">
        <v>1</v>
      </c>
      <c r="AC41" s="90">
        <v>1</v>
      </c>
      <c r="AD41" s="90">
        <v>2</v>
      </c>
      <c r="AE41" s="90">
        <v>3</v>
      </c>
      <c r="AF41" s="91"/>
      <c r="AG41" s="91"/>
      <c r="AH41" s="91"/>
      <c r="AI41" s="91"/>
      <c r="AJ41" s="91"/>
      <c r="AK41" s="91"/>
      <c r="AL41" s="92"/>
      <c r="AM41" s="92"/>
      <c r="AN41" s="92"/>
      <c r="AO41" s="92"/>
      <c r="AP41" s="92"/>
      <c r="AQ41" s="92"/>
      <c r="AR41" s="87"/>
      <c r="AS41" s="87"/>
      <c r="AT41" s="87"/>
      <c r="AU41" s="87"/>
      <c r="AV41" s="87"/>
    </row>
    <row r="42" spans="2:48" x14ac:dyDescent="0.25">
      <c r="B42" s="87">
        <v>0</v>
      </c>
      <c r="C42" s="87">
        <v>0</v>
      </c>
      <c r="D42" s="87">
        <v>0</v>
      </c>
      <c r="E42" s="87">
        <v>0</v>
      </c>
      <c r="F42" s="87"/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/>
      <c r="M42" s="87">
        <v>0</v>
      </c>
      <c r="N42" s="87">
        <v>0</v>
      </c>
      <c r="O42" s="87">
        <v>0</v>
      </c>
      <c r="P42" s="87">
        <v>0</v>
      </c>
      <c r="Q42" s="87">
        <v>0</v>
      </c>
      <c r="R42" s="87">
        <v>0</v>
      </c>
      <c r="S42" s="87">
        <v>0</v>
      </c>
      <c r="T42" s="87">
        <v>0</v>
      </c>
      <c r="U42" s="87">
        <v>0</v>
      </c>
      <c r="V42" s="87">
        <v>0</v>
      </c>
      <c r="W42" s="87">
        <v>0</v>
      </c>
      <c r="X42" s="87"/>
      <c r="Y42" s="87">
        <v>0</v>
      </c>
      <c r="Z42" s="90">
        <v>7</v>
      </c>
      <c r="AA42" s="90">
        <v>5</v>
      </c>
      <c r="AB42" s="90">
        <v>1</v>
      </c>
      <c r="AC42" s="90">
        <v>2</v>
      </c>
      <c r="AD42" s="90">
        <v>3</v>
      </c>
      <c r="AE42" s="90">
        <v>3</v>
      </c>
      <c r="AF42" s="91">
        <v>1</v>
      </c>
      <c r="AG42" s="91">
        <v>2</v>
      </c>
      <c r="AH42" s="91">
        <v>1</v>
      </c>
      <c r="AI42" s="91">
        <v>2</v>
      </c>
      <c r="AJ42" s="91">
        <v>3</v>
      </c>
      <c r="AK42" s="91">
        <v>2</v>
      </c>
      <c r="AL42" s="92">
        <v>0</v>
      </c>
      <c r="AM42" s="92">
        <v>1</v>
      </c>
      <c r="AN42" s="92">
        <v>0</v>
      </c>
      <c r="AO42" s="92">
        <v>0</v>
      </c>
      <c r="AP42" s="92"/>
      <c r="AQ42" s="92">
        <v>0</v>
      </c>
      <c r="AR42" s="87">
        <v>1</v>
      </c>
      <c r="AS42" s="87">
        <v>2</v>
      </c>
      <c r="AT42" s="87">
        <v>1</v>
      </c>
      <c r="AU42" s="87">
        <v>1</v>
      </c>
      <c r="AV42" s="87">
        <v>4</v>
      </c>
    </row>
    <row r="43" spans="2:48" x14ac:dyDescent="0.25">
      <c r="B43" s="87"/>
      <c r="C43" s="87"/>
      <c r="D43" s="87"/>
      <c r="E43" s="87"/>
      <c r="F43" s="87"/>
      <c r="G43" s="87"/>
      <c r="H43" s="88"/>
      <c r="I43" s="88"/>
      <c r="J43" s="88"/>
      <c r="K43" s="88"/>
      <c r="L43" s="88"/>
      <c r="M43" s="88"/>
      <c r="N43" s="43"/>
      <c r="O43" s="43"/>
      <c r="P43" s="43"/>
      <c r="Q43" s="43"/>
      <c r="R43" s="43">
        <v>0</v>
      </c>
      <c r="S43" s="43"/>
      <c r="T43" s="89"/>
      <c r="U43" s="89"/>
      <c r="V43" s="89"/>
      <c r="W43" s="89"/>
      <c r="X43" s="89"/>
      <c r="Y43" s="89"/>
      <c r="Z43" s="90"/>
      <c r="AA43" s="90"/>
      <c r="AB43" s="90">
        <v>0</v>
      </c>
      <c r="AC43" s="90">
        <v>1</v>
      </c>
      <c r="AD43" s="90">
        <v>1</v>
      </c>
      <c r="AE43" s="90">
        <v>4</v>
      </c>
      <c r="AF43" s="91"/>
      <c r="AG43" s="91"/>
      <c r="AH43" s="91">
        <v>1</v>
      </c>
      <c r="AI43" s="91">
        <v>0</v>
      </c>
      <c r="AJ43" s="91">
        <v>1</v>
      </c>
      <c r="AK43" s="91">
        <v>1</v>
      </c>
      <c r="AL43" s="92"/>
      <c r="AM43" s="92"/>
      <c r="AN43" s="92"/>
      <c r="AO43" s="92"/>
      <c r="AP43" s="92"/>
      <c r="AQ43" s="92"/>
      <c r="AR43" s="87"/>
      <c r="AS43" s="87"/>
      <c r="AT43" s="87">
        <v>2</v>
      </c>
      <c r="AU43" s="87">
        <v>2</v>
      </c>
      <c r="AV43" s="87">
        <v>2</v>
      </c>
    </row>
    <row r="44" spans="2:48" x14ac:dyDescent="0.25">
      <c r="B44" s="87"/>
      <c r="C44" s="87"/>
      <c r="D44" s="87"/>
      <c r="E44" s="87"/>
      <c r="F44" s="87"/>
      <c r="G44" s="87"/>
      <c r="H44" s="88"/>
      <c r="I44" s="88"/>
      <c r="J44" s="88">
        <v>0</v>
      </c>
      <c r="K44" s="88">
        <v>0</v>
      </c>
      <c r="L44" s="88"/>
      <c r="M44" s="88">
        <v>0</v>
      </c>
      <c r="N44" s="43"/>
      <c r="O44" s="43"/>
      <c r="P44" s="43">
        <v>1</v>
      </c>
      <c r="Q44" s="43">
        <v>1</v>
      </c>
      <c r="R44" s="43">
        <v>2</v>
      </c>
      <c r="S44" s="43">
        <v>3</v>
      </c>
      <c r="T44" s="89"/>
      <c r="U44" s="89"/>
      <c r="V44" s="89">
        <v>0</v>
      </c>
      <c r="W44" s="89">
        <v>0</v>
      </c>
      <c r="X44" s="89"/>
      <c r="Y44" s="89">
        <v>0</v>
      </c>
      <c r="Z44" s="90"/>
      <c r="AA44" s="90"/>
      <c r="AB44" s="90">
        <v>2</v>
      </c>
      <c r="AC44" s="90">
        <v>3</v>
      </c>
      <c r="AD44" s="90">
        <v>5</v>
      </c>
      <c r="AE44" s="90">
        <v>2</v>
      </c>
      <c r="AF44" s="91"/>
      <c r="AG44" s="91"/>
      <c r="AH44" s="91"/>
      <c r="AI44" s="91"/>
      <c r="AJ44" s="91"/>
      <c r="AK44" s="91"/>
      <c r="AL44" s="92"/>
      <c r="AM44" s="92"/>
      <c r="AN44" s="92"/>
      <c r="AO44" s="92"/>
      <c r="AP44" s="92"/>
      <c r="AQ44" s="92"/>
      <c r="AR44" s="87"/>
      <c r="AS44" s="87"/>
      <c r="AT44" s="87">
        <v>1</v>
      </c>
      <c r="AU44" s="87">
        <v>0</v>
      </c>
      <c r="AV44" s="87">
        <v>1</v>
      </c>
    </row>
    <row r="45" spans="2:48" x14ac:dyDescent="0.25">
      <c r="B45" s="87"/>
      <c r="C45" s="87"/>
      <c r="D45" s="87"/>
      <c r="E45" s="87"/>
      <c r="F45" s="87"/>
      <c r="G45" s="87"/>
      <c r="H45" s="88"/>
      <c r="I45" s="88"/>
      <c r="J45" s="88"/>
      <c r="K45" s="88"/>
      <c r="L45" s="88"/>
      <c r="M45" s="88"/>
      <c r="N45" s="43"/>
      <c r="O45" s="43"/>
      <c r="P45" s="43"/>
      <c r="Q45" s="43"/>
      <c r="R45" s="43"/>
      <c r="S45" s="43"/>
      <c r="T45" s="89">
        <v>6</v>
      </c>
      <c r="U45" s="89"/>
      <c r="V45" s="89"/>
      <c r="W45" s="89"/>
      <c r="X45" s="89"/>
      <c r="Y45" s="89"/>
      <c r="Z45" s="90">
        <v>5</v>
      </c>
      <c r="AA45" s="90">
        <v>1</v>
      </c>
      <c r="AB45" s="90">
        <v>1</v>
      </c>
      <c r="AC45" s="90">
        <v>0</v>
      </c>
      <c r="AD45" s="90">
        <v>1</v>
      </c>
      <c r="AE45" s="90">
        <v>1</v>
      </c>
      <c r="AF45" s="91">
        <v>1</v>
      </c>
      <c r="AG45" s="91">
        <v>0</v>
      </c>
      <c r="AH45" s="91">
        <v>0</v>
      </c>
      <c r="AI45" s="91">
        <v>0</v>
      </c>
      <c r="AJ45" s="91"/>
      <c r="AK45" s="91">
        <v>0</v>
      </c>
      <c r="AL45" s="92">
        <v>1</v>
      </c>
      <c r="AM45" s="92">
        <v>1</v>
      </c>
      <c r="AN45" s="92">
        <v>0</v>
      </c>
      <c r="AO45" s="92">
        <v>0</v>
      </c>
      <c r="AP45" s="92"/>
      <c r="AQ45" s="92">
        <v>0</v>
      </c>
      <c r="AR45" s="87">
        <v>5</v>
      </c>
      <c r="AS45" s="87">
        <v>0</v>
      </c>
      <c r="AT45" s="87">
        <v>0</v>
      </c>
      <c r="AU45" s="87">
        <v>0</v>
      </c>
      <c r="AV45" s="87">
        <v>0</v>
      </c>
    </row>
    <row r="46" spans="2:48" x14ac:dyDescent="0.25">
      <c r="B46" s="87"/>
      <c r="C46" s="87"/>
      <c r="D46" s="87"/>
      <c r="E46" s="87"/>
      <c r="F46" s="87"/>
      <c r="G46" s="87"/>
      <c r="H46" s="88"/>
      <c r="I46" s="88"/>
      <c r="J46" s="88"/>
      <c r="K46" s="88"/>
      <c r="L46" s="88"/>
      <c r="M46" s="88"/>
      <c r="N46" s="43"/>
      <c r="O46" s="43"/>
      <c r="P46" s="43"/>
      <c r="Q46" s="43"/>
      <c r="R46" s="43"/>
      <c r="S46" s="43"/>
      <c r="T46" s="89"/>
      <c r="U46" s="89"/>
      <c r="V46" s="89"/>
      <c r="W46" s="89"/>
      <c r="X46" s="89"/>
      <c r="Y46" s="89"/>
      <c r="Z46" s="90">
        <v>0</v>
      </c>
      <c r="AA46" s="90">
        <v>1</v>
      </c>
      <c r="AB46" s="90">
        <v>0</v>
      </c>
      <c r="AC46" s="90">
        <v>0</v>
      </c>
      <c r="AD46" s="90">
        <v>0</v>
      </c>
      <c r="AE46" s="90">
        <v>0</v>
      </c>
      <c r="AF46" s="91">
        <v>2</v>
      </c>
      <c r="AG46" s="91">
        <v>2</v>
      </c>
      <c r="AH46" s="91">
        <v>0</v>
      </c>
      <c r="AI46" s="91">
        <v>0</v>
      </c>
      <c r="AJ46" s="91"/>
      <c r="AK46" s="91">
        <v>0</v>
      </c>
      <c r="AL46" s="92">
        <v>0</v>
      </c>
      <c r="AM46" s="92">
        <v>0</v>
      </c>
      <c r="AN46" s="92">
        <v>0</v>
      </c>
      <c r="AO46" s="92">
        <v>0</v>
      </c>
      <c r="AP46" s="92"/>
      <c r="AQ46" s="92">
        <v>0</v>
      </c>
      <c r="AR46" s="87">
        <v>4</v>
      </c>
      <c r="AS46" s="87">
        <v>1</v>
      </c>
      <c r="AT46" s="87">
        <v>0</v>
      </c>
      <c r="AU46" s="87">
        <v>0</v>
      </c>
      <c r="AV46" s="87">
        <v>0</v>
      </c>
    </row>
    <row r="47" spans="2:48" x14ac:dyDescent="0.25">
      <c r="B47" s="87"/>
      <c r="C47" s="87"/>
      <c r="D47" s="87"/>
      <c r="E47" s="87"/>
      <c r="F47" s="87"/>
      <c r="G47" s="87"/>
      <c r="H47" s="88"/>
      <c r="I47" s="88"/>
      <c r="J47" s="88"/>
      <c r="K47" s="88"/>
      <c r="L47" s="88"/>
      <c r="M47" s="88"/>
      <c r="N47" s="43"/>
      <c r="O47" s="43"/>
      <c r="P47" s="43"/>
      <c r="Q47" s="43"/>
      <c r="R47" s="43"/>
      <c r="S47" s="43"/>
      <c r="T47" s="89"/>
      <c r="U47" s="89"/>
      <c r="V47" s="89"/>
      <c r="W47" s="89"/>
      <c r="X47" s="89"/>
      <c r="Y47" s="89"/>
      <c r="Z47" s="90">
        <v>5</v>
      </c>
      <c r="AA47" s="90">
        <v>3</v>
      </c>
      <c r="AB47" s="90">
        <v>1</v>
      </c>
      <c r="AC47" s="90">
        <v>1</v>
      </c>
      <c r="AD47" s="90">
        <v>2</v>
      </c>
      <c r="AE47" s="90">
        <v>3</v>
      </c>
      <c r="AF47" s="91">
        <v>0</v>
      </c>
      <c r="AG47" s="91">
        <v>1</v>
      </c>
      <c r="AH47" s="91">
        <v>1</v>
      </c>
      <c r="AI47" s="91">
        <v>0</v>
      </c>
      <c r="AJ47" s="91">
        <v>1</v>
      </c>
      <c r="AK47" s="91">
        <v>3</v>
      </c>
      <c r="AL47" s="92">
        <v>1</v>
      </c>
      <c r="AM47" s="92">
        <v>2</v>
      </c>
      <c r="AN47" s="92">
        <v>2</v>
      </c>
      <c r="AO47" s="92">
        <v>0</v>
      </c>
      <c r="AP47" s="92"/>
      <c r="AQ47" s="92">
        <v>2</v>
      </c>
      <c r="AR47" s="87">
        <v>6</v>
      </c>
      <c r="AS47" s="87">
        <v>1</v>
      </c>
      <c r="AT47" s="87">
        <v>0</v>
      </c>
      <c r="AU47" s="87">
        <v>0</v>
      </c>
      <c r="AV47" s="87">
        <v>0</v>
      </c>
    </row>
    <row r="48" spans="2:48" x14ac:dyDescent="0.25">
      <c r="B48" s="87"/>
      <c r="C48" s="87"/>
      <c r="D48" s="87"/>
      <c r="E48" s="87"/>
      <c r="F48" s="87"/>
      <c r="G48" s="87"/>
      <c r="H48" s="88"/>
      <c r="I48" s="88"/>
      <c r="J48" s="88"/>
      <c r="K48" s="88"/>
      <c r="L48" s="88"/>
      <c r="M48" s="88"/>
      <c r="N48" s="43"/>
      <c r="O48" s="43"/>
      <c r="P48" s="43"/>
      <c r="Q48" s="43"/>
      <c r="R48" s="43"/>
      <c r="S48" s="43"/>
      <c r="T48" s="89"/>
      <c r="U48" s="89"/>
      <c r="V48" s="89"/>
      <c r="W48" s="89"/>
      <c r="X48" s="89"/>
      <c r="Y48" s="89"/>
      <c r="Z48" s="90">
        <v>2</v>
      </c>
      <c r="AA48" s="90">
        <v>6</v>
      </c>
      <c r="AB48" s="90">
        <v>0</v>
      </c>
      <c r="AC48" s="90">
        <v>1</v>
      </c>
      <c r="AD48" s="90">
        <v>1</v>
      </c>
      <c r="AE48" s="90">
        <v>4</v>
      </c>
      <c r="AF48" s="91">
        <v>2</v>
      </c>
      <c r="AG48" s="91">
        <v>2</v>
      </c>
      <c r="AH48" s="91">
        <v>1</v>
      </c>
      <c r="AI48" s="91">
        <v>0</v>
      </c>
      <c r="AJ48" s="91">
        <v>1</v>
      </c>
      <c r="AK48" s="91">
        <v>2</v>
      </c>
      <c r="AL48" s="92">
        <v>1</v>
      </c>
      <c r="AM48" s="92">
        <v>0</v>
      </c>
      <c r="AN48" s="92">
        <v>0</v>
      </c>
      <c r="AO48" s="92">
        <v>0</v>
      </c>
      <c r="AP48" s="92"/>
      <c r="AQ48" s="92">
        <v>0</v>
      </c>
      <c r="AR48" s="87">
        <v>0</v>
      </c>
      <c r="AS48" s="87">
        <v>3</v>
      </c>
      <c r="AT48" s="87">
        <v>1</v>
      </c>
      <c r="AU48" s="87">
        <v>0</v>
      </c>
      <c r="AV48" s="87">
        <v>2</v>
      </c>
    </row>
    <row r="49" spans="2:49" x14ac:dyDescent="0.25">
      <c r="B49" s="87"/>
      <c r="C49" s="87"/>
      <c r="D49" s="87"/>
      <c r="E49" s="87"/>
      <c r="F49" s="87"/>
      <c r="G49" s="87"/>
      <c r="H49" s="88"/>
      <c r="I49" s="88"/>
      <c r="J49" s="88">
        <v>1</v>
      </c>
      <c r="K49" s="88">
        <v>0</v>
      </c>
      <c r="L49" s="88"/>
      <c r="M49" s="88">
        <v>3</v>
      </c>
      <c r="N49" s="43"/>
      <c r="O49" s="43"/>
      <c r="P49" s="43">
        <v>0</v>
      </c>
      <c r="Q49" s="43">
        <v>0</v>
      </c>
      <c r="R49" s="43"/>
      <c r="S49" s="43">
        <v>0</v>
      </c>
      <c r="T49" s="89">
        <v>5</v>
      </c>
      <c r="U49" s="89"/>
      <c r="V49" s="89">
        <v>0</v>
      </c>
      <c r="W49" s="89">
        <v>0</v>
      </c>
      <c r="X49" s="89"/>
      <c r="Y49" s="89">
        <v>0</v>
      </c>
      <c r="Z49" s="90"/>
      <c r="AA49" s="90"/>
      <c r="AB49" s="90">
        <v>2</v>
      </c>
      <c r="AC49" s="90">
        <v>2</v>
      </c>
      <c r="AD49" s="90">
        <v>4</v>
      </c>
      <c r="AE49" s="90">
        <v>2</v>
      </c>
      <c r="AF49" s="91"/>
      <c r="AG49" s="91"/>
      <c r="AH49" s="91">
        <v>1</v>
      </c>
      <c r="AI49" s="91">
        <v>0</v>
      </c>
      <c r="AJ49" s="91">
        <v>1</v>
      </c>
      <c r="AK49" s="91">
        <v>3</v>
      </c>
      <c r="AL49" s="92"/>
      <c r="AM49" s="92"/>
      <c r="AN49" s="92"/>
      <c r="AO49" s="92"/>
      <c r="AP49" s="92"/>
      <c r="AQ49" s="92"/>
      <c r="AR49" s="87"/>
      <c r="AS49" s="87"/>
      <c r="AT49" s="87">
        <v>1</v>
      </c>
      <c r="AU49" s="87">
        <v>0</v>
      </c>
      <c r="AV49" s="87">
        <v>3</v>
      </c>
    </row>
    <row r="50" spans="2:49" x14ac:dyDescent="0.25">
      <c r="B50" s="87"/>
      <c r="C50" s="87"/>
      <c r="D50" s="87"/>
      <c r="E50" s="87"/>
      <c r="F50" s="87"/>
      <c r="G50" s="87"/>
      <c r="H50" s="88"/>
      <c r="I50" s="88"/>
      <c r="J50" s="88"/>
      <c r="K50" s="88"/>
      <c r="L50" s="88"/>
      <c r="M50" s="88"/>
      <c r="N50" s="43"/>
      <c r="O50" s="43"/>
      <c r="P50" s="43"/>
      <c r="Q50" s="43"/>
      <c r="R50" s="43"/>
      <c r="S50" s="43"/>
      <c r="T50" s="89"/>
      <c r="U50" s="89"/>
      <c r="V50" s="89"/>
      <c r="W50" s="89"/>
      <c r="X50" s="89"/>
      <c r="Y50" s="89"/>
      <c r="Z50" s="90"/>
      <c r="AA50" s="90"/>
      <c r="AB50" s="90">
        <v>1</v>
      </c>
      <c r="AC50" s="90">
        <v>0</v>
      </c>
      <c r="AD50" s="90">
        <v>1</v>
      </c>
      <c r="AE50" s="90">
        <v>2</v>
      </c>
      <c r="AF50" s="91"/>
      <c r="AG50" s="91"/>
      <c r="AH50" s="91"/>
      <c r="AI50" s="91"/>
      <c r="AJ50" s="91"/>
      <c r="AK50" s="91"/>
      <c r="AL50" s="92"/>
      <c r="AM50" s="92"/>
      <c r="AN50" s="92"/>
      <c r="AO50" s="92"/>
      <c r="AP50" s="92"/>
      <c r="AQ50" s="92"/>
      <c r="AR50" s="87"/>
      <c r="AS50" s="87"/>
      <c r="AT50" s="87"/>
      <c r="AU50" s="87"/>
      <c r="AV50" s="87"/>
    </row>
    <row r="51" spans="2:49" x14ac:dyDescent="0.25">
      <c r="B51" s="87"/>
      <c r="C51" s="87"/>
      <c r="D51" s="87"/>
      <c r="E51" s="87"/>
      <c r="F51" s="87"/>
      <c r="G51" s="87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0">
        <v>2</v>
      </c>
      <c r="AA51" s="90">
        <v>3</v>
      </c>
      <c r="AB51" s="90">
        <v>1</v>
      </c>
      <c r="AC51" s="90">
        <v>1</v>
      </c>
      <c r="AD51" s="90">
        <v>2</v>
      </c>
      <c r="AE51" s="90">
        <v>4</v>
      </c>
      <c r="AF51" s="91">
        <v>0</v>
      </c>
      <c r="AG51" s="91">
        <v>2</v>
      </c>
      <c r="AH51" s="91">
        <v>2</v>
      </c>
      <c r="AI51" s="91">
        <v>0</v>
      </c>
      <c r="AJ51" s="91">
        <v>2</v>
      </c>
      <c r="AK51" s="91">
        <v>2</v>
      </c>
      <c r="AL51" s="92">
        <v>1</v>
      </c>
      <c r="AM51" s="92">
        <v>0</v>
      </c>
      <c r="AN51" s="92">
        <v>0</v>
      </c>
      <c r="AO51" s="92">
        <v>0</v>
      </c>
      <c r="AP51" s="92"/>
      <c r="AQ51" s="92">
        <v>0</v>
      </c>
      <c r="AR51" s="87">
        <v>1</v>
      </c>
      <c r="AS51" s="87">
        <v>6</v>
      </c>
      <c r="AT51" s="93">
        <v>0</v>
      </c>
      <c r="AU51" s="93">
        <v>1</v>
      </c>
      <c r="AV51" s="93">
        <v>2</v>
      </c>
    </row>
    <row r="52" spans="2:49" x14ac:dyDescent="0.25">
      <c r="B52" s="87"/>
      <c r="C52" s="87"/>
      <c r="D52" s="87"/>
      <c r="E52" s="87"/>
      <c r="F52" s="87"/>
      <c r="G52" s="87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0">
        <v>0</v>
      </c>
      <c r="AA52" s="90">
        <v>2</v>
      </c>
      <c r="AB52" s="90">
        <v>0</v>
      </c>
      <c r="AC52" s="90">
        <v>2</v>
      </c>
      <c r="AD52" s="90">
        <v>2</v>
      </c>
      <c r="AE52" s="90">
        <v>1</v>
      </c>
      <c r="AF52" s="91">
        <v>0</v>
      </c>
      <c r="AG52" s="91">
        <v>1</v>
      </c>
      <c r="AH52" s="91">
        <v>0</v>
      </c>
      <c r="AI52" s="91">
        <v>1</v>
      </c>
      <c r="AJ52" s="91">
        <v>1</v>
      </c>
      <c r="AK52" s="91">
        <v>1</v>
      </c>
      <c r="AL52" s="92">
        <v>0</v>
      </c>
      <c r="AM52" s="92">
        <v>1</v>
      </c>
      <c r="AN52" s="92">
        <v>0</v>
      </c>
      <c r="AO52" s="92">
        <v>0</v>
      </c>
      <c r="AP52" s="92"/>
      <c r="AQ52" s="92">
        <v>0</v>
      </c>
      <c r="AR52" s="87">
        <v>1</v>
      </c>
      <c r="AS52" s="87">
        <v>5</v>
      </c>
      <c r="AT52" s="87">
        <v>0</v>
      </c>
      <c r="AU52" s="87">
        <v>5</v>
      </c>
      <c r="AV52" s="87">
        <v>1</v>
      </c>
    </row>
    <row r="53" spans="2:49" x14ac:dyDescent="0.25">
      <c r="B53" s="87"/>
      <c r="C53" s="87"/>
      <c r="D53" s="87"/>
      <c r="E53" s="87"/>
      <c r="F53" s="87"/>
      <c r="G53" s="87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0">
        <v>0</v>
      </c>
      <c r="AA53" s="90">
        <v>2</v>
      </c>
      <c r="AB53" s="90">
        <v>2</v>
      </c>
      <c r="AC53" s="90">
        <v>0</v>
      </c>
      <c r="AD53" s="90">
        <v>2</v>
      </c>
      <c r="AE53" s="90">
        <v>2</v>
      </c>
      <c r="AF53" s="91">
        <v>0</v>
      </c>
      <c r="AG53" s="91">
        <v>2</v>
      </c>
      <c r="AH53" s="91">
        <v>0</v>
      </c>
      <c r="AI53" s="91">
        <v>1</v>
      </c>
      <c r="AJ53" s="91">
        <v>1</v>
      </c>
      <c r="AK53" s="91">
        <v>2</v>
      </c>
      <c r="AL53" s="92">
        <v>1</v>
      </c>
      <c r="AM53" s="92">
        <v>1</v>
      </c>
      <c r="AN53" s="93">
        <v>0</v>
      </c>
      <c r="AO53" s="93">
        <v>1</v>
      </c>
      <c r="AP53" s="93"/>
      <c r="AQ53" s="93">
        <v>2</v>
      </c>
      <c r="AR53" s="87">
        <v>2</v>
      </c>
      <c r="AS53" s="87">
        <v>2</v>
      </c>
      <c r="AT53" s="87">
        <v>2</v>
      </c>
      <c r="AU53" s="87">
        <v>0</v>
      </c>
      <c r="AV53" s="87">
        <v>2</v>
      </c>
    </row>
    <row r="54" spans="2:49" x14ac:dyDescent="0.25">
      <c r="B54" s="87"/>
      <c r="C54" s="87"/>
      <c r="D54" s="87"/>
      <c r="E54" s="87"/>
      <c r="F54" s="87"/>
      <c r="G54" s="87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0">
        <v>0</v>
      </c>
      <c r="AF54" s="91">
        <v>1</v>
      </c>
      <c r="AG54" s="91">
        <v>0</v>
      </c>
      <c r="AH54" s="91">
        <v>0</v>
      </c>
      <c r="AI54" s="91">
        <v>0</v>
      </c>
      <c r="AJ54" s="91">
        <v>0</v>
      </c>
      <c r="AK54" s="91">
        <v>0</v>
      </c>
      <c r="AL54" s="92">
        <v>0</v>
      </c>
      <c r="AM54" s="92">
        <v>0</v>
      </c>
      <c r="AN54" s="92">
        <v>0</v>
      </c>
      <c r="AO54" s="92">
        <v>0</v>
      </c>
      <c r="AP54" s="92"/>
      <c r="AQ54" s="92">
        <v>0</v>
      </c>
      <c r="AR54" s="87">
        <v>2</v>
      </c>
      <c r="AS54" s="87">
        <v>0</v>
      </c>
      <c r="AT54" s="87">
        <v>0</v>
      </c>
      <c r="AU54" s="87">
        <v>0</v>
      </c>
      <c r="AV54" s="87">
        <v>0</v>
      </c>
    </row>
    <row r="55" spans="2:49" x14ac:dyDescent="0.25">
      <c r="B55" s="87"/>
      <c r="C55" s="87"/>
      <c r="D55" s="87"/>
      <c r="E55" s="87"/>
      <c r="F55" s="87"/>
      <c r="G55" s="87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0">
        <v>0</v>
      </c>
      <c r="AA55" s="90">
        <v>0</v>
      </c>
      <c r="AB55" s="90">
        <v>0</v>
      </c>
      <c r="AC55" s="90">
        <v>1</v>
      </c>
      <c r="AD55" s="90">
        <v>1</v>
      </c>
      <c r="AE55" s="90">
        <v>3</v>
      </c>
      <c r="AF55" s="91">
        <v>0</v>
      </c>
      <c r="AG55" s="91">
        <v>0</v>
      </c>
      <c r="AH55" s="91">
        <v>0</v>
      </c>
      <c r="AI55" s="91">
        <v>2</v>
      </c>
      <c r="AJ55" s="91">
        <v>2</v>
      </c>
      <c r="AK55" s="91">
        <v>2</v>
      </c>
      <c r="AL55" s="92">
        <v>0</v>
      </c>
      <c r="AM55" s="92">
        <v>1</v>
      </c>
      <c r="AN55" s="92">
        <v>0</v>
      </c>
      <c r="AO55" s="92">
        <v>0</v>
      </c>
      <c r="AP55" s="92"/>
      <c r="AQ55" s="92">
        <v>0</v>
      </c>
      <c r="AR55" s="87">
        <v>1</v>
      </c>
      <c r="AS55" s="87">
        <v>1</v>
      </c>
      <c r="AT55" s="87">
        <v>2</v>
      </c>
      <c r="AU55" s="87">
        <v>3</v>
      </c>
      <c r="AV55" s="87">
        <v>2</v>
      </c>
    </row>
    <row r="56" spans="2:49" x14ac:dyDescent="0.25">
      <c r="B56" s="87"/>
      <c r="C56" s="87"/>
      <c r="D56" s="87"/>
      <c r="E56" s="87"/>
      <c r="F56" s="87"/>
      <c r="G56" s="87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0"/>
      <c r="AD56" s="90"/>
      <c r="AE56" s="90"/>
      <c r="AF56" s="91">
        <v>0</v>
      </c>
      <c r="AG56" s="91">
        <v>1</v>
      </c>
      <c r="AH56" s="91">
        <v>0</v>
      </c>
      <c r="AI56" s="91">
        <v>0</v>
      </c>
      <c r="AJ56" s="91">
        <v>0</v>
      </c>
      <c r="AK56" s="91">
        <v>0</v>
      </c>
      <c r="AL56" s="92">
        <v>0</v>
      </c>
      <c r="AM56" s="92">
        <v>1</v>
      </c>
      <c r="AN56" s="93">
        <v>0</v>
      </c>
      <c r="AO56" s="93">
        <v>1</v>
      </c>
      <c r="AP56" s="93"/>
      <c r="AQ56" s="93">
        <v>3</v>
      </c>
      <c r="AR56" s="87">
        <v>0</v>
      </c>
      <c r="AS56" s="87">
        <v>2</v>
      </c>
      <c r="AT56" s="87">
        <v>0</v>
      </c>
      <c r="AU56" s="87">
        <v>0</v>
      </c>
      <c r="AV56" s="87">
        <v>0</v>
      </c>
    </row>
    <row r="57" spans="2:49" ht="15.75" thickBot="1" x14ac:dyDescent="0.3">
      <c r="B57" s="72"/>
      <c r="C57" s="70"/>
      <c r="D57" s="70"/>
      <c r="E57" s="70"/>
      <c r="F57" s="70"/>
      <c r="G57" s="71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68">
        <v>1</v>
      </c>
      <c r="AJ57" s="68">
        <v>0</v>
      </c>
      <c r="AK57" s="69">
        <v>1</v>
      </c>
      <c r="AL57" s="73"/>
      <c r="AM57" s="73"/>
      <c r="AN57" s="73">
        <v>0</v>
      </c>
      <c r="AO57" s="73">
        <v>1</v>
      </c>
      <c r="AP57" s="73"/>
      <c r="AQ57" s="73">
        <v>1</v>
      </c>
      <c r="AR57" s="73"/>
      <c r="AS57" s="73"/>
      <c r="AT57" s="73"/>
      <c r="AU57" s="73"/>
      <c r="AV57" s="73"/>
    </row>
    <row r="58" spans="2:49" ht="18.75" x14ac:dyDescent="0.3">
      <c r="B58" s="62">
        <f>SUM(B8:B57)</f>
        <v>76</v>
      </c>
      <c r="C58" s="62">
        <f>SUM(C8:C57)</f>
        <v>53</v>
      </c>
      <c r="D58" s="62">
        <f>SUM(D19:D57)</f>
        <v>16</v>
      </c>
      <c r="E58" s="62">
        <f>SUM(E18:E57)</f>
        <v>20</v>
      </c>
      <c r="F58" s="62"/>
      <c r="G58" s="62"/>
      <c r="H58" s="62">
        <f>SUM(H8:H57)</f>
        <v>67</v>
      </c>
      <c r="I58" s="62">
        <f>SUM(I8:I57)</f>
        <v>48</v>
      </c>
      <c r="J58" s="62">
        <f>SUM(J18:J57)</f>
        <v>14</v>
      </c>
      <c r="K58" s="62">
        <f>SUM(K16:K57)</f>
        <v>18</v>
      </c>
      <c r="L58" s="62"/>
      <c r="M58" s="62"/>
      <c r="N58" s="62">
        <f>SUM(N8:N57)</f>
        <v>60</v>
      </c>
      <c r="O58" s="62">
        <f>SUM(O8:O57)</f>
        <v>43</v>
      </c>
      <c r="P58" s="62">
        <f>SUM(P16:P57)</f>
        <v>17</v>
      </c>
      <c r="Q58" s="62">
        <f>SUM(Q16:Q57)</f>
        <v>16</v>
      </c>
      <c r="R58" s="62"/>
      <c r="S58" s="62"/>
      <c r="T58" s="62">
        <f>SUM(T8:T57)</f>
        <v>104</v>
      </c>
      <c r="U58" s="62">
        <f>SUM(U8:U57)</f>
        <v>83</v>
      </c>
      <c r="V58" s="62">
        <f>SUM(V16:V57)</f>
        <v>15</v>
      </c>
      <c r="W58" s="62">
        <f>SUM(W16:W57)</f>
        <v>25</v>
      </c>
      <c r="X58" s="62"/>
      <c r="Y58" s="62"/>
      <c r="Z58" s="62">
        <f>SUM(Z14:Z57)</f>
        <v>44</v>
      </c>
      <c r="AA58" s="62">
        <f>SUM(AA14:AA57)</f>
        <v>28</v>
      </c>
      <c r="AB58" s="62">
        <f>SUM(AB17:AB57)</f>
        <v>16</v>
      </c>
      <c r="AC58" s="62">
        <f>SUM(AC17:AC57)</f>
        <v>22</v>
      </c>
      <c r="AD58" s="62"/>
      <c r="AE58" s="62"/>
      <c r="AF58" s="62">
        <f>SUM(AF14:AF57)</f>
        <v>45</v>
      </c>
      <c r="AG58" s="62">
        <f>SUM(AG14:AG57)</f>
        <v>18</v>
      </c>
      <c r="AH58" s="62">
        <f>SUM(AH18:AH57)</f>
        <v>15</v>
      </c>
      <c r="AI58" s="62">
        <f>SUM(AI18:AI57)</f>
        <v>17</v>
      </c>
      <c r="AJ58" s="62"/>
      <c r="AK58" s="62"/>
      <c r="AL58" s="62">
        <f>SUM(AL14:AL57)</f>
        <v>62</v>
      </c>
      <c r="AM58" s="62">
        <f>SUM(AM14:AM57)</f>
        <v>33</v>
      </c>
      <c r="AN58" s="62">
        <f>SUM(AN24:AN57)</f>
        <v>12</v>
      </c>
      <c r="AO58" s="62">
        <f>SUM(AO24:AO57)</f>
        <v>22</v>
      </c>
      <c r="AP58" s="62"/>
      <c r="AQ58" s="62"/>
      <c r="AR58" s="62">
        <f>SUM(AR14:AR57)</f>
        <v>59</v>
      </c>
      <c r="AS58" s="62">
        <f>SUM(AS14:AS57)</f>
        <v>27</v>
      </c>
      <c r="AT58" s="62">
        <f>SUM(AT27:AT57)</f>
        <v>26</v>
      </c>
      <c r="AU58" s="62">
        <f>SUM(AU26:AU57)</f>
        <v>21</v>
      </c>
      <c r="AV58" s="62"/>
      <c r="AW58" s="62">
        <f>SUM(B58:AV58)</f>
        <v>1142</v>
      </c>
    </row>
    <row r="59" spans="2:49" x14ac:dyDescent="0.25">
      <c r="AW59" t="s">
        <v>154</v>
      </c>
    </row>
  </sheetData>
  <mergeCells count="16">
    <mergeCell ref="AL4:AQ4"/>
    <mergeCell ref="AR4:AV4"/>
    <mergeCell ref="B5:G5"/>
    <mergeCell ref="H5:M5"/>
    <mergeCell ref="N5:S5"/>
    <mergeCell ref="T5:Y5"/>
    <mergeCell ref="Z5:AE5"/>
    <mergeCell ref="AF5:AK5"/>
    <mergeCell ref="AL5:AQ5"/>
    <mergeCell ref="AR5:AV5"/>
    <mergeCell ref="B4:G4"/>
    <mergeCell ref="H4:M4"/>
    <mergeCell ref="N4:S4"/>
    <mergeCell ref="T4:Y4"/>
    <mergeCell ref="Z4:AE4"/>
    <mergeCell ref="AF4:AK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2874-4B2F-43A9-9282-5AFAB2A027F9}">
  <dimension ref="A1:D41"/>
  <sheetViews>
    <sheetView workbookViewId="0">
      <selection activeCell="B1" sqref="B1:D3"/>
    </sheetView>
  </sheetViews>
  <sheetFormatPr defaultRowHeight="15" x14ac:dyDescent="0.25"/>
  <cols>
    <col min="1" max="1" width="15.140625" customWidth="1"/>
  </cols>
  <sheetData>
    <row r="1" spans="1:4" x14ac:dyDescent="0.25">
      <c r="B1" s="139" t="s">
        <v>168</v>
      </c>
      <c r="C1" s="139"/>
      <c r="D1" s="139"/>
    </row>
    <row r="2" spans="1:4" ht="15.75" x14ac:dyDescent="0.25">
      <c r="B2" s="140" t="s">
        <v>169</v>
      </c>
      <c r="C2" s="140"/>
      <c r="D2" s="140"/>
    </row>
    <row r="3" spans="1:4" s="63" customFormat="1" x14ac:dyDescent="0.25">
      <c r="A3" s="63" t="s">
        <v>167</v>
      </c>
      <c r="B3" s="138">
        <v>2017</v>
      </c>
      <c r="C3" s="138">
        <v>2021</v>
      </c>
      <c r="D3" s="138">
        <v>2022</v>
      </c>
    </row>
    <row r="4" spans="1:4" x14ac:dyDescent="0.25">
      <c r="A4" s="141">
        <v>1</v>
      </c>
      <c r="B4" s="136">
        <v>2.7166999999999999</v>
      </c>
      <c r="C4" s="136">
        <v>2.7572000000000001</v>
      </c>
      <c r="D4" s="136">
        <v>2.7166999999999999</v>
      </c>
    </row>
    <row r="5" spans="1:4" x14ac:dyDescent="0.25">
      <c r="A5" s="141">
        <v>2</v>
      </c>
      <c r="B5" s="136">
        <v>3.2016</v>
      </c>
      <c r="C5" s="136">
        <v>3.6772999999999998</v>
      </c>
      <c r="D5" s="136">
        <v>3.2016</v>
      </c>
    </row>
    <row r="6" spans="1:4" x14ac:dyDescent="0.25">
      <c r="A6" s="141">
        <v>3</v>
      </c>
      <c r="B6" s="136">
        <v>2.6785000000000001</v>
      </c>
      <c r="C6" s="136">
        <v>3.6038999999999999</v>
      </c>
      <c r="D6" s="136">
        <v>2.6785000000000001</v>
      </c>
    </row>
    <row r="7" spans="1:4" x14ac:dyDescent="0.25">
      <c r="A7" s="141">
        <v>4</v>
      </c>
      <c r="B7" s="136">
        <v>2.6682999999999999</v>
      </c>
      <c r="C7" s="136">
        <v>2.6368</v>
      </c>
      <c r="D7" s="136">
        <v>2.6682999999999999</v>
      </c>
    </row>
    <row r="8" spans="1:4" x14ac:dyDescent="0.25">
      <c r="A8" s="141">
        <v>5</v>
      </c>
      <c r="B8" s="136">
        <v>2.6692</v>
      </c>
      <c r="C8" s="136">
        <v>2.7726000000000002</v>
      </c>
      <c r="D8" s="136">
        <v>2.6692</v>
      </c>
    </row>
    <row r="9" spans="1:4" x14ac:dyDescent="0.25">
      <c r="A9" s="141">
        <v>6</v>
      </c>
      <c r="B9" s="136">
        <v>2.7357</v>
      </c>
      <c r="C9" s="136">
        <v>3.008</v>
      </c>
      <c r="D9" s="136">
        <v>2.7357</v>
      </c>
    </row>
    <row r="10" spans="1:4" x14ac:dyDescent="0.25">
      <c r="A10" s="141">
        <v>7</v>
      </c>
      <c r="B10" s="136">
        <v>2.9207000000000001</v>
      </c>
      <c r="C10" s="136">
        <v>3.2105999999999999</v>
      </c>
      <c r="D10" s="136">
        <v>2.9207000000000001</v>
      </c>
    </row>
    <row r="11" spans="1:4" x14ac:dyDescent="0.25">
      <c r="A11" s="141">
        <v>8</v>
      </c>
      <c r="B11" s="136">
        <v>2.7639999999999998</v>
      </c>
      <c r="C11" s="136">
        <v>2.8609</v>
      </c>
      <c r="D11" s="136">
        <v>2.7639999999999998</v>
      </c>
    </row>
    <row r="12" spans="1:4" x14ac:dyDescent="0.25">
      <c r="A12" s="141">
        <v>9</v>
      </c>
      <c r="B12" s="136">
        <v>2.7934000000000001</v>
      </c>
      <c r="C12" s="136">
        <v>2.9403999999999999</v>
      </c>
      <c r="D12" s="136">
        <v>2.7934000000000001</v>
      </c>
    </row>
    <row r="13" spans="1:4" x14ac:dyDescent="0.25">
      <c r="A13" s="141">
        <v>10</v>
      </c>
      <c r="B13" s="136">
        <v>2.8090999999999999</v>
      </c>
      <c r="C13" s="136">
        <v>2.6636000000000002</v>
      </c>
      <c r="D13" s="136">
        <v>2.8090999999999999</v>
      </c>
    </row>
    <row r="14" spans="1:4" x14ac:dyDescent="0.25">
      <c r="A14" s="141">
        <v>11</v>
      </c>
      <c r="B14" s="136">
        <v>2.8307000000000002</v>
      </c>
      <c r="C14" s="136">
        <v>2.9055</v>
      </c>
      <c r="D14" s="136">
        <v>2.8307000000000002</v>
      </c>
    </row>
    <row r="15" spans="1:4" x14ac:dyDescent="0.25">
      <c r="A15" s="141">
        <v>12</v>
      </c>
      <c r="B15" s="136">
        <v>2.8226</v>
      </c>
      <c r="C15" s="136">
        <v>2.8815</v>
      </c>
      <c r="D15" s="136">
        <v>2.8226</v>
      </c>
    </row>
    <row r="16" spans="1:4" x14ac:dyDescent="0.25">
      <c r="A16" s="141">
        <v>13</v>
      </c>
      <c r="B16" s="136">
        <v>2.8393000000000002</v>
      </c>
      <c r="C16" s="136">
        <v>3.0314999999999999</v>
      </c>
      <c r="D16" s="136">
        <v>2.8393000000000002</v>
      </c>
    </row>
    <row r="17" spans="1:4" x14ac:dyDescent="0.25">
      <c r="A17" s="141">
        <v>14</v>
      </c>
      <c r="B17" s="136">
        <v>2.7549999999999999</v>
      </c>
      <c r="C17" s="136">
        <v>3.0367000000000002</v>
      </c>
      <c r="D17" s="136">
        <v>2.7549999999999999</v>
      </c>
    </row>
    <row r="18" spans="1:4" x14ac:dyDescent="0.25">
      <c r="A18" s="141">
        <v>15</v>
      </c>
      <c r="B18" s="136">
        <v>2.7717000000000001</v>
      </c>
      <c r="C18" s="136">
        <v>3.0731999999999999</v>
      </c>
      <c r="D18" s="136">
        <v>2.7717000000000001</v>
      </c>
    </row>
    <row r="19" spans="1:4" x14ac:dyDescent="0.25">
      <c r="A19" s="141">
        <v>16</v>
      </c>
      <c r="B19" s="136">
        <v>2.9786000000000001</v>
      </c>
      <c r="C19" s="136">
        <v>2.9607000000000001</v>
      </c>
      <c r="D19" s="136">
        <v>2.9786000000000001</v>
      </c>
    </row>
    <row r="20" spans="1:4" x14ac:dyDescent="0.25">
      <c r="A20" s="141">
        <v>17</v>
      </c>
      <c r="B20" s="136">
        <v>2.9523000000000001</v>
      </c>
      <c r="C20" s="136">
        <v>2.7721</v>
      </c>
      <c r="D20" s="136">
        <v>2.9523000000000001</v>
      </c>
    </row>
    <row r="21" spans="1:4" x14ac:dyDescent="0.25">
      <c r="A21" s="141">
        <v>18</v>
      </c>
      <c r="B21" s="136">
        <v>2.7368999999999999</v>
      </c>
      <c r="C21" s="136">
        <v>2.9839000000000002</v>
      </c>
      <c r="D21" s="136">
        <v>2.7368999999999999</v>
      </c>
    </row>
    <row r="22" spans="1:4" x14ac:dyDescent="0.25">
      <c r="A22" s="141">
        <v>19</v>
      </c>
      <c r="B22" s="136">
        <v>2.8715999999999999</v>
      </c>
      <c r="C22" s="136">
        <v>2.9756</v>
      </c>
      <c r="D22" s="136">
        <v>2.8715999999999999</v>
      </c>
    </row>
    <row r="23" spans="1:4" x14ac:dyDescent="0.25">
      <c r="A23" s="141">
        <v>20</v>
      </c>
      <c r="B23" s="136">
        <v>2.9293</v>
      </c>
      <c r="C23" s="136">
        <v>2.9436</v>
      </c>
      <c r="D23" s="136">
        <v>2.9293</v>
      </c>
    </row>
    <row r="24" spans="1:4" x14ac:dyDescent="0.25">
      <c r="A24" s="141">
        <v>21</v>
      </c>
      <c r="B24" s="136">
        <v>2.8822999999999999</v>
      </c>
      <c r="C24" s="136"/>
      <c r="D24" s="136">
        <v>2.8822999999999999</v>
      </c>
    </row>
    <row r="25" spans="1:4" x14ac:dyDescent="0.25">
      <c r="A25" s="141">
        <v>22</v>
      </c>
      <c r="B25" s="136">
        <v>2.8607</v>
      </c>
      <c r="C25" s="136"/>
      <c r="D25" s="136">
        <v>2.8607</v>
      </c>
    </row>
    <row r="26" spans="1:4" x14ac:dyDescent="0.25">
      <c r="A26" s="141">
        <v>23</v>
      </c>
      <c r="B26" s="136">
        <v>2.8391000000000002</v>
      </c>
      <c r="C26" s="136"/>
      <c r="D26" s="136">
        <v>2.8391000000000002</v>
      </c>
    </row>
    <row r="27" spans="1:4" x14ac:dyDescent="0.25">
      <c r="A27" s="141">
        <v>24</v>
      </c>
      <c r="B27" s="136">
        <v>2.8359999999999999</v>
      </c>
      <c r="C27" s="136"/>
      <c r="D27" s="136">
        <v>2.8359999999999999</v>
      </c>
    </row>
    <row r="28" spans="1:4" x14ac:dyDescent="0.25">
      <c r="A28" s="141">
        <v>25</v>
      </c>
      <c r="B28" s="136">
        <v>3.0979000000000001</v>
      </c>
      <c r="C28" s="136"/>
      <c r="D28" s="136">
        <v>3.0979000000000001</v>
      </c>
    </row>
    <row r="29" spans="1:4" x14ac:dyDescent="0.25">
      <c r="A29" s="141">
        <v>26</v>
      </c>
      <c r="B29" s="136">
        <v>3.1798000000000002</v>
      </c>
      <c r="C29" s="136"/>
      <c r="D29" s="136">
        <v>3.1798000000000002</v>
      </c>
    </row>
    <row r="30" spans="1:4" x14ac:dyDescent="0.25">
      <c r="A30" s="141">
        <v>27</v>
      </c>
      <c r="B30" s="136">
        <v>2.6913</v>
      </c>
      <c r="C30" s="136"/>
      <c r="D30" s="136">
        <v>2.6913</v>
      </c>
    </row>
    <row r="31" spans="1:4" x14ac:dyDescent="0.25">
      <c r="A31" s="141">
        <v>28</v>
      </c>
      <c r="B31" s="136">
        <v>3.1966999999999999</v>
      </c>
      <c r="C31" s="136"/>
      <c r="D31" s="136">
        <v>3.1966999999999999</v>
      </c>
    </row>
    <row r="32" spans="1:4" x14ac:dyDescent="0.25">
      <c r="A32" s="141">
        <v>29</v>
      </c>
      <c r="B32" s="136">
        <v>3.2252000000000001</v>
      </c>
      <c r="C32" s="136"/>
      <c r="D32" s="136">
        <v>3.2252000000000001</v>
      </c>
    </row>
    <row r="33" spans="1:4" x14ac:dyDescent="0.25">
      <c r="A33" s="141">
        <v>30</v>
      </c>
      <c r="B33" s="136">
        <v>3.3199000000000001</v>
      </c>
      <c r="C33" s="136"/>
      <c r="D33" s="136">
        <v>3.3199000000000001</v>
      </c>
    </row>
    <row r="34" spans="1:4" x14ac:dyDescent="0.25">
      <c r="A34" s="141">
        <v>31</v>
      </c>
      <c r="B34" s="136"/>
      <c r="C34" s="136"/>
      <c r="D34" s="136">
        <v>3.0844</v>
      </c>
    </row>
    <row r="35" spans="1:4" x14ac:dyDescent="0.25">
      <c r="A35" s="141">
        <v>32</v>
      </c>
      <c r="B35" s="136"/>
      <c r="C35" s="136"/>
      <c r="D35" s="136">
        <v>2.8222999999999998</v>
      </c>
    </row>
    <row r="36" spans="1:4" x14ac:dyDescent="0.25">
      <c r="A36" s="141">
        <v>33</v>
      </c>
      <c r="B36" s="136"/>
      <c r="C36" s="136"/>
      <c r="D36" s="136">
        <v>2.879</v>
      </c>
    </row>
    <row r="37" spans="1:4" x14ac:dyDescent="0.25">
      <c r="A37" s="141">
        <v>34</v>
      </c>
      <c r="B37" s="136"/>
      <c r="C37" s="136"/>
      <c r="D37" s="136">
        <v>2.8612000000000002</v>
      </c>
    </row>
    <row r="38" spans="1:4" x14ac:dyDescent="0.25">
      <c r="A38" s="141">
        <v>35</v>
      </c>
      <c r="B38" s="136"/>
      <c r="C38" s="136"/>
      <c r="D38" s="136">
        <v>2.9803999999999999</v>
      </c>
    </row>
    <row r="39" spans="1:4" x14ac:dyDescent="0.25">
      <c r="A39" s="141">
        <v>36</v>
      </c>
      <c r="B39" s="136"/>
      <c r="C39" s="136"/>
      <c r="D39" s="136">
        <v>2.9070999999999998</v>
      </c>
    </row>
    <row r="40" spans="1:4" x14ac:dyDescent="0.25">
      <c r="A40" s="141">
        <v>37</v>
      </c>
      <c r="B40" s="136"/>
      <c r="C40" s="136"/>
      <c r="D40" s="136">
        <v>3.1509</v>
      </c>
    </row>
    <row r="41" spans="1:4" x14ac:dyDescent="0.25">
      <c r="A41" s="141">
        <v>38</v>
      </c>
      <c r="B41" s="136"/>
      <c r="C41" s="136"/>
      <c r="D41" s="136">
        <v>2.9973000000000001</v>
      </c>
    </row>
  </sheetData>
  <mergeCells count="2">
    <mergeCell ref="B1:D1"/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DA2B-1007-4BB8-A707-780FE9059EA4}">
  <dimension ref="A1:E62"/>
  <sheetViews>
    <sheetView workbookViewId="0">
      <selection activeCell="B1" sqref="B1:D3"/>
    </sheetView>
  </sheetViews>
  <sheetFormatPr defaultRowHeight="15" x14ac:dyDescent="0.25"/>
  <cols>
    <col min="1" max="1" width="15.28515625" customWidth="1"/>
  </cols>
  <sheetData>
    <row r="1" spans="1:5" x14ac:dyDescent="0.25">
      <c r="B1" s="139" t="s">
        <v>168</v>
      </c>
      <c r="C1" s="139"/>
      <c r="D1" s="139"/>
    </row>
    <row r="2" spans="1:5" ht="15.75" x14ac:dyDescent="0.25">
      <c r="B2" s="140" t="s">
        <v>169</v>
      </c>
      <c r="C2" s="140"/>
      <c r="D2" s="140"/>
    </row>
    <row r="3" spans="1:5" x14ac:dyDescent="0.25">
      <c r="A3" s="63" t="s">
        <v>167</v>
      </c>
      <c r="B3" s="138">
        <v>2017</v>
      </c>
      <c r="C3" s="138">
        <v>2021</v>
      </c>
      <c r="D3" s="138">
        <v>2022</v>
      </c>
      <c r="E3" s="137"/>
    </row>
    <row r="4" spans="1:5" x14ac:dyDescent="0.25">
      <c r="A4">
        <v>1</v>
      </c>
      <c r="B4" s="136">
        <v>59</v>
      </c>
      <c r="C4" s="136">
        <v>62</v>
      </c>
      <c r="D4" s="136">
        <v>52</v>
      </c>
      <c r="E4" s="136"/>
    </row>
    <row r="5" spans="1:5" x14ac:dyDescent="0.25">
      <c r="A5">
        <v>2</v>
      </c>
      <c r="B5" s="136">
        <v>40</v>
      </c>
      <c r="C5" s="136">
        <v>11</v>
      </c>
      <c r="D5" s="136">
        <v>107</v>
      </c>
      <c r="E5" s="136"/>
    </row>
    <row r="6" spans="1:5" x14ac:dyDescent="0.25">
      <c r="A6">
        <v>3</v>
      </c>
      <c r="B6" s="136">
        <v>107</v>
      </c>
      <c r="C6" s="136">
        <v>88</v>
      </c>
      <c r="D6" s="136">
        <v>31</v>
      </c>
      <c r="E6" s="136"/>
    </row>
    <row r="7" spans="1:5" x14ac:dyDescent="0.25">
      <c r="A7">
        <v>4</v>
      </c>
      <c r="B7" s="136">
        <v>90</v>
      </c>
      <c r="C7" s="136">
        <v>51</v>
      </c>
      <c r="D7" s="136">
        <v>53</v>
      </c>
      <c r="E7" s="136"/>
    </row>
    <row r="8" spans="1:5" x14ac:dyDescent="0.25">
      <c r="A8">
        <v>5</v>
      </c>
      <c r="B8" s="136">
        <v>74</v>
      </c>
      <c r="C8" s="136">
        <v>27</v>
      </c>
      <c r="D8" s="136">
        <v>44</v>
      </c>
      <c r="E8" s="136"/>
    </row>
    <row r="9" spans="1:5" x14ac:dyDescent="0.25">
      <c r="A9">
        <v>6</v>
      </c>
      <c r="B9" s="136">
        <v>116</v>
      </c>
      <c r="C9" s="136">
        <v>78</v>
      </c>
      <c r="D9" s="136">
        <v>95</v>
      </c>
      <c r="E9" s="136"/>
    </row>
    <row r="10" spans="1:5" x14ac:dyDescent="0.25">
      <c r="A10">
        <v>7</v>
      </c>
      <c r="B10" s="136">
        <v>101</v>
      </c>
      <c r="C10" s="136">
        <v>39</v>
      </c>
      <c r="D10" s="136">
        <v>25</v>
      </c>
      <c r="E10" s="136"/>
    </row>
    <row r="11" spans="1:5" x14ac:dyDescent="0.25">
      <c r="A11">
        <v>8</v>
      </c>
      <c r="B11" s="136">
        <v>203</v>
      </c>
      <c r="C11" s="136">
        <v>110</v>
      </c>
      <c r="D11" s="136">
        <v>58</v>
      </c>
      <c r="E11" s="136"/>
    </row>
    <row r="12" spans="1:5" x14ac:dyDescent="0.25">
      <c r="A12">
        <v>9</v>
      </c>
      <c r="B12" s="136">
        <v>50</v>
      </c>
      <c r="C12" s="136">
        <v>101</v>
      </c>
      <c r="D12" s="136"/>
      <c r="E12" s="136"/>
    </row>
    <row r="13" spans="1:5" x14ac:dyDescent="0.25">
      <c r="A13">
        <v>10</v>
      </c>
      <c r="B13" s="136">
        <v>53</v>
      </c>
      <c r="C13" s="136">
        <v>3</v>
      </c>
      <c r="D13" s="136"/>
      <c r="E13" s="136"/>
    </row>
    <row r="14" spans="1:5" x14ac:dyDescent="0.25">
      <c r="A14">
        <v>11</v>
      </c>
      <c r="B14" s="136">
        <v>58</v>
      </c>
      <c r="C14" s="136">
        <v>78</v>
      </c>
      <c r="D14" s="136"/>
      <c r="E14" s="136"/>
    </row>
    <row r="15" spans="1:5" x14ac:dyDescent="0.25">
      <c r="A15">
        <v>12</v>
      </c>
      <c r="B15" s="136">
        <v>72</v>
      </c>
      <c r="C15" s="136">
        <v>76</v>
      </c>
      <c r="D15" s="136"/>
      <c r="E15" s="136"/>
    </row>
    <row r="16" spans="1:5" x14ac:dyDescent="0.25">
      <c r="A16">
        <v>13</v>
      </c>
      <c r="B16" s="136">
        <v>63</v>
      </c>
      <c r="C16" s="136">
        <v>3</v>
      </c>
      <c r="D16" s="136"/>
      <c r="E16" s="136"/>
    </row>
    <row r="17" spans="1:5" x14ac:dyDescent="0.25">
      <c r="A17">
        <v>14</v>
      </c>
      <c r="B17" s="136">
        <v>75</v>
      </c>
      <c r="C17" s="136">
        <v>101</v>
      </c>
      <c r="D17" s="136"/>
      <c r="E17" s="136"/>
    </row>
    <row r="18" spans="1:5" x14ac:dyDescent="0.25">
      <c r="A18">
        <v>15</v>
      </c>
      <c r="B18" s="136">
        <v>103</v>
      </c>
      <c r="C18" s="136"/>
      <c r="D18" s="136"/>
      <c r="E18" s="136"/>
    </row>
    <row r="19" spans="1:5" x14ac:dyDescent="0.25">
      <c r="A19">
        <v>16</v>
      </c>
      <c r="B19" s="136">
        <v>82</v>
      </c>
      <c r="C19" s="136"/>
      <c r="D19" s="136"/>
      <c r="E19" s="136"/>
    </row>
    <row r="20" spans="1:5" x14ac:dyDescent="0.25">
      <c r="A20">
        <v>17</v>
      </c>
      <c r="B20" s="136">
        <v>89</v>
      </c>
      <c r="C20" s="136"/>
      <c r="D20" s="136"/>
      <c r="E20" s="136"/>
    </row>
    <row r="21" spans="1:5" x14ac:dyDescent="0.25">
      <c r="A21">
        <v>18</v>
      </c>
      <c r="B21" s="136">
        <v>77</v>
      </c>
      <c r="C21" s="136"/>
      <c r="D21" s="136"/>
      <c r="E21" s="136"/>
    </row>
    <row r="22" spans="1:5" x14ac:dyDescent="0.25">
      <c r="A22">
        <v>19</v>
      </c>
      <c r="B22" s="136">
        <v>114</v>
      </c>
      <c r="C22" s="136"/>
      <c r="D22" s="136"/>
      <c r="E22" s="136"/>
    </row>
    <row r="23" spans="1:5" x14ac:dyDescent="0.25">
      <c r="A23">
        <v>20</v>
      </c>
      <c r="B23" s="136">
        <v>75</v>
      </c>
      <c r="C23" s="136"/>
      <c r="D23" s="136"/>
      <c r="E23" s="136"/>
    </row>
    <row r="24" spans="1:5" x14ac:dyDescent="0.25">
      <c r="A24">
        <v>21</v>
      </c>
      <c r="B24" s="136">
        <v>84</v>
      </c>
      <c r="C24" s="136"/>
      <c r="D24" s="136"/>
      <c r="E24" s="136"/>
    </row>
    <row r="25" spans="1:5" x14ac:dyDescent="0.25">
      <c r="A25">
        <v>22</v>
      </c>
      <c r="B25" s="136">
        <v>3</v>
      </c>
      <c r="C25" s="136"/>
      <c r="D25" s="136"/>
      <c r="E25" s="136"/>
    </row>
    <row r="26" spans="1:5" x14ac:dyDescent="0.25">
      <c r="A26">
        <v>23</v>
      </c>
      <c r="B26" s="136">
        <v>49</v>
      </c>
      <c r="C26" s="136"/>
      <c r="D26" s="136"/>
      <c r="E26" s="136"/>
    </row>
    <row r="27" spans="1:5" x14ac:dyDescent="0.25">
      <c r="A27">
        <v>24</v>
      </c>
      <c r="B27" s="136">
        <v>61</v>
      </c>
      <c r="C27" s="136"/>
      <c r="D27" s="136"/>
      <c r="E27" s="136"/>
    </row>
    <row r="28" spans="1:5" x14ac:dyDescent="0.25">
      <c r="A28">
        <v>25</v>
      </c>
      <c r="B28" s="136">
        <v>48</v>
      </c>
      <c r="C28" s="136"/>
      <c r="D28" s="136"/>
      <c r="E28" s="136"/>
    </row>
    <row r="29" spans="1:5" x14ac:dyDescent="0.25">
      <c r="A29">
        <v>26</v>
      </c>
      <c r="B29" s="136">
        <v>39</v>
      </c>
      <c r="C29" s="136"/>
      <c r="D29" s="136"/>
      <c r="E29" s="136"/>
    </row>
    <row r="30" spans="1:5" x14ac:dyDescent="0.25">
      <c r="A30">
        <v>27</v>
      </c>
      <c r="B30" s="136">
        <v>1</v>
      </c>
      <c r="C30" s="136"/>
      <c r="D30" s="136"/>
      <c r="E30" s="136"/>
    </row>
    <row r="31" spans="1:5" x14ac:dyDescent="0.25">
      <c r="A31">
        <v>28</v>
      </c>
      <c r="B31" s="136">
        <v>63</v>
      </c>
      <c r="C31" s="136"/>
      <c r="D31" s="136"/>
      <c r="E31" s="136"/>
    </row>
    <row r="32" spans="1:5" x14ac:dyDescent="0.25">
      <c r="A32">
        <v>29</v>
      </c>
      <c r="B32" s="136">
        <v>93</v>
      </c>
      <c r="C32" s="136"/>
      <c r="D32" s="136"/>
      <c r="E32" s="136"/>
    </row>
    <row r="33" spans="1:5" x14ac:dyDescent="0.25">
      <c r="A33">
        <v>30</v>
      </c>
      <c r="B33" s="136">
        <v>77</v>
      </c>
      <c r="C33" s="136"/>
      <c r="D33" s="136"/>
      <c r="E33" s="136"/>
    </row>
    <row r="34" spans="1:5" x14ac:dyDescent="0.25">
      <c r="A34">
        <v>31</v>
      </c>
      <c r="B34" s="136">
        <v>87</v>
      </c>
      <c r="C34" s="136"/>
      <c r="D34" s="136"/>
      <c r="E34" s="136"/>
    </row>
    <row r="35" spans="1:5" x14ac:dyDescent="0.25">
      <c r="A35">
        <v>32</v>
      </c>
      <c r="B35" s="136">
        <v>36</v>
      </c>
      <c r="C35" s="136"/>
      <c r="D35" s="136"/>
      <c r="E35" s="136"/>
    </row>
    <row r="36" spans="1:5" x14ac:dyDescent="0.25">
      <c r="A36">
        <v>33</v>
      </c>
      <c r="B36" s="136">
        <v>47</v>
      </c>
      <c r="C36" s="136"/>
      <c r="D36" s="136"/>
      <c r="E36" s="136"/>
    </row>
    <row r="37" spans="1:5" x14ac:dyDescent="0.25">
      <c r="A37">
        <v>34</v>
      </c>
      <c r="B37" s="136">
        <v>49</v>
      </c>
      <c r="C37" s="136"/>
      <c r="D37" s="136"/>
      <c r="E37" s="136"/>
    </row>
    <row r="38" spans="1:5" x14ac:dyDescent="0.25">
      <c r="A38">
        <v>35</v>
      </c>
      <c r="B38" s="136">
        <v>79</v>
      </c>
      <c r="C38" s="136"/>
      <c r="D38" s="136"/>
      <c r="E38" s="136"/>
    </row>
    <row r="39" spans="1:5" x14ac:dyDescent="0.25">
      <c r="A39">
        <v>36</v>
      </c>
      <c r="B39" s="136">
        <v>72</v>
      </c>
      <c r="C39" s="136"/>
      <c r="D39" s="136"/>
      <c r="E39" s="136"/>
    </row>
    <row r="40" spans="1:5" x14ac:dyDescent="0.25">
      <c r="A40">
        <v>37</v>
      </c>
      <c r="B40" s="136">
        <v>148</v>
      </c>
      <c r="C40" s="136"/>
      <c r="D40" s="136"/>
      <c r="E40" s="136"/>
    </row>
    <row r="41" spans="1:5" x14ac:dyDescent="0.25">
      <c r="A41">
        <v>38</v>
      </c>
      <c r="B41" s="136">
        <v>60</v>
      </c>
      <c r="C41" s="136"/>
      <c r="D41" s="136"/>
      <c r="E41" s="136"/>
    </row>
    <row r="42" spans="1:5" x14ac:dyDescent="0.25">
      <c r="A42">
        <v>39</v>
      </c>
      <c r="B42" s="136">
        <v>127</v>
      </c>
      <c r="C42" s="136"/>
      <c r="D42" s="136"/>
      <c r="E42" s="136"/>
    </row>
    <row r="43" spans="1:5" x14ac:dyDescent="0.25">
      <c r="A43">
        <v>40</v>
      </c>
      <c r="B43" s="136">
        <v>85</v>
      </c>
      <c r="C43" s="136"/>
      <c r="D43" s="136"/>
      <c r="E43" s="136"/>
    </row>
    <row r="44" spans="1:5" x14ac:dyDescent="0.25">
      <c r="A44">
        <v>41</v>
      </c>
      <c r="B44" s="136">
        <v>83</v>
      </c>
      <c r="C44" s="136"/>
      <c r="D44" s="136"/>
      <c r="E44" s="136"/>
    </row>
    <row r="45" spans="1:5" x14ac:dyDescent="0.25">
      <c r="A45">
        <v>42</v>
      </c>
      <c r="B45" s="136">
        <v>82</v>
      </c>
      <c r="C45" s="136"/>
      <c r="D45" s="136"/>
      <c r="E45" s="136"/>
    </row>
    <row r="46" spans="1:5" x14ac:dyDescent="0.25">
      <c r="A46">
        <v>43</v>
      </c>
      <c r="B46" s="136">
        <v>57</v>
      </c>
      <c r="C46" s="136"/>
      <c r="D46" s="136"/>
      <c r="E46" s="136"/>
    </row>
    <row r="47" spans="1:5" x14ac:dyDescent="0.25">
      <c r="A47">
        <v>44</v>
      </c>
      <c r="B47" s="136">
        <v>85</v>
      </c>
      <c r="C47" s="136"/>
      <c r="D47" s="136"/>
      <c r="E47" s="136"/>
    </row>
    <row r="48" spans="1:5" x14ac:dyDescent="0.25">
      <c r="A48">
        <v>45</v>
      </c>
      <c r="B48" s="136">
        <v>76</v>
      </c>
      <c r="C48" s="136"/>
      <c r="D48" s="136"/>
      <c r="E48" s="136"/>
    </row>
    <row r="49" spans="1:5" x14ac:dyDescent="0.25">
      <c r="A49">
        <v>46</v>
      </c>
      <c r="B49" s="136">
        <v>40</v>
      </c>
      <c r="C49" s="136"/>
      <c r="D49" s="136"/>
      <c r="E49" s="136"/>
    </row>
    <row r="50" spans="1:5" x14ac:dyDescent="0.25">
      <c r="A50">
        <v>47</v>
      </c>
      <c r="B50" s="136">
        <v>78</v>
      </c>
      <c r="C50" s="136"/>
      <c r="D50" s="136"/>
      <c r="E50" s="136"/>
    </row>
    <row r="51" spans="1:5" x14ac:dyDescent="0.25">
      <c r="A51">
        <v>48</v>
      </c>
      <c r="B51" s="136">
        <v>68</v>
      </c>
      <c r="C51" s="136"/>
      <c r="D51" s="136"/>
      <c r="E51" s="136"/>
    </row>
    <row r="52" spans="1:5" x14ac:dyDescent="0.25">
      <c r="A52">
        <v>49</v>
      </c>
      <c r="B52" s="136">
        <v>81</v>
      </c>
      <c r="C52" s="136"/>
      <c r="D52" s="136"/>
      <c r="E52" s="136"/>
    </row>
    <row r="53" spans="1:5" x14ac:dyDescent="0.25">
      <c r="A53">
        <v>50</v>
      </c>
      <c r="B53" s="136">
        <v>59</v>
      </c>
      <c r="C53" s="136"/>
      <c r="D53" s="136"/>
      <c r="E53" s="136"/>
    </row>
    <row r="54" spans="1:5" x14ac:dyDescent="0.25">
      <c r="A54">
        <v>51</v>
      </c>
      <c r="B54" s="136">
        <v>83</v>
      </c>
      <c r="C54" s="136"/>
      <c r="D54" s="136"/>
      <c r="E54" s="136"/>
    </row>
    <row r="55" spans="1:5" x14ac:dyDescent="0.25">
      <c r="A55">
        <v>52</v>
      </c>
      <c r="B55" s="136">
        <v>89</v>
      </c>
      <c r="C55" s="136"/>
      <c r="D55" s="136"/>
      <c r="E55" s="136"/>
    </row>
    <row r="56" spans="1:5" x14ac:dyDescent="0.25">
      <c r="A56">
        <v>53</v>
      </c>
      <c r="B56" s="136">
        <v>80</v>
      </c>
      <c r="C56" s="136"/>
      <c r="D56" s="136"/>
      <c r="E56" s="136"/>
    </row>
    <row r="57" spans="1:5" x14ac:dyDescent="0.25">
      <c r="A57">
        <v>54</v>
      </c>
      <c r="B57" s="136">
        <v>113</v>
      </c>
      <c r="C57" s="136"/>
      <c r="D57" s="136"/>
      <c r="E57" s="136"/>
    </row>
    <row r="58" spans="1:5" x14ac:dyDescent="0.25">
      <c r="A58">
        <v>55</v>
      </c>
      <c r="B58" s="136">
        <v>54</v>
      </c>
      <c r="C58" s="136"/>
      <c r="D58" s="136"/>
      <c r="E58" s="136"/>
    </row>
    <row r="59" spans="1:5" x14ac:dyDescent="0.25">
      <c r="A59">
        <v>56</v>
      </c>
      <c r="B59" s="136">
        <v>74</v>
      </c>
      <c r="C59" s="136"/>
      <c r="D59" s="136"/>
      <c r="E59" s="136"/>
    </row>
    <row r="60" spans="1:5" x14ac:dyDescent="0.25">
      <c r="A60">
        <v>57</v>
      </c>
      <c r="B60" s="136">
        <v>73</v>
      </c>
      <c r="C60" s="136"/>
      <c r="D60" s="136"/>
      <c r="E60" s="136"/>
    </row>
    <row r="61" spans="1:5" x14ac:dyDescent="0.25">
      <c r="A61">
        <v>58</v>
      </c>
      <c r="B61" s="136">
        <v>82</v>
      </c>
      <c r="C61" s="136"/>
      <c r="D61" s="136"/>
      <c r="E61" s="136"/>
    </row>
    <row r="62" spans="1:5" x14ac:dyDescent="0.25">
      <c r="A62">
        <v>59</v>
      </c>
      <c r="B62" s="136">
        <v>52</v>
      </c>
      <c r="C62" s="136"/>
      <c r="D62" s="136"/>
      <c r="E62" s="136"/>
    </row>
  </sheetData>
  <mergeCells count="2">
    <mergeCell ref="B1:D1"/>
    <mergeCell ref="B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C778A-041E-4C6C-84C9-4D648EB58A93}">
  <dimension ref="A1:E62"/>
  <sheetViews>
    <sheetView workbookViewId="0">
      <selection activeCell="H16" sqref="H16"/>
    </sheetView>
  </sheetViews>
  <sheetFormatPr defaultRowHeight="15" x14ac:dyDescent="0.25"/>
  <cols>
    <col min="1" max="1" width="15.28515625" customWidth="1"/>
  </cols>
  <sheetData>
    <row r="1" spans="1:5" x14ac:dyDescent="0.25">
      <c r="B1" s="139" t="s">
        <v>168</v>
      </c>
      <c r="C1" s="139"/>
      <c r="D1" s="139"/>
    </row>
    <row r="2" spans="1:5" ht="15.75" x14ac:dyDescent="0.25">
      <c r="B2" s="140" t="s">
        <v>169</v>
      </c>
      <c r="C2" s="140"/>
      <c r="D2" s="140"/>
    </row>
    <row r="3" spans="1:5" x14ac:dyDescent="0.25">
      <c r="A3" s="63" t="s">
        <v>167</v>
      </c>
      <c r="B3" s="138">
        <v>2017</v>
      </c>
      <c r="C3" s="138">
        <v>2021</v>
      </c>
      <c r="D3" s="138">
        <v>2022</v>
      </c>
      <c r="E3" s="137"/>
    </row>
    <row r="4" spans="1:5" x14ac:dyDescent="0.25">
      <c r="A4">
        <v>1</v>
      </c>
      <c r="B4" s="136">
        <v>72</v>
      </c>
      <c r="C4" s="136">
        <v>61.290320000000001</v>
      </c>
      <c r="D4" s="136">
        <v>86.538460000000001</v>
      </c>
      <c r="E4" s="136"/>
    </row>
    <row r="5" spans="1:5" x14ac:dyDescent="0.25">
      <c r="A5">
        <v>2</v>
      </c>
      <c r="B5" s="136">
        <v>62</v>
      </c>
      <c r="C5" s="136">
        <v>63.636360000000003</v>
      </c>
      <c r="D5" s="136">
        <v>64.485979999999998</v>
      </c>
      <c r="E5" s="136"/>
    </row>
    <row r="6" spans="1:5" x14ac:dyDescent="0.25">
      <c r="A6">
        <v>3</v>
      </c>
      <c r="B6" s="136">
        <v>38</v>
      </c>
      <c r="C6" s="136">
        <v>72.727270000000004</v>
      </c>
      <c r="D6" s="136">
        <v>73.584909999999994</v>
      </c>
      <c r="E6" s="136"/>
    </row>
    <row r="7" spans="1:5" x14ac:dyDescent="0.25">
      <c r="A7">
        <v>4</v>
      </c>
      <c r="B7" s="136">
        <v>40</v>
      </c>
      <c r="C7" s="136">
        <v>52.941180000000003</v>
      </c>
      <c r="D7" s="136">
        <v>59.090910000000001</v>
      </c>
      <c r="E7" s="136"/>
    </row>
    <row r="8" spans="1:5" x14ac:dyDescent="0.25">
      <c r="A8">
        <v>5</v>
      </c>
      <c r="B8" s="136">
        <v>66</v>
      </c>
      <c r="C8" s="136">
        <v>14.81481</v>
      </c>
      <c r="D8" s="136">
        <v>77.894739999999999</v>
      </c>
      <c r="E8" s="136"/>
    </row>
    <row r="9" spans="1:5" x14ac:dyDescent="0.25">
      <c r="A9">
        <v>6</v>
      </c>
      <c r="B9" s="136">
        <v>5</v>
      </c>
      <c r="C9" s="136">
        <v>17.948720000000002</v>
      </c>
      <c r="D9" s="136">
        <v>12</v>
      </c>
      <c r="E9" s="136"/>
    </row>
    <row r="10" spans="1:5" x14ac:dyDescent="0.25">
      <c r="A10">
        <v>7</v>
      </c>
      <c r="B10" s="136">
        <v>45</v>
      </c>
      <c r="C10" s="136">
        <v>35.897440000000003</v>
      </c>
      <c r="D10" s="136">
        <v>2</v>
      </c>
      <c r="E10" s="136"/>
    </row>
    <row r="11" spans="1:5" x14ac:dyDescent="0.25">
      <c r="A11">
        <v>8</v>
      </c>
      <c r="B11" s="136">
        <v>6</v>
      </c>
      <c r="C11" s="136">
        <v>67.272729999999996</v>
      </c>
      <c r="D11" s="136"/>
      <c r="E11" s="136"/>
    </row>
    <row r="12" spans="1:5" x14ac:dyDescent="0.25">
      <c r="A12">
        <v>9</v>
      </c>
      <c r="B12" s="136">
        <v>80</v>
      </c>
      <c r="C12" s="136">
        <v>57.425739999999998</v>
      </c>
      <c r="D12" s="136"/>
      <c r="E12" s="136"/>
    </row>
    <row r="13" spans="1:5" x14ac:dyDescent="0.25">
      <c r="A13">
        <v>10</v>
      </c>
      <c r="B13" s="136">
        <v>56</v>
      </c>
      <c r="C13" s="136">
        <v>66.666669999999996</v>
      </c>
      <c r="D13" s="136"/>
      <c r="E13" s="136"/>
    </row>
    <row r="14" spans="1:5" x14ac:dyDescent="0.25">
      <c r="A14">
        <v>11</v>
      </c>
      <c r="B14" s="136">
        <v>3.4</v>
      </c>
      <c r="C14" s="136">
        <v>79.487179999999995</v>
      </c>
      <c r="D14" s="136"/>
      <c r="E14" s="136"/>
    </row>
    <row r="15" spans="1:5" x14ac:dyDescent="0.25">
      <c r="A15">
        <v>12</v>
      </c>
      <c r="B15" s="136">
        <v>13.8</v>
      </c>
      <c r="C15" s="136">
        <v>38.157890000000002</v>
      </c>
      <c r="D15" s="136"/>
      <c r="E15" s="136"/>
    </row>
    <row r="16" spans="1:5" x14ac:dyDescent="0.25">
      <c r="A16">
        <v>13</v>
      </c>
      <c r="B16" s="136">
        <v>32</v>
      </c>
      <c r="C16" s="136">
        <v>68.316829999999996</v>
      </c>
      <c r="D16" s="136"/>
      <c r="E16" s="136"/>
    </row>
    <row r="17" spans="1:5" x14ac:dyDescent="0.25">
      <c r="A17">
        <v>14</v>
      </c>
      <c r="B17" s="136">
        <v>100</v>
      </c>
      <c r="C17" s="136">
        <v>10</v>
      </c>
      <c r="D17" s="136"/>
      <c r="E17" s="136"/>
    </row>
    <row r="18" spans="1:5" x14ac:dyDescent="0.25">
      <c r="A18">
        <v>15</v>
      </c>
      <c r="B18" s="136">
        <v>69</v>
      </c>
      <c r="C18" s="136"/>
      <c r="D18" s="136"/>
      <c r="E18" s="136"/>
    </row>
    <row r="19" spans="1:5" x14ac:dyDescent="0.25">
      <c r="A19">
        <v>16</v>
      </c>
      <c r="B19" s="136">
        <v>31</v>
      </c>
      <c r="C19" s="136"/>
      <c r="D19" s="136"/>
      <c r="E19" s="136"/>
    </row>
    <row r="20" spans="1:5" x14ac:dyDescent="0.25">
      <c r="A20">
        <v>17</v>
      </c>
      <c r="B20" s="136">
        <v>51</v>
      </c>
      <c r="C20" s="136"/>
      <c r="D20" s="136"/>
      <c r="E20" s="136"/>
    </row>
    <row r="21" spans="1:5" x14ac:dyDescent="0.25">
      <c r="A21">
        <v>18</v>
      </c>
      <c r="B21" s="136">
        <v>95</v>
      </c>
      <c r="C21" s="136"/>
      <c r="D21" s="136"/>
      <c r="E21" s="136"/>
    </row>
    <row r="22" spans="1:5" x14ac:dyDescent="0.25">
      <c r="A22">
        <v>19</v>
      </c>
      <c r="B22" s="136">
        <v>5</v>
      </c>
      <c r="C22" s="136"/>
      <c r="D22" s="136"/>
      <c r="E22" s="136"/>
    </row>
    <row r="23" spans="1:5" x14ac:dyDescent="0.25">
      <c r="A23">
        <v>20</v>
      </c>
      <c r="B23" s="136">
        <v>15</v>
      </c>
      <c r="C23" s="136"/>
      <c r="D23" s="136"/>
      <c r="E23" s="136"/>
    </row>
    <row r="24" spans="1:5" x14ac:dyDescent="0.25">
      <c r="A24">
        <v>21</v>
      </c>
      <c r="B24" s="136">
        <v>63</v>
      </c>
      <c r="C24" s="136"/>
      <c r="D24" s="136"/>
      <c r="E24" s="136"/>
    </row>
    <row r="25" spans="1:5" x14ac:dyDescent="0.25">
      <c r="A25">
        <v>22</v>
      </c>
      <c r="B25" s="136">
        <v>29</v>
      </c>
      <c r="C25" s="136"/>
      <c r="D25" s="136"/>
      <c r="E25" s="136"/>
    </row>
    <row r="26" spans="1:5" x14ac:dyDescent="0.25">
      <c r="A26">
        <v>23</v>
      </c>
      <c r="B26" s="136">
        <v>94.48</v>
      </c>
      <c r="C26" s="136"/>
      <c r="D26" s="136"/>
      <c r="E26" s="136"/>
    </row>
    <row r="27" spans="1:5" x14ac:dyDescent="0.25">
      <c r="A27">
        <v>24</v>
      </c>
      <c r="B27" s="136">
        <v>25.39</v>
      </c>
      <c r="C27" s="136"/>
      <c r="D27" s="136"/>
      <c r="E27" s="136"/>
    </row>
    <row r="28" spans="1:5" x14ac:dyDescent="0.25">
      <c r="A28">
        <v>25</v>
      </c>
      <c r="B28" s="136">
        <v>19.48</v>
      </c>
      <c r="C28" s="136"/>
      <c r="D28" s="136"/>
      <c r="E28" s="136"/>
    </row>
    <row r="29" spans="1:5" x14ac:dyDescent="0.25">
      <c r="A29">
        <v>26</v>
      </c>
      <c r="B29" s="136">
        <v>2.29</v>
      </c>
      <c r="C29" s="136"/>
      <c r="D29" s="136"/>
      <c r="E29" s="136"/>
    </row>
    <row r="30" spans="1:5" x14ac:dyDescent="0.25">
      <c r="A30">
        <v>27</v>
      </c>
      <c r="B30" s="136">
        <v>72.22</v>
      </c>
      <c r="C30" s="136"/>
      <c r="D30" s="136"/>
      <c r="E30" s="136"/>
    </row>
    <row r="31" spans="1:5" x14ac:dyDescent="0.25">
      <c r="A31">
        <v>28</v>
      </c>
      <c r="B31" s="136">
        <v>78.72</v>
      </c>
      <c r="C31" s="136"/>
      <c r="D31" s="136"/>
      <c r="E31" s="136"/>
    </row>
    <row r="32" spans="1:5" x14ac:dyDescent="0.25">
      <c r="A32">
        <v>29</v>
      </c>
      <c r="B32" s="136">
        <v>44.89</v>
      </c>
      <c r="C32" s="136"/>
      <c r="D32" s="136"/>
      <c r="E32" s="136"/>
    </row>
    <row r="33" spans="1:5" x14ac:dyDescent="0.25">
      <c r="A33">
        <v>30</v>
      </c>
      <c r="B33" s="136">
        <v>20.25</v>
      </c>
      <c r="C33" s="136"/>
      <c r="D33" s="136"/>
      <c r="E33" s="136"/>
    </row>
    <row r="34" spans="1:5" x14ac:dyDescent="0.25">
      <c r="A34">
        <v>31</v>
      </c>
      <c r="B34" s="136">
        <v>72.22</v>
      </c>
      <c r="C34" s="136"/>
      <c r="D34" s="136"/>
      <c r="E34" s="136"/>
    </row>
    <row r="35" spans="1:5" x14ac:dyDescent="0.25">
      <c r="A35">
        <v>32</v>
      </c>
      <c r="B35" s="136">
        <v>42.56</v>
      </c>
      <c r="C35" s="136"/>
      <c r="D35" s="136"/>
      <c r="E35" s="136"/>
    </row>
    <row r="36" spans="1:5" x14ac:dyDescent="0.25">
      <c r="A36">
        <v>33</v>
      </c>
      <c r="B36" s="136">
        <v>51.66</v>
      </c>
      <c r="C36" s="136"/>
      <c r="D36" s="136"/>
      <c r="E36" s="136"/>
    </row>
    <row r="37" spans="1:5" x14ac:dyDescent="0.25">
      <c r="A37">
        <v>34</v>
      </c>
      <c r="B37" s="136">
        <v>69.290000000000006</v>
      </c>
      <c r="C37" s="136"/>
      <c r="D37" s="136"/>
      <c r="E37" s="136"/>
    </row>
    <row r="38" spans="1:5" x14ac:dyDescent="0.25">
      <c r="A38">
        <v>35</v>
      </c>
      <c r="B38" s="136">
        <v>67.05</v>
      </c>
      <c r="C38" s="136"/>
      <c r="D38" s="136"/>
      <c r="E38" s="136"/>
    </row>
    <row r="39" spans="1:5" x14ac:dyDescent="0.25">
      <c r="A39">
        <v>36</v>
      </c>
      <c r="B39" s="136">
        <v>25.3</v>
      </c>
      <c r="C39" s="136"/>
      <c r="D39" s="136"/>
      <c r="E39" s="136"/>
    </row>
    <row r="40" spans="1:5" x14ac:dyDescent="0.25">
      <c r="A40">
        <v>37</v>
      </c>
      <c r="B40" s="136">
        <v>59.7</v>
      </c>
      <c r="C40" s="136"/>
      <c r="D40" s="136"/>
      <c r="E40" s="136"/>
    </row>
    <row r="41" spans="1:5" x14ac:dyDescent="0.25">
      <c r="A41">
        <v>38</v>
      </c>
      <c r="B41" s="136">
        <v>19.29</v>
      </c>
      <c r="C41" s="136"/>
      <c r="D41" s="136"/>
      <c r="E41" s="136"/>
    </row>
    <row r="42" spans="1:5" x14ac:dyDescent="0.25">
      <c r="A42">
        <v>39</v>
      </c>
      <c r="B42" s="136">
        <v>69.73</v>
      </c>
      <c r="C42" s="136"/>
      <c r="D42" s="136"/>
      <c r="E42" s="136"/>
    </row>
    <row r="43" spans="1:5" x14ac:dyDescent="0.25">
      <c r="A43">
        <v>40</v>
      </c>
      <c r="B43" s="136">
        <v>92.5</v>
      </c>
      <c r="C43" s="136"/>
      <c r="D43" s="136"/>
      <c r="E43" s="136"/>
    </row>
    <row r="44" spans="1:5" x14ac:dyDescent="0.25">
      <c r="A44">
        <v>41</v>
      </c>
      <c r="B44" s="136">
        <v>52.9</v>
      </c>
      <c r="C44" s="136"/>
      <c r="D44" s="136"/>
      <c r="E44" s="136"/>
    </row>
    <row r="45" spans="1:5" x14ac:dyDescent="0.25">
      <c r="A45">
        <v>42</v>
      </c>
      <c r="B45" s="136">
        <v>86.41</v>
      </c>
      <c r="C45" s="136"/>
      <c r="D45" s="136"/>
      <c r="E45" s="136"/>
    </row>
    <row r="46" spans="1:5" x14ac:dyDescent="0.25">
      <c r="A46">
        <v>43</v>
      </c>
      <c r="B46" s="136">
        <v>96.61</v>
      </c>
      <c r="C46" s="136"/>
      <c r="D46" s="136"/>
      <c r="E46" s="136"/>
    </row>
    <row r="47" spans="1:5" x14ac:dyDescent="0.25">
      <c r="A47">
        <v>44</v>
      </c>
      <c r="B47" s="136">
        <v>60.2</v>
      </c>
      <c r="C47" s="136"/>
      <c r="D47" s="136"/>
      <c r="E47" s="136"/>
    </row>
    <row r="48" spans="1:5" x14ac:dyDescent="0.25">
      <c r="A48">
        <v>45</v>
      </c>
      <c r="B48" s="136">
        <v>54.3</v>
      </c>
      <c r="C48" s="136"/>
      <c r="D48" s="136"/>
      <c r="E48" s="136"/>
    </row>
    <row r="49" spans="1:5" x14ac:dyDescent="0.25">
      <c r="A49">
        <v>46</v>
      </c>
      <c r="B49" s="136">
        <v>98.75</v>
      </c>
      <c r="C49" s="136"/>
      <c r="D49" s="136"/>
      <c r="E49" s="136"/>
    </row>
    <row r="50" spans="1:5" x14ac:dyDescent="0.25">
      <c r="A50">
        <v>47</v>
      </c>
      <c r="B50" s="136">
        <v>3.5</v>
      </c>
      <c r="C50" s="136"/>
      <c r="D50" s="136"/>
      <c r="E50" s="136"/>
    </row>
    <row r="51" spans="1:5" x14ac:dyDescent="0.25">
      <c r="A51">
        <v>48</v>
      </c>
      <c r="B51" s="136">
        <v>7.4</v>
      </c>
      <c r="C51" s="136"/>
      <c r="D51" s="136"/>
      <c r="E51" s="136"/>
    </row>
    <row r="52" spans="1:5" x14ac:dyDescent="0.25">
      <c r="A52">
        <v>49</v>
      </c>
      <c r="B52" s="136">
        <v>70.27</v>
      </c>
      <c r="C52" s="136"/>
      <c r="D52" s="136"/>
      <c r="E52" s="136"/>
    </row>
    <row r="53" spans="1:5" x14ac:dyDescent="0.25">
      <c r="A53">
        <v>50</v>
      </c>
      <c r="B53" s="136">
        <v>95.89</v>
      </c>
      <c r="C53" s="136"/>
      <c r="D53" s="136"/>
      <c r="E53" s="136"/>
    </row>
    <row r="54" spans="1:5" x14ac:dyDescent="0.25">
      <c r="A54">
        <v>51</v>
      </c>
      <c r="B54" s="136">
        <v>97.56</v>
      </c>
      <c r="C54" s="136"/>
      <c r="D54" s="136"/>
      <c r="E54" s="136"/>
    </row>
    <row r="55" spans="1:5" x14ac:dyDescent="0.25">
      <c r="A55">
        <v>52</v>
      </c>
      <c r="B55" s="136">
        <v>96.15</v>
      </c>
      <c r="C55" s="136"/>
      <c r="D55" s="136"/>
      <c r="E55" s="136"/>
    </row>
    <row r="56" spans="1:5" x14ac:dyDescent="0.25">
      <c r="A56">
        <v>53</v>
      </c>
    </row>
    <row r="57" spans="1:5" x14ac:dyDescent="0.25">
      <c r="A57">
        <v>54</v>
      </c>
    </row>
    <row r="58" spans="1:5" x14ac:dyDescent="0.25">
      <c r="A58">
        <v>55</v>
      </c>
    </row>
    <row r="59" spans="1:5" x14ac:dyDescent="0.25">
      <c r="A59">
        <v>56</v>
      </c>
    </row>
    <row r="60" spans="1:5" x14ac:dyDescent="0.25">
      <c r="A60">
        <v>57</v>
      </c>
    </row>
    <row r="61" spans="1:5" x14ac:dyDescent="0.25">
      <c r="A61">
        <v>58</v>
      </c>
    </row>
    <row r="62" spans="1:5" x14ac:dyDescent="0.25">
      <c r="A62">
        <v>59</v>
      </c>
    </row>
  </sheetData>
  <mergeCells count="2">
    <mergeCell ref="B1:D1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Fos 28°C-Y2</vt:lpstr>
      <vt:lpstr>Fos 32°C-Y2</vt:lpstr>
      <vt:lpstr>Cr 28°C-Y2</vt:lpstr>
      <vt:lpstr>Wing length Cr Y17, Y21, Y22</vt:lpstr>
      <vt:lpstr>Fecundity Cr Y17, Y21, Y22</vt:lpstr>
      <vt:lpstr>Fertility Cr Y17, Y21, Y22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Ayda</dc:creator>
  <cp:lastModifiedBy>AK</cp:lastModifiedBy>
  <dcterms:created xsi:type="dcterms:W3CDTF">2021-11-15T13:21:11Z</dcterms:created>
  <dcterms:modified xsi:type="dcterms:W3CDTF">2024-02-27T07:16:24Z</dcterms:modified>
</cp:coreProperties>
</file>