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C:\Users\bvd5nq\Documents\MATLAB\Papin Lab\Cardiomyocyte Model\Heart model from HPA\Final Scripts\"/>
    </mc:Choice>
  </mc:AlternateContent>
  <xr:revisionPtr revIDLastSave="0" documentId="13_ncr:1_{3EE6DAE3-6B42-4667-B042-6F2FE47E0676}" xr6:coauthVersionLast="36" xr6:coauthVersionMax="36" xr10:uidLastSave="{00000000-0000-0000-0000-000000000000}"/>
  <bookViews>
    <workbookView xWindow="0" yWindow="0" windowWidth="12480" windowHeight="5196" xr2:uid="{00000000-000D-0000-FFFF-FFFF00000000}"/>
  </bookViews>
  <sheets>
    <sheet name="TASK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6" i="1" l="1"/>
  <c r="L884" i="1"/>
  <c r="L882" i="1"/>
  <c r="L880" i="1"/>
  <c r="L878" i="1"/>
  <c r="L876" i="1"/>
  <c r="L874" i="1"/>
  <c r="L10" i="1"/>
  <c r="L872" i="1"/>
  <c r="L870" i="1"/>
  <c r="L868" i="1"/>
  <c r="L866" i="1"/>
  <c r="L864" i="1"/>
  <c r="L862" i="1"/>
  <c r="L860" i="1"/>
  <c r="L8" i="1"/>
  <c r="L858" i="1"/>
  <c r="L856" i="1"/>
  <c r="L854" i="1"/>
  <c r="L852" i="1"/>
  <c r="L850" i="1"/>
  <c r="L848" i="1"/>
  <c r="L846" i="1"/>
  <c r="L844" i="1"/>
  <c r="L842" i="1"/>
  <c r="I692" i="1" l="1"/>
  <c r="I659" i="1"/>
  <c r="I604" i="1"/>
</calcChain>
</file>

<file path=xl/sharedStrings.xml><?xml version="1.0" encoding="utf-8"?>
<sst xmlns="http://schemas.openxmlformats.org/spreadsheetml/2006/main" count="2278" uniqueCount="1044">
  <si>
    <t>ID</t>
  </si>
  <si>
    <t>DESCRIPTION</t>
  </si>
  <si>
    <t>SHOULD FAIL</t>
  </si>
  <si>
    <t>IN</t>
  </si>
  <si>
    <t>IN LB</t>
  </si>
  <si>
    <t>IN UB</t>
  </si>
  <si>
    <t>OUT</t>
  </si>
  <si>
    <t>OUT LB</t>
  </si>
  <si>
    <t>OUT UB</t>
  </si>
  <si>
    <t>EQU</t>
  </si>
  <si>
    <t>EQU LB</t>
  </si>
  <si>
    <t>EQU UB</t>
  </si>
  <si>
    <t>CHANGED RXN</t>
  </si>
  <si>
    <t>CHANGED LB</t>
  </si>
  <si>
    <t>CHANGED UB</t>
  </si>
  <si>
    <t>PRINT FLUX</t>
  </si>
  <si>
    <t>COMMENTS</t>
  </si>
  <si>
    <t>complete degradation of adenine to urate</t>
  </si>
  <si>
    <t>adenine[s]</t>
  </si>
  <si>
    <t>ALLMETS</t>
  </si>
  <si>
    <t>H2O[s];O2[s];Pi[s]</t>
  </si>
  <si>
    <t>urate[s]</t>
  </si>
  <si>
    <t>complete degradation of guanine to urate</t>
  </si>
  <si>
    <t>guanine[s]</t>
  </si>
  <si>
    <t>ATP regeneration from glucose (hypoxic conditions)</t>
  </si>
  <si>
    <t>glucose[s]</t>
  </si>
  <si>
    <t>ATP[c] + H2O[c] =&gt; ADP[c] + Pi[c]</t>
  </si>
  <si>
    <t>H2O[s];chloride[s];NH3[s];Ca2+[s];iodide[s];zinc[s];sulfate[s];Fe2+[s];Na+[s];K+[s];Pi[s]</t>
  </si>
  <si>
    <t>Aerobic rephosphorylation of ATP from glucose</t>
  </si>
  <si>
    <t>O2[s];glucose[s]</t>
  </si>
  <si>
    <t>H2O[s];CO2[s]</t>
  </si>
  <si>
    <t>Aerobic rephosphorylation of ATP from a fatty acid</t>
  </si>
  <si>
    <t>O2[s];palmitate[s]</t>
  </si>
  <si>
    <t>Aerobic rephosphorylation of GTP</t>
  </si>
  <si>
    <t>GTP[c] + H2O[c] =&gt; GDP[c] + Pi[c]</t>
  </si>
  <si>
    <t>Aerobic rephosphorylation of CTP</t>
  </si>
  <si>
    <t>CTP[c] + H2O[c] =&gt; CDP[c] + Pi[c]</t>
  </si>
  <si>
    <t>Aerobic rephosphorylation of UTP</t>
  </si>
  <si>
    <t>UTP[c] + H2O[c] =&gt; UDP[c] + Pi[c]</t>
  </si>
  <si>
    <t>Anaerobic rephosphorylation of ATP</t>
  </si>
  <si>
    <t>H2O[s];L-lactate[s];CO2[s]</t>
  </si>
  <si>
    <t>Anaerobic rephosphorylation of GTP</t>
  </si>
  <si>
    <t>Anaerobic rephosphorylation of CTP</t>
  </si>
  <si>
    <t>Anaerobic rephosphorylation of UTP</t>
  </si>
  <si>
    <t>ATP de novo synthesis (minimal substrates, physiological excretion)</t>
  </si>
  <si>
    <t>O2[s];glucose[s];NH3[s];Pi[s]</t>
  </si>
  <si>
    <t/>
  </si>
  <si>
    <t>ATP[c]</t>
  </si>
  <si>
    <t>CTP de novo synthesis (minimal substrates, physiological excretion)</t>
  </si>
  <si>
    <t>CTP[c]</t>
  </si>
  <si>
    <t>GTP de novo synthesis (minimal substrates, physiological excretion)</t>
  </si>
  <si>
    <t>GTP[c]</t>
  </si>
  <si>
    <t>UTP de novo synthesis (minimal substrates, physiological excretion)</t>
  </si>
  <si>
    <t>UTP[c]</t>
  </si>
  <si>
    <t>dATP de novo synthesis (minimal substrates, physiological excretion)</t>
  </si>
  <si>
    <t>dATP[c]</t>
  </si>
  <si>
    <t>dCTP de novo synthesis (minimal substrates, physiological excretion)</t>
  </si>
  <si>
    <t>dCTP[c]</t>
  </si>
  <si>
    <t>dGTP de novo synthesis (minimal substrates, physiological excretion)</t>
  </si>
  <si>
    <t>dGTP[c]</t>
  </si>
  <si>
    <t>dTTP de novo synthesis (minimal substrates, physiological excretion)</t>
  </si>
  <si>
    <t>dTTP[c]</t>
  </si>
  <si>
    <t>ATP salvage from Adenosine</t>
  </si>
  <si>
    <t>Pi[s]</t>
  </si>
  <si>
    <t>H2O[s]</t>
  </si>
  <si>
    <t>ATP[c] + H2O[c] &lt;=&gt; ADP[c] + Pi[c]</t>
  </si>
  <si>
    <t>adenosine[s]</t>
  </si>
  <si>
    <t>ATP[s]</t>
  </si>
  <si>
    <t>ATP salvage from Hypoxanthine</t>
  </si>
  <si>
    <t>Pi[s];O2[s];NH3[s];H2O[s];H+[c]</t>
  </si>
  <si>
    <t>H2O[s];Pi[s];H+[c]</t>
  </si>
  <si>
    <t>hypoxanthine[s]</t>
  </si>
  <si>
    <t>PRPP[c]</t>
  </si>
  <si>
    <t>dTTP salvage from Thymine</t>
  </si>
  <si>
    <t>H2O[s];PPi[s];H+[c]</t>
  </si>
  <si>
    <t>thymine[s]</t>
  </si>
  <si>
    <t>2-deoxy-D-ribose-1-phosphate[c]</t>
  </si>
  <si>
    <t>Aerobic reduction of NAD+</t>
  </si>
  <si>
    <t>glucose[s];O2[s]</t>
  </si>
  <si>
    <t>NADH[c] =&gt; NAD+[c]</t>
  </si>
  <si>
    <t>This is not a proof since there can be net synthesis of NADH. However, if you look at the solution it's fine</t>
  </si>
  <si>
    <t>Aerobic reduction of NADP+</t>
  </si>
  <si>
    <t>NADPH[c] =&gt; NADP+[c]</t>
  </si>
  <si>
    <t>This is not a proof since there can be net synthesis of NADPH. However, if you look at the solution it's fine</t>
  </si>
  <si>
    <t>Gluconeogenesis from Lactate</t>
  </si>
  <si>
    <t>O2[s];H2O[s];L-lactate[s]</t>
  </si>
  <si>
    <t>Gluconeogenesis from Glycerol</t>
  </si>
  <si>
    <t>O2[s];H2O[s];glycerol[s]</t>
  </si>
  <si>
    <t>Gluconeogenesis from Alanine</t>
  </si>
  <si>
    <t>O2[s];H2O[s];alanine[s]</t>
  </si>
  <si>
    <t>H2O[s];CO2[s];urea[s]</t>
  </si>
  <si>
    <t>Gluconeogenesis from Lactate and optionally fatty acid</t>
  </si>
  <si>
    <t>O2[s];H2O[s];palmitate[s];L-lactate[s]</t>
  </si>
  <si>
    <t>Gluconeogenesis from Glycerol and optionally fatty acid</t>
  </si>
  <si>
    <t>O2[s];H2O[s];palmitate[s];glycerol[s]</t>
  </si>
  <si>
    <t>Gluconeogenesis from Alanine and fatty acid</t>
  </si>
  <si>
    <t>O2[s];H2O[s];palmitate[s];alanine[s]</t>
  </si>
  <si>
    <t>Storage of glucose in Glycogen</t>
  </si>
  <si>
    <t>glycogenin[c]</t>
  </si>
  <si>
    <t>glycogenin G11[c]</t>
  </si>
  <si>
    <t>NADH[c] &lt;=&gt; NAD+[c]</t>
  </si>
  <si>
    <t>O2[s]</t>
  </si>
  <si>
    <t>NADPH[c] &lt;=&gt; NADP+[c]</t>
  </si>
  <si>
    <t>Release of glucose from Glycogen</t>
  </si>
  <si>
    <t>glucose[c]</t>
  </si>
  <si>
    <t>glucose-1-phosphate[c] + H2O[c] =&gt; glucose[c] + Pi[c]</t>
  </si>
  <si>
    <t>Fructose degradation</t>
  </si>
  <si>
    <t>fructose[s]</t>
  </si>
  <si>
    <t>Galactose degradation</t>
  </si>
  <si>
    <t>galactose[s]</t>
  </si>
  <si>
    <t>UDP-glucose de novo synthesis (minimal substrates, physiological excretion)</t>
  </si>
  <si>
    <t>UDP-glucose[c]</t>
  </si>
  <si>
    <t>UDP-galactose de novo synthesis (minimal substrates, physiological excretion)</t>
  </si>
  <si>
    <t>UDP-galactose[c]</t>
  </si>
  <si>
    <t>UDP-glucuronate de novo synthesis (minimal substrates, physiological excretion)</t>
  </si>
  <si>
    <t>UDP-glucuronate[c]</t>
  </si>
  <si>
    <t>GDP-L-fucose de novo synthesis (minimal substrates, physiological excretion)</t>
  </si>
  <si>
    <t>GDP-L-fucose[c]</t>
  </si>
  <si>
    <t>GDP-mannose de novo synthesis (minimal substrates, physiological excretion)</t>
  </si>
  <si>
    <t>GDP-mannose[c]</t>
  </si>
  <si>
    <t>UDP-N-acetyl D-galactosamine de novo synthesis (minimal substrates, physiological excretion)</t>
  </si>
  <si>
    <t>UDP-N-acetyl-D-galactosamine[c]</t>
  </si>
  <si>
    <t>CMP-N-acetylneuraminate de novo synthesis (minimal substrates, physiological excretion)</t>
  </si>
  <si>
    <t>CMP-Neu5Ac[c]</t>
  </si>
  <si>
    <t>N-Acetylglucosamine de novo synthesis (minimal substrates, physiological excretion)</t>
  </si>
  <si>
    <t>N-acetylglucosamine[c]</t>
  </si>
  <si>
    <t>Glucuronate de novo synthesis (minimal substrates, physiological excretion)</t>
  </si>
  <si>
    <t>glucuronate[c]</t>
  </si>
  <si>
    <t>Alanine de novo synthesis (minimal substrates, minimal excretion)</t>
  </si>
  <si>
    <t>alanine[s]</t>
  </si>
  <si>
    <t>Arginine de novo synthesis (minimal substrates, minimal excretion)</t>
  </si>
  <si>
    <t>arginine[s]</t>
  </si>
  <si>
    <t>Asparagine de novo synthesis (minimal substrates, minimal excretion)</t>
  </si>
  <si>
    <t>asparagine[s]</t>
  </si>
  <si>
    <t>Aspartate de novo synthesis (minimal substrates, minimal excretion)</t>
  </si>
  <si>
    <t>aspartate[c]</t>
  </si>
  <si>
    <t>Glutamate de novo synthesis (minimal substrates, minimal excretion)</t>
  </si>
  <si>
    <t>glutamate[s]</t>
  </si>
  <si>
    <t>Glycine de novo synthesis (minimal substrates, minimal excretion)</t>
  </si>
  <si>
    <t>glycine[s]</t>
  </si>
  <si>
    <t>Glutamine de novo synthesis (minimal substrates, minimal excretion)</t>
  </si>
  <si>
    <t>glutamine[s]</t>
  </si>
  <si>
    <t>Proline de novo synthesis (minimal substrates, minimal excretion)</t>
  </si>
  <si>
    <t>proline[s]</t>
  </si>
  <si>
    <t>Serine de novo synthesis (minimal substrates, minimal excretion)</t>
  </si>
  <si>
    <t>serine[s]</t>
  </si>
  <si>
    <t>Histidine de novo synthesis (minimal substrates, minimal excretion)</t>
  </si>
  <si>
    <t>histidine[c]</t>
  </si>
  <si>
    <t>Histidine uptake</t>
  </si>
  <si>
    <t>histidine[s]</t>
  </si>
  <si>
    <t>Isoleucine de novo synthesis (minimal substrates, minimal excretion)</t>
  </si>
  <si>
    <t>isoleucine[c]</t>
  </si>
  <si>
    <t>Isoleucine uptake</t>
  </si>
  <si>
    <t>isoleucine[s]</t>
  </si>
  <si>
    <t>Leucine de novo synthesis (minimal substrates, minimal excretion)</t>
  </si>
  <si>
    <t>leucine[c]</t>
  </si>
  <si>
    <t>Leucine uptake</t>
  </si>
  <si>
    <t>leucine[s]</t>
  </si>
  <si>
    <t>Lysine de novo synthesis (minimal substrates, minimal excretion)</t>
  </si>
  <si>
    <t>lysine[c]</t>
  </si>
  <si>
    <t>Lysine uptake</t>
  </si>
  <si>
    <t>lysine[s]</t>
  </si>
  <si>
    <t>Methionine de novo synthesis (minimal substrates, minimal excretion)</t>
  </si>
  <si>
    <t>methionine[c]</t>
  </si>
  <si>
    <t>Methionine uptake</t>
  </si>
  <si>
    <t>methionine[s]</t>
  </si>
  <si>
    <t>Phenylalanine de novo synthesis (minimal substrates, minimal excretion)</t>
  </si>
  <si>
    <t>phenylalanine[c]</t>
  </si>
  <si>
    <t>Phenylalanine uptake</t>
  </si>
  <si>
    <t>phenylalanine[s]</t>
  </si>
  <si>
    <t>Threonine de novo synthesis (minimal substrates, minimal excretion)</t>
  </si>
  <si>
    <t>threonine[c]</t>
  </si>
  <si>
    <t>Threonine uptake</t>
  </si>
  <si>
    <t>threonine[s]</t>
  </si>
  <si>
    <t>Tryptophan de novo synthesis (minimal substrates, minimal excretion)</t>
  </si>
  <si>
    <t>tryptophan[c]</t>
  </si>
  <si>
    <t>Tryptophan uptake</t>
  </si>
  <si>
    <t>tryptophan[s]</t>
  </si>
  <si>
    <t>Valine de novo synthesis (minimal substrates, minimal excretion)</t>
  </si>
  <si>
    <t>valine[c]</t>
  </si>
  <si>
    <t>Valine uptake</t>
  </si>
  <si>
    <t>valine[s]</t>
  </si>
  <si>
    <t>Cysteine de novo synthesis (minimal substrates, minimal excretion)</t>
  </si>
  <si>
    <t>O2[s];glucose[s];NH3[s];Pi[s];sulfate[s]</t>
  </si>
  <si>
    <t>cysteine[s]</t>
  </si>
  <si>
    <t>Cysteine de novo synthesis (minimal substrates and AA, minimal excretion)</t>
  </si>
  <si>
    <t>O2[s];glucose[s];NH3[s];Pi[s];sulfate[s];histidine[s];isoleucine[s];leucine[s];lysine[s];methionine[s];phenylalanine[s];threonine[s];tryptophan[s]</t>
  </si>
  <si>
    <t>Cystine de novo synthesis (minimal substrates, minimal excretion)</t>
  </si>
  <si>
    <t>O2[s];glucose[s];NH3[s];Pi[s];sulfite[s]</t>
  </si>
  <si>
    <t>cystine[s]</t>
  </si>
  <si>
    <t>Tyrosine de novo synthesis (minimal substrates, minimal excretion)</t>
  </si>
  <si>
    <t>tyrosine[s]</t>
  </si>
  <si>
    <t>Tyrosine de novo synthesis (minimal substrates with AA, minimal excretion)</t>
  </si>
  <si>
    <t>Homocysteine de novo synthesis (minimal substrates, minimal excretion)</t>
  </si>
  <si>
    <t>homocysteine[c]</t>
  </si>
  <si>
    <t>Homocysteine de novo synthesis (minimal substrates with AA, minimal excretion)</t>
  </si>
  <si>
    <t>beta-Alanine de novo synthesis (minimal substrates, minimal excretion)</t>
  </si>
  <si>
    <t>beta-alanine[s]</t>
  </si>
  <si>
    <t>Alanine degradation</t>
  </si>
  <si>
    <t>alanine[s];O2[s]</t>
  </si>
  <si>
    <t>Arginine degradation</t>
  </si>
  <si>
    <t>arginine[s];O2[s]</t>
  </si>
  <si>
    <t>Asparagine degradation</t>
  </si>
  <si>
    <t>asparagine[s];O2[s]</t>
  </si>
  <si>
    <t>Aspartate degradation</t>
  </si>
  <si>
    <t>aspartate[s];O2[s]</t>
  </si>
  <si>
    <t>Cysteine degradation</t>
  </si>
  <si>
    <t>cysteine[s];O2[s]</t>
  </si>
  <si>
    <t>H2O[s];CO2[s];urea[s];H2S[s]</t>
  </si>
  <si>
    <t>Glutamate degradation</t>
  </si>
  <si>
    <t>glutamate[s];O2[s]</t>
  </si>
  <si>
    <t>Glycine degradation</t>
  </si>
  <si>
    <t>glycine[s];O2[s]</t>
  </si>
  <si>
    <t>Histidine degradation</t>
  </si>
  <si>
    <t>histidine[s];O2[s]</t>
  </si>
  <si>
    <t>Isoleucine degradation</t>
  </si>
  <si>
    <t>isoleucine[s];O2[s]</t>
  </si>
  <si>
    <t>Glutamine degradation</t>
  </si>
  <si>
    <t>glutamine[s];O2[s]</t>
  </si>
  <si>
    <t>Leucine degradation</t>
  </si>
  <si>
    <t>leucine[s];O2[s]</t>
  </si>
  <si>
    <t>Lysine degradation</t>
  </si>
  <si>
    <t>lysine[s];O2[s]</t>
  </si>
  <si>
    <t>Methionine degradation</t>
  </si>
  <si>
    <t>methionine[s];O2[s]</t>
  </si>
  <si>
    <t>Phenylalanine degradation</t>
  </si>
  <si>
    <t>phenylalanine[s];O2[s]</t>
  </si>
  <si>
    <t>Proline degradation</t>
  </si>
  <si>
    <t>proline[s];O2[s]</t>
  </si>
  <si>
    <t>Serine degradation</t>
  </si>
  <si>
    <t>serine[s];O2[s]</t>
  </si>
  <si>
    <t>Threonine degradation</t>
  </si>
  <si>
    <t>threonine[s];O2[s]</t>
  </si>
  <si>
    <t>Tryptophan degradation</t>
  </si>
  <si>
    <t>tryptophan[s];O2[s]</t>
  </si>
  <si>
    <t>Tyrosine degradation</t>
  </si>
  <si>
    <t>tyrosine[s];O2[s]</t>
  </si>
  <si>
    <t>Valine degradation</t>
  </si>
  <si>
    <t>valine[s];O2[s]</t>
  </si>
  <si>
    <t>Homocysteine degradation</t>
  </si>
  <si>
    <t>homocysteine[c];O2[s]</t>
  </si>
  <si>
    <t>Ornithine degradation</t>
  </si>
  <si>
    <t>ornithine[s]</t>
  </si>
  <si>
    <t>urea[s]</t>
  </si>
  <si>
    <t>beta-Alanine degradation</t>
  </si>
  <si>
    <t>Urea from alanine</t>
  </si>
  <si>
    <t>Urea from glutamine</t>
  </si>
  <si>
    <t>Creatine de novo synthesis (minimal substrates, physiological excretion)</t>
  </si>
  <si>
    <t>creatine[s]</t>
  </si>
  <si>
    <t>Heme de novo synthesis (minimal substrates, physiological excretion)</t>
  </si>
  <si>
    <t>O2[s];glucose[s];NH3[s];Pi[s];Fe2+[s]</t>
  </si>
  <si>
    <t>heme[s]</t>
  </si>
  <si>
    <t>PC de novo synthesis (physiological substrates, physiological excretion)</t>
  </si>
  <si>
    <t>O2[s];glucose[s];Pi[s];linoleate[s];linolenate[s];choline[s];isoleucine[c]</t>
  </si>
  <si>
    <t>PC-LD pool[c]</t>
  </si>
  <si>
    <t>PE de novo synthesis (physiological substrates, physiological excretion)</t>
  </si>
  <si>
    <t>O2[s];glucose[s];Pi[s];linoleate[s];linolenate[s];ethanolamine[c]</t>
  </si>
  <si>
    <t>PE-LD pool[c]</t>
  </si>
  <si>
    <t>PS de novo synthesis (physiological substrates, physiological excretion)</t>
  </si>
  <si>
    <t>O2[s];glucose[s];Pi[s];linoleate[s];linolenate[s];choline[s]</t>
  </si>
  <si>
    <t>PS-LD pool[c]</t>
  </si>
  <si>
    <t>PI de novo synthesis (physiological substrates, physiological excretion)</t>
  </si>
  <si>
    <t>O2[s];glucose[s];Pi[s];linoleate[s];linolenate[s];inositol[s]</t>
  </si>
  <si>
    <t>PI pool[c]</t>
  </si>
  <si>
    <t>Cardiolipin de novo synthesis (physiological substrates, physiological excretion)</t>
  </si>
  <si>
    <t>CL pool[c]</t>
  </si>
  <si>
    <t>SM de novo synthesis (physiological substrates, physiological excretion)</t>
  </si>
  <si>
    <t>SM pool[c]</t>
  </si>
  <si>
    <t>Ceramide de novo synthesis (physiological substrates, physiological excretion)</t>
  </si>
  <si>
    <t>ceramide pool[c]</t>
  </si>
  <si>
    <t>Lactosylceramide de novo synthesis (physiological substrates, physiological excretion)</t>
  </si>
  <si>
    <t>LacCer pool[c]</t>
  </si>
  <si>
    <t>CoA de novo synthesis (minimal substrates, physiological excretion)</t>
  </si>
  <si>
    <t>O2[s];glucose[s];NH3[s];Pi[s];methionine[s];pantothenate[s]</t>
  </si>
  <si>
    <t>CoA[c]</t>
  </si>
  <si>
    <t>CO2[s];urea[s];H2O[s]</t>
  </si>
  <si>
    <t>NAD de novo synthesis (minimal substrates, physiological excretion)</t>
  </si>
  <si>
    <t>O2[s];glucose[s];NH3[s];Pi[s];nicotinamide[s]</t>
  </si>
  <si>
    <t>NADH[c]</t>
  </si>
  <si>
    <t>NADP de novo synthesis (minimal substrates, physiological excretion)</t>
  </si>
  <si>
    <t>NADPH[c]</t>
  </si>
  <si>
    <t>FAD de novo synthesis (minimal substrates, physiological excretion)</t>
  </si>
  <si>
    <t>O2[s];glucose[s];NH3[s];Pi[s];riboflavin[s]</t>
  </si>
  <si>
    <t>FAD[c]</t>
  </si>
  <si>
    <t>Thioredoxin de novo synthesis (physiological substrates, physiological excretion)</t>
  </si>
  <si>
    <t>O2[s];glucose[s];histidine[s];isoleucine[s];leucine[s];lysine[s];methionine[s];phenylalanine[s];threonine[s];tryptophan[s];valine[s]</t>
  </si>
  <si>
    <t>thioredoxin[c]</t>
  </si>
  <si>
    <t>THF de novo synthesis (minimal substrates, physiological excretion)</t>
  </si>
  <si>
    <t>O2[s];glucose[s];folate[s]</t>
  </si>
  <si>
    <t>THF[c]</t>
  </si>
  <si>
    <t>Pyridoxal-P de novo synthesis (minimal substrates, physiological excretion)</t>
  </si>
  <si>
    <t>O2[s];glucose[s];Pi[s];pyridoxine[s]</t>
  </si>
  <si>
    <t>pyridoxal-phosphate[c]</t>
  </si>
  <si>
    <t>Acetoacetate de novo synthesis and excretion</t>
  </si>
  <si>
    <t>acetoacetate[s]</t>
  </si>
  <si>
    <t>(R)-3-Hydroxybutanoate de novo synthesis</t>
  </si>
  <si>
    <t>(R)-3-hydroxybutanoate[c]</t>
  </si>
  <si>
    <t>Farnesyl-PP de novo synthesis (minimal substrates, physiological excretion)</t>
  </si>
  <si>
    <t>O2[s];glucose[s];phenylalanine[s];Pi[s]</t>
  </si>
  <si>
    <t>farnesyl-PP[c]</t>
  </si>
  <si>
    <t>Lauric acid de novo synthesis (minimal substrates, physiological excretion)</t>
  </si>
  <si>
    <t>CO2[s];H2O[s]</t>
  </si>
  <si>
    <t>lauric acid[c]</t>
  </si>
  <si>
    <t>Tridecylic acid de novo synthesis (minimal substrates, physiological excretion)</t>
  </si>
  <si>
    <t>O2[s];glucose[s];isoleucine[c]</t>
  </si>
  <si>
    <t>CO2[s];H2O[s];urate[s]</t>
  </si>
  <si>
    <t>tridecylic acid[c]</t>
  </si>
  <si>
    <t>Myristic acid de novo synthesis (minimal substrates, physiological excretion)</t>
  </si>
  <si>
    <t>myristic acid[c]</t>
  </si>
  <si>
    <t>9E-tetradecenoic acid de novo synthesis (minimal substrates, physiological excretion)</t>
  </si>
  <si>
    <t>(9E)-tetradecenoic acid[c]</t>
  </si>
  <si>
    <t>7Z-tetradecenoic acid de novo synthesis (minimal substrates, physiological excretion)</t>
  </si>
  <si>
    <t>(7Z)-tetradecenoic acid[c]</t>
  </si>
  <si>
    <t>Physeteric acid de novo synthesis (minimal substrates, physiological excretion)</t>
  </si>
  <si>
    <t>physeteric acid[c]</t>
  </si>
  <si>
    <t>Pentadecylic acid de novo synthesis (minimal substrates, physiological excretion)</t>
  </si>
  <si>
    <t>pentadecylic acid[c]</t>
  </si>
  <si>
    <t>Palmitate de novo synthesis (minimal substrates, physiological excretion)</t>
  </si>
  <si>
    <t>palmitate[c]</t>
  </si>
  <si>
    <t>Palmitolate de novo synthesis (minimal substrates, physiological excretion)</t>
  </si>
  <si>
    <t>palmitolate[c]</t>
  </si>
  <si>
    <t>7-palmitoleic acid de novo synthesis (minimal substrates, physiological excretion)</t>
  </si>
  <si>
    <t>7-palmitoleic acid[c]</t>
  </si>
  <si>
    <t>Margaric acid de novo synthesis (minimal substrates, physiological excretion)</t>
  </si>
  <si>
    <t>margaric acid[c]</t>
  </si>
  <si>
    <t>10Z-heptadecenoic acid de novo synthesis (minimal substrates, physiological excretion)</t>
  </si>
  <si>
    <t>(10Z)-heptadecenoic acid[c]</t>
  </si>
  <si>
    <t>9-heptadecylenic acid de novo synthesis (minimal substrates, physiological excretion)</t>
  </si>
  <si>
    <t>9-heptadecylenic acid[c]</t>
  </si>
  <si>
    <t>Stearate de novo synthesis (minimal substrates, physiological excretion)</t>
  </si>
  <si>
    <t>stearate[c]</t>
  </si>
  <si>
    <t>13Z-octadecenoic acid de novo synthesis (minimal substrates, physiological excretion)</t>
  </si>
  <si>
    <t>(13Z)-octadecenoic acid[c]</t>
  </si>
  <si>
    <t>cis-vaccenic acid de novo synthesis (minimal substrates, physiological excretion)</t>
  </si>
  <si>
    <t>cis-vaccenic acid[c]</t>
  </si>
  <si>
    <t>Oleate de novo synthesis (minimal substrates, physiological excretion)</t>
  </si>
  <si>
    <t>oleate[c]</t>
  </si>
  <si>
    <t>Elaidate de novo synthesis (minimal substrates, physiological excretion)</t>
  </si>
  <si>
    <t>elaidate[c]</t>
  </si>
  <si>
    <t>7Z-octadecenoic acid de novo synthesis (minimal substrates, physiological excretion)</t>
  </si>
  <si>
    <t>(7Z)-octadecenoic acid[c]</t>
  </si>
  <si>
    <t>6Z,9Z-octadecadienoic acid de novo synthesis (minimal substrates, physiological excretion)</t>
  </si>
  <si>
    <t>(6Z,9Z)-octadecadienoic acid[c]</t>
  </si>
  <si>
    <t>Nonadecylic acid de novo synthesis (minimal substrates, physiological excretion)</t>
  </si>
  <si>
    <t>nonadecylic acid[c]</t>
  </si>
  <si>
    <t>Eicosanoate de novo synthesis (minimal substrates, physiological excretion)</t>
  </si>
  <si>
    <t>eicosanoate[c]</t>
  </si>
  <si>
    <t>13Z-Eicosenoic acid de novo synthesis (minimal substrates, physiological excretion)</t>
  </si>
  <si>
    <t>(13Z)-eicosenoic acid[c]</t>
  </si>
  <si>
    <t>cis-gondoic acid de novo synthesis (minimal substrates, physiological excretion)</t>
  </si>
  <si>
    <t>cis-gondoic acid[c]</t>
  </si>
  <si>
    <t>9-Eicosenoic acid de novo synthesis (minimal substrates, physiological excretion)</t>
  </si>
  <si>
    <t>9-eicosenoic acid[c]</t>
  </si>
  <si>
    <t>8,11-Eicosadienoic acid de novo synthesis (minimal substrates, physiological excretion)</t>
  </si>
  <si>
    <t>8,11-eicosadienoic acid[c]</t>
  </si>
  <si>
    <t>Mead acid de novo synthesis (minimal substrates, physiological excretion)</t>
  </si>
  <si>
    <t>mead acid[c]</t>
  </si>
  <si>
    <t>Henicosanoic acid de novo synthesis (minimal substrates, physiological excretion)</t>
  </si>
  <si>
    <t>henicosanoic acid[c]</t>
  </si>
  <si>
    <t>Behenic acid de novo synthesis (minimal substrates, physiological excretion)</t>
  </si>
  <si>
    <t>behenic acid[c]</t>
  </si>
  <si>
    <t>cis-erucic acid de novo synthesis (minimal substrates, physiological excretion)</t>
  </si>
  <si>
    <t>cis-erucic acid[c]</t>
  </si>
  <si>
    <t>cis-cetoleic acid de novo synthesis (minimal substrates, physiological excretion)</t>
  </si>
  <si>
    <t>cis-cetoleic acid[c]</t>
  </si>
  <si>
    <t>Tricosanoic acid de novo synthesis (minimal substrates, physiological excretion)</t>
  </si>
  <si>
    <t>tricosanoic acid[c]</t>
  </si>
  <si>
    <t>Lignocerate de novo synthesis (minimal substrates, physiological excretion)</t>
  </si>
  <si>
    <t>lignocerate[c]</t>
  </si>
  <si>
    <t>Nervonic acid de novo synthesis (minimal substrates, physiological excretion)</t>
  </si>
  <si>
    <t>nervonic acid[c]</t>
  </si>
  <si>
    <t>Cerotic acid de novo synthesis (minimal substrates, physiological excretion)</t>
  </si>
  <si>
    <t>cerotic acid[c]</t>
  </si>
  <si>
    <t>Ximenic acid de novo synthesis (minimal substrates, physiological excretion)</t>
  </si>
  <si>
    <t>ximenic acid[c]</t>
  </si>
  <si>
    <t>Linolenate de novo synthesis (minimal substrates, physiological excretion)</t>
  </si>
  <si>
    <t>linolenate[c]</t>
  </si>
  <si>
    <t>Stearidonic acid de novo synthesis (minimal substrates, physiological excretion)</t>
  </si>
  <si>
    <t>O2[s];glucose[s];linolenate[s]</t>
  </si>
  <si>
    <t>stearidonic acid[c]</t>
  </si>
  <si>
    <t>omega-3-Arachidonic acid de novo synthesis (minimal substrates, physiological excretion)</t>
  </si>
  <si>
    <t>omega-3-arachidonic acid[c]</t>
  </si>
  <si>
    <t>EPA de novo synthesis (minimal substrates, physiological excretion)</t>
  </si>
  <si>
    <t>EPA[c]</t>
  </si>
  <si>
    <t>DPA de novo synthesis (minimal substrates, physiological excretion)</t>
  </si>
  <si>
    <t>DPA[c]</t>
  </si>
  <si>
    <t>9Z,12Z,15Z,18Z,21Z-TPA de novo synthesis (minimal substrates, physiological excretion)</t>
  </si>
  <si>
    <t>(9Z,12Z,15Z,18Z,21Z)-TPA[c]</t>
  </si>
  <si>
    <t>6Z,9Z,12Z,15Z,18Z,21Z-THA de novo synthesis (minimal substrates, physiological excretion)</t>
  </si>
  <si>
    <t>(6Z,9Z,12Z,15Z,18Z,21Z)-THA[c]</t>
  </si>
  <si>
    <t>DHA de novo synthesis (minimal substrates, physiological excretion)</t>
  </si>
  <si>
    <t>DHA[c]</t>
  </si>
  <si>
    <t>11Z,14Z,17Z-eicosatrienoic acid de novo synthesis (minimal substrates, physiological excretion)</t>
  </si>
  <si>
    <t>(11Z,14Z,17Z)-eicosatrienoic acid[c]</t>
  </si>
  <si>
    <t>13,16,19-docosatrienoic acid de novo synthesis (minimal substrates, physiological excretion)</t>
  </si>
  <si>
    <t>13,16,19-docosatrienoic acid[c]</t>
  </si>
  <si>
    <t>10,13,16,19-docosatetraenoic acid de novo synthesis (minimal substrates, physiological excretion)</t>
  </si>
  <si>
    <t>10,13,16,19-docosatetraenoic acid[c]</t>
  </si>
  <si>
    <t>12,15,18,21-tetracosatetraenoic acid de novo synthesis (minimal substrates, physiological excretion)</t>
  </si>
  <si>
    <t>12,15,18,21-tetracosatetraenoic acid[c]</t>
  </si>
  <si>
    <t>Linoleate de novo synthesis (minimal substrates, physiological excretion)</t>
  </si>
  <si>
    <t>linoleate[c]</t>
  </si>
  <si>
    <t>gamma-Linolenate de novo synthesis (minimal substrates, physiological excretion)</t>
  </si>
  <si>
    <t>O2[s];glucose[s];linoleate[s]</t>
  </si>
  <si>
    <t>gamma-linolenate[c]</t>
  </si>
  <si>
    <t>Dihomo-gamma-linolenate de novo synthesis (minimal substrates, physiological excretion)</t>
  </si>
  <si>
    <t>dihomo-gamma-linolenate[c]</t>
  </si>
  <si>
    <t>Arachidonate de novo synthesis (minimal substrates, physiological excretion)</t>
  </si>
  <si>
    <t>arachidonate[c]</t>
  </si>
  <si>
    <t>Adrenic acid de novo synthesis (minimal substrates, physiological excretion)</t>
  </si>
  <si>
    <t>adrenic acid[c]</t>
  </si>
  <si>
    <t>9Z,12Z,15Z,18Z-TTA de novo synthesis (minimal substrates, physiological excretion)</t>
  </si>
  <si>
    <t>(9Z,12Z,15Z,18Z)-TTA[c]</t>
  </si>
  <si>
    <t>6Z,9Z,12Z,15Z,18Z-TPA de novo synthesis (minimal substrates, physiological excretion)</t>
  </si>
  <si>
    <t>(6Z,9Z,12Z,15Z,18Z)-TPA[c]</t>
  </si>
  <si>
    <t>4Z,7Z,10Z,13Z,16Z-DPA de novo synthesis (minimal substrates, physiological excretion)</t>
  </si>
  <si>
    <t>(4Z,7Z,10Z,13Z,16Z)-DPA[c]</t>
  </si>
  <si>
    <t>11Z,14Z-eicosadienoic acid de novo synthesis (minimal substrates, physiological excretion)</t>
  </si>
  <si>
    <t>(11Z,14Z)-eicosadienoic acid[c]</t>
  </si>
  <si>
    <t>13Z,16Z-docosadienoic acid de novo synthesis (minimal substrates, physiological excretion)</t>
  </si>
  <si>
    <t>(13Z,16Z)-docosadienoic acid[c]</t>
  </si>
  <si>
    <t>10,13,16-docosatriynoic acid de novo synthesis (minimal substrates, physiological excretion)</t>
  </si>
  <si>
    <t>10,13,16-docosatriynoic acid[c]</t>
  </si>
  <si>
    <t>Lauric acid (complete oxidation)</t>
  </si>
  <si>
    <t>lauric acid[s]</t>
  </si>
  <si>
    <t>Tridecylic acid (complete oxidation)</t>
  </si>
  <si>
    <t>tridecylic acid[s]</t>
  </si>
  <si>
    <t>Myristic acid (complete oxidation)</t>
  </si>
  <si>
    <t>myristic acid[s]</t>
  </si>
  <si>
    <t>9E-tetradecenoic acid (complete oxidation)</t>
  </si>
  <si>
    <t>(9E)-tetradecenoic acid[s]</t>
  </si>
  <si>
    <t>7Z-tetradecenoic acid (complete oxidation)</t>
  </si>
  <si>
    <t>(7Z)-tetradecenoic acid[s]</t>
  </si>
  <si>
    <t>Physeteric acid (complete oxidation)</t>
  </si>
  <si>
    <t>physeteric acid[s]</t>
  </si>
  <si>
    <t>Pentadecylic acid (complete oxidation)</t>
  </si>
  <si>
    <t>pentadecylic acid[s]</t>
  </si>
  <si>
    <t>Palmitate (complete oxidation)</t>
  </si>
  <si>
    <t>palmitate[s]</t>
  </si>
  <si>
    <t>Palmitolate (complete oxidation)</t>
  </si>
  <si>
    <t>palmitolate[s]</t>
  </si>
  <si>
    <t>7-palmitoleic acid (complete oxidation)</t>
  </si>
  <si>
    <t>7-palmitoleic acid[s]</t>
  </si>
  <si>
    <t>Margaric acid (complete oxidation)</t>
  </si>
  <si>
    <t>margaric acid[s]</t>
  </si>
  <si>
    <t>10Z-heptadecenoic acid (complete oxidation)</t>
  </si>
  <si>
    <t>(10Z)-heptadecenoic acid[s]</t>
  </si>
  <si>
    <t>9-heptadecylenic acid (complete oxidation)</t>
  </si>
  <si>
    <t>9-heptadecylenic acid[s]</t>
  </si>
  <si>
    <t>Stearate (complete oxidation)</t>
  </si>
  <si>
    <t>stearate[s]</t>
  </si>
  <si>
    <t>13Z-octadecenoic acid (complete oxidation)</t>
  </si>
  <si>
    <t>(13Z)-octadecenoic acid[s]</t>
  </si>
  <si>
    <t>cis-vaccenic acid (complete oxidation)</t>
  </si>
  <si>
    <t>cis-vaccenic acid[s]</t>
  </si>
  <si>
    <t>Oleate (complete oxidation)</t>
  </si>
  <si>
    <t>oleate[s]</t>
  </si>
  <si>
    <t>Elaidate (complete oxidation)</t>
  </si>
  <si>
    <t>elaidate[s]</t>
  </si>
  <si>
    <t>7Z-octadecenoic acid (complete oxidation)</t>
  </si>
  <si>
    <t>(7Z)-octadecenoic acid[s]</t>
  </si>
  <si>
    <t>6Z,9Z-octadecadienoic acid (complete oxidation)</t>
  </si>
  <si>
    <t>(6Z,9Z)-octadecadienoic acid[s]</t>
  </si>
  <si>
    <t>Nonadecylic acid (complete oxidation)</t>
  </si>
  <si>
    <t>nonadecylic acid[s]</t>
  </si>
  <si>
    <t>Eicosanoate (complete oxidation)</t>
  </si>
  <si>
    <t>eicosanoate[s]</t>
  </si>
  <si>
    <t>13Z-Eicosenoic acid (complete oxidation)</t>
  </si>
  <si>
    <t>(13Z)-eicosenoic acid[s]</t>
  </si>
  <si>
    <t>cis-gondoic acid (complete oxidation)</t>
  </si>
  <si>
    <t>cis-gondoic acid[s]</t>
  </si>
  <si>
    <t>9-Eicosenoic acid (complete oxidation)</t>
  </si>
  <si>
    <t>9-eicosenoic acid[s]</t>
  </si>
  <si>
    <t>8,11-Eicosadienoic acid (complete oxidation)</t>
  </si>
  <si>
    <t>8,11-eicosadienoic acid[s]</t>
  </si>
  <si>
    <t>Mead acid (complete oxidation)</t>
  </si>
  <si>
    <t>mead acid[s]</t>
  </si>
  <si>
    <t>Henicosanoic acid (complete oxidation)</t>
  </si>
  <si>
    <t>henicosanoic acid[s]</t>
  </si>
  <si>
    <t>Behenic acid (complete oxidation)</t>
  </si>
  <si>
    <t>behenic acid[s]</t>
  </si>
  <si>
    <t>cis-erucic acid (complete oxidation)</t>
  </si>
  <si>
    <t>cis-erucic acid[s]</t>
  </si>
  <si>
    <t>cis-cetoleic acid (complete oxidation)</t>
  </si>
  <si>
    <t>cis-cetoleic acid[s]</t>
  </si>
  <si>
    <t>Tricosanoic acid (complete oxidation)</t>
  </si>
  <si>
    <t>tricosanoic acid[s]</t>
  </si>
  <si>
    <t>Lignocerate (complete oxidation)</t>
  </si>
  <si>
    <t>lignocerate[s]</t>
  </si>
  <si>
    <t>Nervonic acid (complete oxidation)</t>
  </si>
  <si>
    <t>nervonic acid[s]</t>
  </si>
  <si>
    <t>Cerotic acid (complete oxidation)</t>
  </si>
  <si>
    <t>cerotic acid[s]</t>
  </si>
  <si>
    <t>Ximenic acid (complete oxidation)</t>
  </si>
  <si>
    <t>ximenic acid[s]</t>
  </si>
  <si>
    <t>Linolenate (complete oxidation)</t>
  </si>
  <si>
    <t>linolenate[s]</t>
  </si>
  <si>
    <t>Stearidonic acid (complete oxidation)</t>
  </si>
  <si>
    <t>stearidonic acid[s]</t>
  </si>
  <si>
    <t>omega-3-Arachidonic acid (complete oxidation)</t>
  </si>
  <si>
    <t>omega-3-arachidonic acid[s]</t>
  </si>
  <si>
    <t>EPA (complete oxidation)</t>
  </si>
  <si>
    <t>EPA[s]</t>
  </si>
  <si>
    <t>DPA (complete oxidation)</t>
  </si>
  <si>
    <t>DPA[s]</t>
  </si>
  <si>
    <t>9Z,12Z,15Z,18Z,21Z-TPA (complete oxidation)</t>
  </si>
  <si>
    <t>(9Z,12Z,15Z,18Z,21Z)-TPA[s]</t>
  </si>
  <si>
    <t>6Z,9Z,12Z,15Z,18Z,21Z-THA (complete oxidation)</t>
  </si>
  <si>
    <t>(6Z,9Z,12Z,15Z,18Z,21Z)-THA[s]</t>
  </si>
  <si>
    <t>DHA (complete oxidation)</t>
  </si>
  <si>
    <t>DHA[s]</t>
  </si>
  <si>
    <t>11Z,14Z,17Z-eicosatrienoic acid (complete oxidation)</t>
  </si>
  <si>
    <t>(11Z,14Z,17Z)-eicosatrienoic acid[s]</t>
  </si>
  <si>
    <t>13,16,19-docosatrienoic acid (complete oxidation)</t>
  </si>
  <si>
    <t>13,16,19-docosatrienoic acid[s]</t>
  </si>
  <si>
    <t>10,13,16,19-docosatetraenoic acid (complete oxidation)</t>
  </si>
  <si>
    <t>10,13,16,19-docosatetraenoic acid[s]</t>
  </si>
  <si>
    <t>12,15,18,21-tetracosatetraenoic acid (complete oxidation)</t>
  </si>
  <si>
    <t>12,15,18,21-tetracosatetraenoic acid[s]</t>
  </si>
  <si>
    <t>Linoleate (complete oxidation)</t>
  </si>
  <si>
    <t>linoleate[s]</t>
  </si>
  <si>
    <t>gamma-Linolenate (complete oxidation)</t>
  </si>
  <si>
    <t>gamma-linolenate[s]</t>
  </si>
  <si>
    <t>Dihomo-gamma-linolenate (complete oxidation)</t>
  </si>
  <si>
    <t>dihomo-gamma-linolenate[s]</t>
  </si>
  <si>
    <t>Arachidonate (complete oxidation)</t>
  </si>
  <si>
    <t>arachidonate[s]</t>
  </si>
  <si>
    <t>Adrenic acid (complete oxidation)</t>
  </si>
  <si>
    <t>adrenic acid[s]</t>
  </si>
  <si>
    <t>9Z,12Z,15Z,18Z-TTA (complete oxidation)</t>
  </si>
  <si>
    <t>(9Z,12Z,15Z,18Z)-TTA[s]</t>
  </si>
  <si>
    <t>6Z,9Z,12Z,15Z,18Z-TPA (complete oxidation)</t>
  </si>
  <si>
    <t>(6Z,9Z,12Z,15Z,18Z)-TPA[s]</t>
  </si>
  <si>
    <t>4Z,7Z,10Z,13Z,16Z-DPA (complete oxidation)</t>
  </si>
  <si>
    <t>(4Z,7Z,10Z,13Z,16Z)-DPA[s]</t>
  </si>
  <si>
    <t>11Z,14Z-eicosadienoic acid (complete oxidation)</t>
  </si>
  <si>
    <t>(11Z,14Z)-eicosadienoic acid[s]</t>
  </si>
  <si>
    <t>13Z,16Z-docosadienoic acid (complete oxidation)</t>
  </si>
  <si>
    <t>(13Z,16Z)-docosadienoic acid[s]</t>
  </si>
  <si>
    <t>10,13,16-docosatriynoic acid (complete oxidation)</t>
  </si>
  <si>
    <t>10,13,16-docosatriynoic acid[s]</t>
  </si>
  <si>
    <t>Triacylglycerol de novo synthesis (physiological substrates, physiological excretion)</t>
  </si>
  <si>
    <t>O2[s];glucose[s];linoleate[s];linolenate[s]</t>
  </si>
  <si>
    <t>TAG-LD pool[c]</t>
  </si>
  <si>
    <t>Glycocholate de novo synthesis and excretion (minimal substrates, physiological excretion)</t>
  </si>
  <si>
    <t>O2[s];glucose[s];Pi[s];phenylalanine[s]</t>
  </si>
  <si>
    <t>glycocholate[s]</t>
  </si>
  <si>
    <t>Glycochenodeoxycholate de novo synthesis and excretion</t>
  </si>
  <si>
    <t>glycochenodeoxycholate[s]</t>
  </si>
  <si>
    <t>Taurocholate de novo synthesis and excretion (minimal substrates, physiological excretion)</t>
  </si>
  <si>
    <t>O2[s];glucose[s];Pi[s];phenylalanine[s];cysteine[s]</t>
  </si>
  <si>
    <t>taurocholate[s]</t>
  </si>
  <si>
    <t>Taurochenodeoxycholate de novo synthesis and excretion (minimal substrates, physiological excretion)</t>
  </si>
  <si>
    <t>taurochenodeoxycholate[s]</t>
  </si>
  <si>
    <t>PAPS de novo synthesis (minimal substrates, physiological excretion)</t>
  </si>
  <si>
    <t>O2[s];glucose[s];Pi[s];NH3[s];sulfate[s];histidine[s];valine[s]</t>
  </si>
  <si>
    <t>PAPS[c]</t>
  </si>
  <si>
    <t>PAP degradation</t>
  </si>
  <si>
    <t>CO2[s];H2O[s];urea[s];Pi[s];H2S[s];urate[s];sulfite[s];uracil[s]</t>
  </si>
  <si>
    <t>SAM de novo synthesis (minimal substrates, physiological excretion)</t>
  </si>
  <si>
    <t>O2[s];NH3[s];glucose[s];methionine[s]</t>
  </si>
  <si>
    <t>SAM[c]</t>
  </si>
  <si>
    <t>GSH de novo synthesis (minimal substrates, physiological excretion)</t>
  </si>
  <si>
    <t>GSH[c]</t>
  </si>
  <si>
    <t>Bilirubin conjugation (minimal substrates, physiological excretion)</t>
  </si>
  <si>
    <t>O2[s];glucose[s];Pi[s];bilirubin[s]</t>
  </si>
  <si>
    <t>bilirubin-bisglucuronoside[s]</t>
  </si>
  <si>
    <t>NH3 import and degradation</t>
  </si>
  <si>
    <t>NH3[s];O2[s];glucose[s]</t>
  </si>
  <si>
    <t>Ethanol import and degradation (minimal substrates, minimalexcretion)</t>
  </si>
  <si>
    <t>ethanol[s]</t>
  </si>
  <si>
    <t>Oxidative phosphorylation</t>
  </si>
  <si>
    <t>succinate[m]</t>
  </si>
  <si>
    <t>fumarate[m]</t>
  </si>
  <si>
    <t>ATP[m] + H2O[m] =&gt; ADP[m] + Pi[m]</t>
  </si>
  <si>
    <t>NADH[m];H+[m]</t>
  </si>
  <si>
    <t>NAD+[m]</t>
  </si>
  <si>
    <t>Oxidative decarboxylation</t>
  </si>
  <si>
    <t>pyruvate[m];NAD+[m];CoA[m]</t>
  </si>
  <si>
    <t>acetyl-CoA[m];NADH[m];H+[m];CO2[s]</t>
  </si>
  <si>
    <t>Krebs cycle NADH</t>
  </si>
  <si>
    <t>acetyl-CoA[m];GDP[m];ubiquinone[m]</t>
  </si>
  <si>
    <t>CoA[m];ubiquinol[m];GTP[m]</t>
  </si>
  <si>
    <t>NADH[m]</t>
  </si>
  <si>
    <t>Pi[m];H2O[s]</t>
  </si>
  <si>
    <t>CO2[s];H+[c];H+[m]</t>
  </si>
  <si>
    <t>Ubiquinol-to-proton</t>
  </si>
  <si>
    <t>ubiquinol[m]</t>
  </si>
  <si>
    <t>ubiquinone[m]</t>
  </si>
  <si>
    <t>O2[s];H+[m]</t>
  </si>
  <si>
    <t>H+[c]</t>
  </si>
  <si>
    <t>Ubiquinol-to-ATP</t>
  </si>
  <si>
    <t>H2O[s];O2[s];chloride[s];NH3[s];Ca2+[s];iodide[s];zinc[s];sulfate[s];Fe2+[s];Na+[s];K+[s];Pi[s]</t>
  </si>
  <si>
    <t>synthesis of alanine from glutamine</t>
  </si>
  <si>
    <t>alanine[c]</t>
  </si>
  <si>
    <t>synthesis of arginine from glutamine</t>
  </si>
  <si>
    <t>arginine[c]</t>
  </si>
  <si>
    <t xml:space="preserve">synthesis of proline from glutamine </t>
  </si>
  <si>
    <t>proline[c]</t>
  </si>
  <si>
    <t>synthesis of nitric oxide from arginine</t>
  </si>
  <si>
    <t>NO[c]</t>
  </si>
  <si>
    <t>NADP+[c];citrulline[c];H2O[c]</t>
  </si>
  <si>
    <t>glutamine to aspartate</t>
  </si>
  <si>
    <t>glutamine to glucose</t>
  </si>
  <si>
    <t>glucose to lactate conversion</t>
  </si>
  <si>
    <t>L-lactate[c]</t>
  </si>
  <si>
    <t>Malate to pyruvate (malic enzyme)</t>
  </si>
  <si>
    <t>malate[c]</t>
  </si>
  <si>
    <t>pyruvate[c]</t>
  </si>
  <si>
    <t>Methionine to cysteine</t>
  </si>
  <si>
    <t>cysteine[c]</t>
  </si>
  <si>
    <t>glutamine to co2</t>
  </si>
  <si>
    <t>CO2[s]</t>
  </si>
  <si>
    <t>glutamine to lactate</t>
  </si>
  <si>
    <t>L-lactate[s]</t>
  </si>
  <si>
    <t>glutamine to proline conversion</t>
  </si>
  <si>
    <t>glutamine to ornithine conversion</t>
  </si>
  <si>
    <t>glutamine to citrulline converion</t>
  </si>
  <si>
    <t>citrulline[s]</t>
  </si>
  <si>
    <t>H2O2 reducation to H2O (lack of reducing potential)</t>
  </si>
  <si>
    <t>H2O2[c]</t>
  </si>
  <si>
    <t>O2[s];chloride[s];NH3[s];Ca2+[s];iodide[s];zinc[s];sulfate[s];Fe2+[s];Na+[s];K+[s];Pi[s]</t>
  </si>
  <si>
    <t>H2O[c]</t>
  </si>
  <si>
    <t>H2O2 reducation to H2O</t>
  </si>
  <si>
    <t>H2O2[c];glucose[s]</t>
  </si>
  <si>
    <t>protein synthesis from from glucose</t>
  </si>
  <si>
    <t>protein[c]</t>
  </si>
  <si>
    <t>de novo synthesis of essential amino acids from glucose</t>
  </si>
  <si>
    <t>free essential amino acid[c]</t>
  </si>
  <si>
    <t>de novo synthesis of nonessential amino acids from glucose and methionine</t>
  </si>
  <si>
    <t>glucose[s];histidine[s];methionine[s]</t>
  </si>
  <si>
    <t>free nonessential amino acid[c]</t>
  </si>
  <si>
    <t>de novo synthesis of bile acids from glucose</t>
  </si>
  <si>
    <t>intracellular bile acid[c]</t>
  </si>
  <si>
    <t>glycogen storage from glucose</t>
  </si>
  <si>
    <t>glycogen storage pool[c]</t>
  </si>
  <si>
    <t>MDCA synthesis (rat-specific)</t>
  </si>
  <si>
    <t>murideoxycholic acid[c]</t>
  </si>
  <si>
    <t>aMCA synthesis (rat-specific)</t>
  </si>
  <si>
    <t>alpha-muricholic acid[c]</t>
  </si>
  <si>
    <t>tauro-aMCA synthesis (rat-specific)</t>
  </si>
  <si>
    <t>tauro-alpha-muricholic acid[c]</t>
  </si>
  <si>
    <t>bMCA synthesis (rat-specific)</t>
  </si>
  <si>
    <t>beta-muricholic acid[c]</t>
  </si>
  <si>
    <t>tauro-bMCA synthesis (rat-specific)</t>
  </si>
  <si>
    <t>tauro-beta-muricholic acid[c]</t>
  </si>
  <si>
    <t>wMCA synthesis (rat-specific)</t>
  </si>
  <si>
    <t>omega-muricholic acid[c]</t>
  </si>
  <si>
    <t>tauro-wMCA synthesis (rat-specific)</t>
  </si>
  <si>
    <t>tauro-omega-muricholic acid[c]</t>
  </si>
  <si>
    <t>HCA synthesis</t>
  </si>
  <si>
    <t>hyocholic acid[c]</t>
  </si>
  <si>
    <t>tauro-HCA synthesis</t>
  </si>
  <si>
    <t>taurohyocholic acid[c]</t>
  </si>
  <si>
    <t>glyco-HCA synthesis</t>
  </si>
  <si>
    <t>glycohyocholic acid[c]</t>
  </si>
  <si>
    <t>DCA synthesis</t>
  </si>
  <si>
    <t>deoxycholic acid[c]</t>
  </si>
  <si>
    <t>tauro-DCA synthesis</t>
  </si>
  <si>
    <t>taurodeoxycholate[c]</t>
  </si>
  <si>
    <t>glyco-DCA synthesis</t>
  </si>
  <si>
    <t>glycodeoxycholate[c]</t>
  </si>
  <si>
    <t>HDCA synthesis</t>
  </si>
  <si>
    <t>hyodeoxycholate[c]</t>
  </si>
  <si>
    <t>tauro-HDCA synthesis</t>
  </si>
  <si>
    <t>tauroursodeoxycholate[c]</t>
  </si>
  <si>
    <t>glyco-HDCA synthesis</t>
  </si>
  <si>
    <t>glycohyodeoxycholic acid[c]</t>
  </si>
  <si>
    <t>UDCA synthesis</t>
  </si>
  <si>
    <t>ursodeoxycholate[c]</t>
  </si>
  <si>
    <t>tauro-hyodeoxycholic acid[c]</t>
  </si>
  <si>
    <t>glyco-UDCA synthesis</t>
  </si>
  <si>
    <t>glycoursodeoxycholate[c]</t>
  </si>
  <si>
    <t>LCA synthesis</t>
  </si>
  <si>
    <t>lithocholate[c]</t>
  </si>
  <si>
    <t>tauro-LCA synthesis</t>
  </si>
  <si>
    <t>taurolithocholate[c]</t>
  </si>
  <si>
    <t>glyco-LCA synthesis</t>
  </si>
  <si>
    <t>glycolithocholate[c]</t>
  </si>
  <si>
    <t>CDCA synthesis</t>
  </si>
  <si>
    <t>chenodeoxycholic acid[s]</t>
  </si>
  <si>
    <t>tauro-CDCA synthesis</t>
  </si>
  <si>
    <t>taurochenodeoxycholate[c]</t>
  </si>
  <si>
    <t>glyco-CDCA synthesis</t>
  </si>
  <si>
    <t>glycochenodeoxycholate[c]</t>
  </si>
  <si>
    <t>CA synthesis</t>
  </si>
  <si>
    <t>cholate[c]</t>
  </si>
  <si>
    <t>tauro-CA synthesis</t>
  </si>
  <si>
    <t>taurocholate[c]</t>
  </si>
  <si>
    <t>glyco-CA synthesis</t>
  </si>
  <si>
    <t>glycocholate[c]</t>
  </si>
  <si>
    <t>de novo synthesis of lipids from glucose and essential fatty acids</t>
  </si>
  <si>
    <t>linoleate[s];linolenate[s]</t>
  </si>
  <si>
    <t>intracellular lipids[c]</t>
  </si>
  <si>
    <t>RNA synthesis from glucose</t>
  </si>
  <si>
    <t>H2O[s];CO2[s];PPi[c]</t>
  </si>
  <si>
    <t>RNA[c]</t>
  </si>
  <si>
    <t>DNA synthesis from glucose</t>
  </si>
  <si>
    <t>DNA[c]</t>
  </si>
  <si>
    <t>ATP regeneration from glucose (normoxic conditions)</t>
  </si>
  <si>
    <t>ATP regeneration from ions</t>
  </si>
  <si>
    <t>hepatocyte biomass growth at a rate of one doubling per week under physiological conditions</t>
  </si>
  <si>
    <t>cellular biomass[c]</t>
  </si>
  <si>
    <t>glycerol[s]</t>
  </si>
  <si>
    <t>albumin[s]</t>
  </si>
  <si>
    <t>serum bile acid[s]</t>
  </si>
  <si>
    <t>cholesterol[s]</t>
  </si>
  <si>
    <t>(R)-3-hydroxybutanoate[s]</t>
  </si>
  <si>
    <t>retinol[s];aquacob(III)alamin[s];ascorbate[s];riboflavin[s];thiamin[s];nicotinate[s];pantothenate[s];pyridoxal[s];biotin[s];folate[s];vitamin D3[s];alpha-tocopherol[s];phylloquinone[s]</t>
  </si>
  <si>
    <t>de novo synthesis of vitamin C (rat-specific)</t>
  </si>
  <si>
    <t>ascorbate[c]</t>
  </si>
  <si>
    <t>de novo synthesis of sialyl Lewis (a) antigen (CA19-9) (human-specific)</t>
  </si>
  <si>
    <t>glucose[s];linoleate[s];linolenate[s]</t>
  </si>
  <si>
    <t>sialyl-Lewis (a) antigen[c]</t>
  </si>
  <si>
    <t>complete degradation of adenine to allantoin (rat-specific)</t>
  </si>
  <si>
    <t>allantoin[c]</t>
  </si>
  <si>
    <t>complete degradation of adenine to urea</t>
  </si>
  <si>
    <t>urea[c]</t>
  </si>
  <si>
    <t>complete degradation of guanine to allantoin (rat-specific)</t>
  </si>
  <si>
    <t>complete degradation of guanine to urea</t>
  </si>
  <si>
    <t>de novo synthesis of N-glycolylneuraminic acid (Neu5Gc) (rat-specific)</t>
  </si>
  <si>
    <t>Neu5Gc[c]</t>
  </si>
  <si>
    <t>utilization of dietary N-glycolylneuraminic acid (Neu5Gc)</t>
  </si>
  <si>
    <t>glucose[s];Neu5Gc[s]</t>
  </si>
  <si>
    <t>de novo synthesis of N-acetylneuraminic acid (Neu5Ac)</t>
  </si>
  <si>
    <t>Neu5Ac[c]</t>
  </si>
  <si>
    <t>Unrealistic ATP regeneration from glucose</t>
  </si>
  <si>
    <t>de novo synthesis of the Lewis a antigen (human-specific)</t>
  </si>
  <si>
    <t>fuc-Lc4Cer[c]</t>
  </si>
  <si>
    <t>hepatocyte biomass growth in the absence of vitamin C (rat-specific)</t>
  </si>
  <si>
    <t>retinol[s];aquacob(III)alamin[s];riboflavin[s];thiamin[s];nicotinate[s];pantothenate[s];pyridoxal[s];biotin[s];folate[s];vitamin D3[s];alpha-tocopherol[s];phylloquinone[s]</t>
  </si>
  <si>
    <t>Methionine degradation to succinyl-CoA</t>
  </si>
  <si>
    <t>H2O[c];NAD+[c];H+[m];HCO3-[m]</t>
  </si>
  <si>
    <t>2-oxobutyrate[c]</t>
  </si>
  <si>
    <t>glycine[c];serine[c];CoA[c];ATP[c]</t>
  </si>
  <si>
    <t>Conversion of glucose to UDP-GluNAc</t>
  </si>
  <si>
    <t>UDP-N-acetylglucosamine[c]</t>
  </si>
  <si>
    <t>Glucose degradation with alanine release</t>
  </si>
  <si>
    <t>glucose[s];O2[s];glutamate[c]</t>
  </si>
  <si>
    <t>Glucose to oxaloacetate</t>
  </si>
  <si>
    <t>alani+K10ne[s]</t>
  </si>
  <si>
    <t>OAA[m]</t>
  </si>
  <si>
    <t>H2O[c];CO2[c]</t>
  </si>
  <si>
    <t>Production of acetyl-CoA from acetoacetic acid</t>
  </si>
  <si>
    <t>acetoacetate[s];H+[s];ATP[c]</t>
  </si>
  <si>
    <t>CoA[m]</t>
  </si>
  <si>
    <t>AMP[m];PPi[m];H+[m]</t>
  </si>
  <si>
    <t>acetyl-CoA[m]</t>
  </si>
  <si>
    <t>Production of acetyl-CoA from B-hydroxybutyric acid</t>
  </si>
  <si>
    <t>(R)-3-hydroxybutanoate[s];H+[s]</t>
  </si>
  <si>
    <t>NAD+[m];CoA[m];ATP[m]</t>
  </si>
  <si>
    <t>AMP[m];PPi[m];NADH[m];H+[m]</t>
  </si>
  <si>
    <t>Production of ATP from acetate</t>
  </si>
  <si>
    <t>acetate[s];H+[s]</t>
  </si>
  <si>
    <t>NADPH[c];O2[c];H+[c];NAD+[m];CoA[m]</t>
  </si>
  <si>
    <t>NAD+[c]</t>
  </si>
  <si>
    <t>NADP+[c];H+[c];H+[m];NADH[m]</t>
  </si>
  <si>
    <t>Conversion of lactate to ATP</t>
  </si>
  <si>
    <t>L-lactate[c];NAD+[c]</t>
  </si>
  <si>
    <t>Breakdown of leucine to acetyl-CoA</t>
  </si>
  <si>
    <t>AKG[m]</t>
  </si>
  <si>
    <t>isoleucine[m]</t>
  </si>
  <si>
    <t>glutamate[m]</t>
  </si>
  <si>
    <t>FAD[m];H2O[s]</t>
  </si>
  <si>
    <t>NAD+[m];CoA[m]</t>
  </si>
  <si>
    <t>valine[m]</t>
  </si>
  <si>
    <t>AKG[m];CoA[m];FAD[m]</t>
  </si>
  <si>
    <t>CO2[m];NADH[m];H+[m];FADH2[m]</t>
  </si>
  <si>
    <t>H2O[m]</t>
  </si>
  <si>
    <t>Creatine kinase system</t>
  </si>
  <si>
    <t>creatine[c];ATP[c]</t>
  </si>
  <si>
    <t>creatine-phosphate[c]</t>
  </si>
  <si>
    <t>ADP[c];H+[c]</t>
  </si>
  <si>
    <t>Uptake of lactate</t>
  </si>
  <si>
    <t>No proton exchange between periplasm without energy source</t>
  </si>
  <si>
    <t>H+[m]</t>
  </si>
  <si>
    <t>Malate-aspartate shuttle</t>
  </si>
  <si>
    <t>NADH[c];NAD+[m]</t>
  </si>
  <si>
    <t>NAD+[c];NADH[m]</t>
  </si>
  <si>
    <t>Glycerol-3-phosphate shuttle</t>
  </si>
  <si>
    <t>NADH[c];H+[c]</t>
  </si>
  <si>
    <t>DHAP[c] + NADH[c] + H+[c] =&gt; sn-glycerol-3-phosphate[c] + NAD+[c]</t>
  </si>
  <si>
    <t>Glutamate breakdown to Krebs cycle intermediate</t>
  </si>
  <si>
    <t>NAD+[m];H2O[m]</t>
  </si>
  <si>
    <t>NH3[m];NADH[m];H+[m]</t>
  </si>
  <si>
    <t>Glutamine breakdown to Krebs cycle intermediate</t>
  </si>
  <si>
    <t>Glutamate to release of glutamine</t>
  </si>
  <si>
    <t>glutamate[c];NH3[c];ATP[c]</t>
  </si>
  <si>
    <t>glutamine[c];Pi[c];ADP[c]</t>
  </si>
  <si>
    <t>Aspartate breakdown to OAA</t>
  </si>
  <si>
    <t>OAA[c]</t>
  </si>
  <si>
    <t>AKG[c]</t>
  </si>
  <si>
    <t>glutamate[c]</t>
  </si>
  <si>
    <t>Aspartate breakdown to fumarate</t>
  </si>
  <si>
    <t>fumarate[c]</t>
  </si>
  <si>
    <t>NH3[c]</t>
  </si>
  <si>
    <t>Asparagine breakdown to OAA</t>
  </si>
  <si>
    <t>asparagine[c]</t>
  </si>
  <si>
    <t>Alanine to pyruvate</t>
  </si>
  <si>
    <t>alanine[s];AKG[c];H+[c]</t>
  </si>
  <si>
    <t>pyruvate[m];glutamate[c]</t>
  </si>
  <si>
    <t>Glutamate uptake</t>
  </si>
  <si>
    <t>K+[c];Na+[s];H+[s]</t>
  </si>
  <si>
    <t>K+[s];Na+[c];H+[c]</t>
  </si>
  <si>
    <t>Glutamine release</t>
  </si>
  <si>
    <t>glutamine[c]</t>
  </si>
  <si>
    <t>Alanine release</t>
  </si>
  <si>
    <t>Tyrosine uptake</t>
  </si>
  <si>
    <t>tyrosine[c]</t>
  </si>
  <si>
    <t>Arginine to nitric oxide</t>
  </si>
  <si>
    <t>NO[s]</t>
  </si>
  <si>
    <t>NADPH[c];H+[c]</t>
  </si>
  <si>
    <t>O2[c]</t>
  </si>
  <si>
    <t>Proline uptake</t>
  </si>
  <si>
    <t>Arginine uptake</t>
  </si>
  <si>
    <t>Lysine degradation to acetyl-CoA</t>
  </si>
  <si>
    <t>lysine[m]</t>
  </si>
  <si>
    <t>AKG[m];CoA[m]</t>
  </si>
  <si>
    <t>H+[m];NAD+[m];H2O[s];FAD[m];NADPH[m]</t>
  </si>
  <si>
    <t>glutamate[m];FADH2[m]</t>
  </si>
  <si>
    <t>2-oxobutyrate breakdown to succinyl-CoA</t>
  </si>
  <si>
    <t>succinyl-CoA[m]</t>
  </si>
  <si>
    <t>NAD+[c];CoA[c];HCO3-[m];ATP[m];H+[m]</t>
  </si>
  <si>
    <t>CO2[s];NADH[c];H+[c];Pi[m];ADP[m]</t>
  </si>
  <si>
    <t>Proline degradation to Krebs cycle intermediate</t>
  </si>
  <si>
    <t>FAD[c];H2O[c];NAD+[m]</t>
  </si>
  <si>
    <t>FADH2[c];NADH[m];H+[m];NH3[m]</t>
  </si>
  <si>
    <t>Serine degradation to Krebs cycle intermediate</t>
  </si>
  <si>
    <t>serine[c]</t>
  </si>
  <si>
    <t>pyruvate[c];NH3[c]</t>
  </si>
  <si>
    <t>Glycine degradation to Krebs cycle intermediate</t>
  </si>
  <si>
    <t>glycine[c]</t>
  </si>
  <si>
    <t>pyruvate[m]</t>
  </si>
  <si>
    <t>H2O[c];5,10-methylene-THF[c]</t>
  </si>
  <si>
    <t>THF[c];NH3[c]</t>
  </si>
  <si>
    <t>Threonine degradation to Krebs cycle intermediate</t>
  </si>
  <si>
    <t>Cysteine degradation to Krebs cycle intermediate</t>
  </si>
  <si>
    <t>H2O[s];O2[s];AKG[c]</t>
  </si>
  <si>
    <t>sulfite[c];glutamate[c]</t>
  </si>
  <si>
    <t>Beta-alanine uptake</t>
  </si>
  <si>
    <t>beta-alanine[c]</t>
  </si>
  <si>
    <t>PC de novo synthesis, with glutamine release</t>
  </si>
  <si>
    <t>H2O[s];CO2[s];glutamine[s]</t>
  </si>
  <si>
    <t>CoA de novo synthesis, with glutamine release</t>
  </si>
  <si>
    <t>CO2[s];glutamine[s];H2O[s]</t>
  </si>
  <si>
    <t>Thioredoxin de novo synthesis, with glutamine release</t>
  </si>
  <si>
    <t>H2O[s];CO2[s];glutamine[s];H2S[s]</t>
  </si>
  <si>
    <t>Acetoacetate uptake</t>
  </si>
  <si>
    <t>acetoacetate[c]</t>
  </si>
  <si>
    <t>B-hydroxybutyrate uptake</t>
  </si>
  <si>
    <t>Pyridoxal-P uptake</t>
  </si>
  <si>
    <t>pyridoxal-phosphate[s]</t>
  </si>
  <si>
    <t>Palmitate degradation to ATP</t>
  </si>
  <si>
    <t>Putrescine synthesis</t>
  </si>
  <si>
    <t>ornithine[c]</t>
  </si>
  <si>
    <t>putrescine[c]</t>
  </si>
  <si>
    <t>Spermidine synthesis</t>
  </si>
  <si>
    <t>S-adenosylmethioninamine[c]</t>
  </si>
  <si>
    <t>spermidine[c]</t>
  </si>
  <si>
    <t>5-methylthioadenosine[c]</t>
  </si>
  <si>
    <t>Spermine synthesis</t>
  </si>
  <si>
    <t>spermine[c]</t>
  </si>
  <si>
    <t>Cholesterol synthesis</t>
  </si>
  <si>
    <t>acetyl-CoA[c]</t>
  </si>
  <si>
    <t>cholesterol[c]</t>
  </si>
  <si>
    <t>NADPH[c];H2O[c];O2[c];H+[c];ATP[c]</t>
  </si>
  <si>
    <t>CoA[c];NADP+[c];ADP[c];CO2[c];Pi[c];PPi[c]</t>
  </si>
  <si>
    <t>ROS detoxification</t>
  </si>
  <si>
    <t>H2O2[m]</t>
  </si>
  <si>
    <t>ROS production with oxidative phosphorylation</t>
  </si>
  <si>
    <t>O2-[m]</t>
  </si>
  <si>
    <t>ROS detoxification without energy source</t>
  </si>
  <si>
    <t>H2O[s];O2[s]</t>
  </si>
  <si>
    <t>ATP from glucose</t>
  </si>
  <si>
    <t>O2[s];H2O[s]</t>
  </si>
  <si>
    <t>NH3[s];H2O[s];CO2[s]</t>
  </si>
  <si>
    <t>ATP from palmitate</t>
  </si>
  <si>
    <t>ATP from L-lactate</t>
  </si>
  <si>
    <t>ATP from (R)-3-hydroxybutanoate</t>
  </si>
  <si>
    <t>ATP from acetoacetate</t>
  </si>
  <si>
    <t>ATP from alanine</t>
  </si>
  <si>
    <t>O2[s];H2O[s];NH3[s]</t>
  </si>
  <si>
    <t>ATP from arginine</t>
  </si>
  <si>
    <t>ATP from asparagine</t>
  </si>
  <si>
    <t>ATP from aspartate</t>
  </si>
  <si>
    <t>aspartate[s]</t>
  </si>
  <si>
    <t>ATP from cysteine</t>
  </si>
  <si>
    <t>ATP from glutamate</t>
  </si>
  <si>
    <t>ATP from glutamine</t>
  </si>
  <si>
    <t>ATP from glycine</t>
  </si>
  <si>
    <t>ATP from histidine</t>
  </si>
  <si>
    <t>ATP from isoleucine</t>
  </si>
  <si>
    <t>ATP from leucine</t>
  </si>
  <si>
    <t>ATP from lysine</t>
  </si>
  <si>
    <t>ATP from methionine</t>
  </si>
  <si>
    <t>ATP from phenylalanine</t>
  </si>
  <si>
    <t>ATP from proline</t>
  </si>
  <si>
    <t>ATP from serine</t>
  </si>
  <si>
    <t>ATP from threonine</t>
  </si>
  <si>
    <t>ATP from tryptophan</t>
  </si>
  <si>
    <t>ATP from tyrosine</t>
  </si>
  <si>
    <t>ATP from valine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</si>
  <si>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</si>
  <si>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</si>
  <si>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</si>
  <si>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</si>
  <si>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</si>
  <si>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</si>
  <si>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</si>
  <si>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</si>
  <si>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</si>
  <si>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</si>
  <si>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</si>
  <si>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</si>
  <si>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</si>
  <si>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</si>
  <si>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</si>
  <si>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C25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</si>
  <si>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</si>
  <si>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</si>
  <si>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</si>
  <si>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</si>
  <si>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</si>
  <si>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</si>
  <si>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</si>
  <si>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</si>
  <si>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</si>
  <si>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</si>
  <si>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</si>
  <si>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</si>
  <si>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</si>
  <si>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</si>
  <si>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</si>
  <si>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</si>
  <si>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</si>
  <si>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</si>
  <si>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</si>
  <si>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</si>
  <si>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</si>
  <si>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</si>
  <si>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</si>
  <si>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</si>
  <si>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</si>
  <si>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</si>
  <si>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</si>
  <si>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</si>
  <si>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</si>
  <si>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</si>
  <si>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</si>
  <si>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</si>
  <si>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</si>
  <si>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</si>
  <si>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</si>
  <si>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</si>
  <si>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</si>
  <si>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</si>
  <si>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</si>
  <si>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</si>
  <si>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</si>
  <si>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</si>
  <si>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</si>
  <si>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</si>
  <si>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</si>
  <si>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</si>
  <si>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</si>
  <si>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</si>
  <si>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</si>
  <si>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</si>
  <si>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</si>
  <si>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</si>
  <si>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</si>
  <si>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</si>
  <si>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</si>
  <si>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</si>
  <si>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</si>
  <si>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</si>
  <si>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</si>
  <si>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</si>
  <si>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</si>
  <si>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</si>
  <si>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</si>
  <si>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</si>
  <si>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</si>
  <si>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De novo synthesis of NAD from tryptophan</t>
  </si>
  <si>
    <t>O2[s];glucose[s];NH3[s];Pi[s];tryptophan[s];H2O[s]</t>
  </si>
  <si>
    <t>C83</t>
  </si>
  <si>
    <t>De novo synthesis of NAD through Preiss-Handler pathway</t>
  </si>
  <si>
    <t>O2[s];glucose[s];NH3[s];Pi[s];nicotinate[s];H2O[s]</t>
  </si>
  <si>
    <t>Synthesis of fatty acid from ketone bodies</t>
  </si>
  <si>
    <t>(R)-3-hydroxybutanoate[s];O2[s]</t>
  </si>
  <si>
    <t>Synthesis of cholesterol from ketone bodies</t>
  </si>
  <si>
    <t>NADPH[c];H2O[c];O2[c];H+[c]</t>
  </si>
  <si>
    <t>C84</t>
  </si>
  <si>
    <t>C85</t>
  </si>
  <si>
    <t>Glucose uptake</t>
  </si>
  <si>
    <t>Glucose to pyruvate</t>
  </si>
  <si>
    <t>C86</t>
  </si>
  <si>
    <t>Acetyl-CoA to ATP</t>
  </si>
  <si>
    <t>acetyl-CoA[m];O2[s]</t>
  </si>
  <si>
    <t>H2O[s];CO2[s];CoA[m]</t>
  </si>
  <si>
    <t>C87</t>
  </si>
  <si>
    <t>glucose-6-phosphate[c]</t>
  </si>
  <si>
    <t>fructose-6-phosphate[c];GAP[c];NADPH[c]</t>
  </si>
  <si>
    <t>H2O[s];O2[s];NADP+[c]</t>
  </si>
  <si>
    <t>C88</t>
  </si>
  <si>
    <t>Pyruvate to malate</t>
  </si>
  <si>
    <t>malate[m]</t>
  </si>
  <si>
    <t>NADH[m];HCO3-[m];ATP[m];H+[m]</t>
  </si>
  <si>
    <t>NAD+[m];Pi[m];ADP[m]</t>
  </si>
  <si>
    <t>C89</t>
  </si>
  <si>
    <t>Propionate to succinyl-CoA</t>
  </si>
  <si>
    <t>propanoate[m]</t>
  </si>
  <si>
    <t>ATP[m];CoA[m];HCO3-[m];H+[m]</t>
  </si>
  <si>
    <t>AMP[m];PPi[m];ADP[m];Pi[m]</t>
  </si>
  <si>
    <t>C90</t>
  </si>
  <si>
    <t>Anaplerosis of fumarate</t>
  </si>
  <si>
    <t>adenylosuccinate[c]</t>
  </si>
  <si>
    <t>AMP[c]</t>
  </si>
  <si>
    <t>C91</t>
  </si>
  <si>
    <t>Oxaloacetate to aspartate</t>
  </si>
  <si>
    <t>OAA[m];glutamate[m]</t>
  </si>
  <si>
    <t>aspartate[m]</t>
  </si>
  <si>
    <t>C92</t>
  </si>
  <si>
    <t>Oxaloacetate to asparagine</t>
  </si>
  <si>
    <t>AKG[m];NH3[m]</t>
  </si>
  <si>
    <t>C93</t>
  </si>
  <si>
    <t>AKG to glutamate</t>
  </si>
  <si>
    <t>AKG[m];NH3[m];NADH[m];H+[m]</t>
  </si>
  <si>
    <t>Palmitate uptake</t>
  </si>
  <si>
    <t>NADH[m];H+[m];O2[m]</t>
  </si>
  <si>
    <t>H2O[m];NAD+[m]</t>
  </si>
  <si>
    <t>Breakdown of isoleucine to acetyl-CoA and succinyl-CoA</t>
  </si>
  <si>
    <t>Breakdown of valine to succinyl-CoA</t>
  </si>
  <si>
    <t>HCO3-[m];ATP[m];H+[m]</t>
  </si>
  <si>
    <t>CO2[s];NADH[m];H+[m];FADH2[m];Pi[m];ADP[m]</t>
  </si>
  <si>
    <t>leucine[m]</t>
  </si>
  <si>
    <t>CoA[m];ATP[m]</t>
  </si>
  <si>
    <t>HCO3-[m];H+[m];H2O[m];NAD+[m];FAD[m]</t>
  </si>
  <si>
    <t>Pi[m];ADP[m];AMP[m];PPi[m]</t>
  </si>
  <si>
    <t>Electron transport chain (metabolic task)</t>
  </si>
  <si>
    <t>Pentose phosphate pathway (metabolic task)</t>
  </si>
  <si>
    <t>NADP+[c];citrulline[s];H2O[c]</t>
  </si>
  <si>
    <t>C43</t>
  </si>
  <si>
    <t>pyruvate[c] + NADH[c] + H+[c] &lt;=&gt; L-lactate[c] + NAD+[c]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</si>
</sst>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A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Fill="1"/>
    <xf numFmtId="0" fontId="0" fillId="0" borderId="0" xfId="0" applyFill="1"/>
    <xf numFmtId="0" fontId="1" fillId="0" borderId="0" xfId="1"/>
    <xf numFmtId="0" fontId="7" fillId="0" borderId="0" xfId="0" applyFont="1" applyFill="1"/>
    <xf numFmtId="0" fontId="7" fillId="0" borderId="0" xfId="0" applyFont="1"/>
    <xf numFmtId="0" fontId="0" fillId="0" borderId="0" xfId="0" applyFont="1"/>
    <xf numFmtId="0" fontId="0" fillId="0" borderId="0" xfId="0" applyFont="1" applyFill="1"/>
    <xf numFmtId="0" fontId="8" fillId="0" borderId="0" xfId="0" applyFont="1"/>
    <xf numFmtId="0" fontId="5" fillId="0" borderId="0" xfId="0" applyFont="1" applyFill="1"/>
    <xf numFmtId="0" fontId="6" fillId="2" borderId="0" xfId="0" applyFont="1" applyFill="1"/>
    <xf numFmtId="0" fontId="6" fillId="3" borderId="0" xfId="0" applyFont="1" applyFill="1"/>
    <xf numFmtId="0" fontId="0" fillId="3" borderId="0" xfId="0" applyFill="1"/>
    <xf numFmtId="0" fontId="5" fillId="0" borderId="0" xfId="2" applyFont="1"/>
    <xf numFmtId="0" fontId="5" fillId="0" borderId="0" xfId="2" applyFont="1" applyFill="1"/>
    <xf numFmtId="0" fontId="0" fillId="4" borderId="0" xfId="0" applyFill="1"/>
    <xf numFmtId="0" fontId="6" fillId="4" borderId="0" xfId="0" applyFont="1" applyFill="1"/>
    <xf numFmtId="0" fontId="6" fillId="5" borderId="0" xfId="0" applyFont="1" applyFill="1"/>
    <xf numFmtId="0" fontId="0" fillId="5" borderId="0" xfId="0" applyFill="1"/>
    <xf numFmtId="0" fontId="6" fillId="6" borderId="0" xfId="0" applyFont="1" applyFill="1"/>
    <xf numFmtId="0" fontId="0" fillId="6" borderId="0" xfId="0" applyFill="1"/>
    <xf numFmtId="0" fontId="0" fillId="0" borderId="0" xfId="0"/>
    <xf numFmtId="0" fontId="5" fillId="0" borderId="0" xfId="0" applyFont="1"/>
    <xf numFmtId="0" fontId="7" fillId="0" borderId="0" xfId="0" applyFont="1" applyFill="1"/>
    <xf numFmtId="0" fontId="7" fillId="7" borderId="0" xfId="0" applyFont="1" applyFill="1"/>
    <xf numFmtId="0" fontId="0" fillId="0" borderId="0" xfId="0"/>
    <xf numFmtId="0" fontId="5" fillId="0" borderId="0" xfId="0" applyFont="1"/>
    <xf numFmtId="0" fontId="7" fillId="0" borderId="0" xfId="0" applyFont="1" applyFill="1"/>
    <xf numFmtId="0" fontId="7" fillId="7" borderId="0" xfId="0" applyFont="1" applyFill="1"/>
    <xf numFmtId="0" fontId="0" fillId="0" borderId="0" xfId="0"/>
    <xf numFmtId="0" fontId="7" fillId="0" borderId="0" xfId="0" applyFont="1" applyFill="1"/>
    <xf numFmtId="0" fontId="9" fillId="0" borderId="0" xfId="0" applyFont="1" applyFill="1"/>
    <xf numFmtId="0" fontId="7" fillId="7" borderId="0" xfId="0" applyFont="1" applyFill="1"/>
    <xf numFmtId="0" fontId="6" fillId="0" borderId="0" xfId="3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colors>
    <mruColors>
      <color rgb="FFFFA48F"/>
      <color rgb="FFF9A1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8"/>
  <sheetViews>
    <sheetView tabSelected="1" topLeftCell="B946" zoomScale="70" zoomScaleNormal="70" workbookViewId="0">
      <selection activeCell="L604" sqref="L604"/>
    </sheetView>
  </sheetViews>
  <sheetFormatPr defaultRowHeight="14.4" x14ac:dyDescent="0.3"/>
  <cols>
    <col min="1" max="1" width="2.33203125" bestFit="1" customWidth="1"/>
    <col min="2" max="2" width="5.44140625" bestFit="1" customWidth="1"/>
    <col min="3" max="3" width="68.109375" customWidth="1"/>
    <col min="4" max="4" width="15" bestFit="1" customWidth="1"/>
    <col min="5" max="5" width="34.109375" customWidth="1"/>
    <col min="6" max="6" width="8.109375" bestFit="1" customWidth="1"/>
    <col min="7" max="7" width="8.44140625" bestFit="1" customWidth="1"/>
    <col min="8" max="8" width="30.44140625" customWidth="1"/>
    <col min="9" max="9" width="10" bestFit="1" customWidth="1"/>
    <col min="10" max="10" width="10.33203125" bestFit="1" customWidth="1"/>
    <col min="11" max="11" width="36" customWidth="1"/>
    <col min="14" max="14" width="19.33203125" customWidth="1"/>
    <col min="257" max="257" width="2.33203125" bestFit="1" customWidth="1"/>
    <col min="258" max="258" width="5.44140625" bestFit="1" customWidth="1"/>
    <col min="259" max="259" width="95.44140625" bestFit="1" customWidth="1"/>
    <col min="260" max="260" width="15" bestFit="1" customWidth="1"/>
    <col min="261" max="261" width="26.109375" customWidth="1"/>
    <col min="262" max="262" width="8.109375" bestFit="1" customWidth="1"/>
    <col min="263" max="263" width="8.44140625" bestFit="1" customWidth="1"/>
    <col min="264" max="264" width="30.44140625" customWidth="1"/>
    <col min="265" max="265" width="10" bestFit="1" customWidth="1"/>
    <col min="266" max="266" width="10.33203125" bestFit="1" customWidth="1"/>
    <col min="267" max="267" width="36" customWidth="1"/>
    <col min="270" max="270" width="19.33203125" customWidth="1"/>
    <col min="513" max="513" width="2.33203125" bestFit="1" customWidth="1"/>
    <col min="514" max="514" width="5.44140625" bestFit="1" customWidth="1"/>
    <col min="515" max="515" width="95.44140625" bestFit="1" customWidth="1"/>
    <col min="516" max="516" width="15" bestFit="1" customWidth="1"/>
    <col min="517" max="517" width="26.109375" customWidth="1"/>
    <col min="518" max="518" width="8.109375" bestFit="1" customWidth="1"/>
    <col min="519" max="519" width="8.44140625" bestFit="1" customWidth="1"/>
    <col min="520" max="520" width="30.44140625" customWidth="1"/>
    <col min="521" max="521" width="10" bestFit="1" customWidth="1"/>
    <col min="522" max="522" width="10.33203125" bestFit="1" customWidth="1"/>
    <col min="523" max="523" width="36" customWidth="1"/>
    <col min="526" max="526" width="19.33203125" customWidth="1"/>
    <col min="769" max="769" width="2.33203125" bestFit="1" customWidth="1"/>
    <col min="770" max="770" width="5.44140625" bestFit="1" customWidth="1"/>
    <col min="771" max="771" width="95.44140625" bestFit="1" customWidth="1"/>
    <col min="772" max="772" width="15" bestFit="1" customWidth="1"/>
    <col min="773" max="773" width="26.109375" customWidth="1"/>
    <col min="774" max="774" width="8.109375" bestFit="1" customWidth="1"/>
    <col min="775" max="775" width="8.44140625" bestFit="1" customWidth="1"/>
    <col min="776" max="776" width="30.44140625" customWidth="1"/>
    <col min="777" max="777" width="10" bestFit="1" customWidth="1"/>
    <col min="778" max="778" width="10.33203125" bestFit="1" customWidth="1"/>
    <col min="779" max="779" width="36" customWidth="1"/>
    <col min="782" max="782" width="19.33203125" customWidth="1"/>
    <col min="1025" max="1025" width="2.33203125" bestFit="1" customWidth="1"/>
    <col min="1026" max="1026" width="5.44140625" bestFit="1" customWidth="1"/>
    <col min="1027" max="1027" width="95.44140625" bestFit="1" customWidth="1"/>
    <col min="1028" max="1028" width="15" bestFit="1" customWidth="1"/>
    <col min="1029" max="1029" width="26.109375" customWidth="1"/>
    <col min="1030" max="1030" width="8.109375" bestFit="1" customWidth="1"/>
    <col min="1031" max="1031" width="8.44140625" bestFit="1" customWidth="1"/>
    <col min="1032" max="1032" width="30.44140625" customWidth="1"/>
    <col min="1033" max="1033" width="10" bestFit="1" customWidth="1"/>
    <col min="1034" max="1034" width="10.33203125" bestFit="1" customWidth="1"/>
    <col min="1035" max="1035" width="36" customWidth="1"/>
    <col min="1038" max="1038" width="19.33203125" customWidth="1"/>
    <col min="1281" max="1281" width="2.33203125" bestFit="1" customWidth="1"/>
    <col min="1282" max="1282" width="5.44140625" bestFit="1" customWidth="1"/>
    <col min="1283" max="1283" width="95.44140625" bestFit="1" customWidth="1"/>
    <col min="1284" max="1284" width="15" bestFit="1" customWidth="1"/>
    <col min="1285" max="1285" width="26.109375" customWidth="1"/>
    <col min="1286" max="1286" width="8.109375" bestFit="1" customWidth="1"/>
    <col min="1287" max="1287" width="8.44140625" bestFit="1" customWidth="1"/>
    <col min="1288" max="1288" width="30.44140625" customWidth="1"/>
    <col min="1289" max="1289" width="10" bestFit="1" customWidth="1"/>
    <col min="1290" max="1290" width="10.33203125" bestFit="1" customWidth="1"/>
    <col min="1291" max="1291" width="36" customWidth="1"/>
    <col min="1294" max="1294" width="19.33203125" customWidth="1"/>
    <col min="1537" max="1537" width="2.33203125" bestFit="1" customWidth="1"/>
    <col min="1538" max="1538" width="5.44140625" bestFit="1" customWidth="1"/>
    <col min="1539" max="1539" width="95.44140625" bestFit="1" customWidth="1"/>
    <col min="1540" max="1540" width="15" bestFit="1" customWidth="1"/>
    <col min="1541" max="1541" width="26.109375" customWidth="1"/>
    <col min="1542" max="1542" width="8.109375" bestFit="1" customWidth="1"/>
    <col min="1543" max="1543" width="8.44140625" bestFit="1" customWidth="1"/>
    <col min="1544" max="1544" width="30.44140625" customWidth="1"/>
    <col min="1545" max="1545" width="10" bestFit="1" customWidth="1"/>
    <col min="1546" max="1546" width="10.33203125" bestFit="1" customWidth="1"/>
    <col min="1547" max="1547" width="36" customWidth="1"/>
    <col min="1550" max="1550" width="19.33203125" customWidth="1"/>
    <col min="1793" max="1793" width="2.33203125" bestFit="1" customWidth="1"/>
    <col min="1794" max="1794" width="5.44140625" bestFit="1" customWidth="1"/>
    <col min="1795" max="1795" width="95.44140625" bestFit="1" customWidth="1"/>
    <col min="1796" max="1796" width="15" bestFit="1" customWidth="1"/>
    <col min="1797" max="1797" width="26.109375" customWidth="1"/>
    <col min="1798" max="1798" width="8.109375" bestFit="1" customWidth="1"/>
    <col min="1799" max="1799" width="8.44140625" bestFit="1" customWidth="1"/>
    <col min="1800" max="1800" width="30.44140625" customWidth="1"/>
    <col min="1801" max="1801" width="10" bestFit="1" customWidth="1"/>
    <col min="1802" max="1802" width="10.33203125" bestFit="1" customWidth="1"/>
    <col min="1803" max="1803" width="36" customWidth="1"/>
    <col min="1806" max="1806" width="19.33203125" customWidth="1"/>
    <col min="2049" max="2049" width="2.33203125" bestFit="1" customWidth="1"/>
    <col min="2050" max="2050" width="5.44140625" bestFit="1" customWidth="1"/>
    <col min="2051" max="2051" width="95.44140625" bestFit="1" customWidth="1"/>
    <col min="2052" max="2052" width="15" bestFit="1" customWidth="1"/>
    <col min="2053" max="2053" width="26.109375" customWidth="1"/>
    <col min="2054" max="2054" width="8.109375" bestFit="1" customWidth="1"/>
    <col min="2055" max="2055" width="8.44140625" bestFit="1" customWidth="1"/>
    <col min="2056" max="2056" width="30.44140625" customWidth="1"/>
    <col min="2057" max="2057" width="10" bestFit="1" customWidth="1"/>
    <col min="2058" max="2058" width="10.33203125" bestFit="1" customWidth="1"/>
    <col min="2059" max="2059" width="36" customWidth="1"/>
    <col min="2062" max="2062" width="19.33203125" customWidth="1"/>
    <col min="2305" max="2305" width="2.33203125" bestFit="1" customWidth="1"/>
    <col min="2306" max="2306" width="5.44140625" bestFit="1" customWidth="1"/>
    <col min="2307" max="2307" width="95.44140625" bestFit="1" customWidth="1"/>
    <col min="2308" max="2308" width="15" bestFit="1" customWidth="1"/>
    <col min="2309" max="2309" width="26.109375" customWidth="1"/>
    <col min="2310" max="2310" width="8.109375" bestFit="1" customWidth="1"/>
    <col min="2311" max="2311" width="8.44140625" bestFit="1" customWidth="1"/>
    <col min="2312" max="2312" width="30.44140625" customWidth="1"/>
    <col min="2313" max="2313" width="10" bestFit="1" customWidth="1"/>
    <col min="2314" max="2314" width="10.33203125" bestFit="1" customWidth="1"/>
    <col min="2315" max="2315" width="36" customWidth="1"/>
    <col min="2318" max="2318" width="19.33203125" customWidth="1"/>
    <col min="2561" max="2561" width="2.33203125" bestFit="1" customWidth="1"/>
    <col min="2562" max="2562" width="5.44140625" bestFit="1" customWidth="1"/>
    <col min="2563" max="2563" width="95.44140625" bestFit="1" customWidth="1"/>
    <col min="2564" max="2564" width="15" bestFit="1" customWidth="1"/>
    <col min="2565" max="2565" width="26.109375" customWidth="1"/>
    <col min="2566" max="2566" width="8.109375" bestFit="1" customWidth="1"/>
    <col min="2567" max="2567" width="8.44140625" bestFit="1" customWidth="1"/>
    <col min="2568" max="2568" width="30.44140625" customWidth="1"/>
    <col min="2569" max="2569" width="10" bestFit="1" customWidth="1"/>
    <col min="2570" max="2570" width="10.33203125" bestFit="1" customWidth="1"/>
    <col min="2571" max="2571" width="36" customWidth="1"/>
    <col min="2574" max="2574" width="19.33203125" customWidth="1"/>
    <col min="2817" max="2817" width="2.33203125" bestFit="1" customWidth="1"/>
    <col min="2818" max="2818" width="5.44140625" bestFit="1" customWidth="1"/>
    <col min="2819" max="2819" width="95.44140625" bestFit="1" customWidth="1"/>
    <col min="2820" max="2820" width="15" bestFit="1" customWidth="1"/>
    <col min="2821" max="2821" width="26.109375" customWidth="1"/>
    <col min="2822" max="2822" width="8.109375" bestFit="1" customWidth="1"/>
    <col min="2823" max="2823" width="8.44140625" bestFit="1" customWidth="1"/>
    <col min="2824" max="2824" width="30.44140625" customWidth="1"/>
    <col min="2825" max="2825" width="10" bestFit="1" customWidth="1"/>
    <col min="2826" max="2826" width="10.33203125" bestFit="1" customWidth="1"/>
    <col min="2827" max="2827" width="36" customWidth="1"/>
    <col min="2830" max="2830" width="19.33203125" customWidth="1"/>
    <col min="3073" max="3073" width="2.33203125" bestFit="1" customWidth="1"/>
    <col min="3074" max="3074" width="5.44140625" bestFit="1" customWidth="1"/>
    <col min="3075" max="3075" width="95.44140625" bestFit="1" customWidth="1"/>
    <col min="3076" max="3076" width="15" bestFit="1" customWidth="1"/>
    <col min="3077" max="3077" width="26.109375" customWidth="1"/>
    <col min="3078" max="3078" width="8.109375" bestFit="1" customWidth="1"/>
    <col min="3079" max="3079" width="8.44140625" bestFit="1" customWidth="1"/>
    <col min="3080" max="3080" width="30.44140625" customWidth="1"/>
    <col min="3081" max="3081" width="10" bestFit="1" customWidth="1"/>
    <col min="3082" max="3082" width="10.33203125" bestFit="1" customWidth="1"/>
    <col min="3083" max="3083" width="36" customWidth="1"/>
    <col min="3086" max="3086" width="19.33203125" customWidth="1"/>
    <col min="3329" max="3329" width="2.33203125" bestFit="1" customWidth="1"/>
    <col min="3330" max="3330" width="5.44140625" bestFit="1" customWidth="1"/>
    <col min="3331" max="3331" width="95.44140625" bestFit="1" customWidth="1"/>
    <col min="3332" max="3332" width="15" bestFit="1" customWidth="1"/>
    <col min="3333" max="3333" width="26.109375" customWidth="1"/>
    <col min="3334" max="3334" width="8.109375" bestFit="1" customWidth="1"/>
    <col min="3335" max="3335" width="8.44140625" bestFit="1" customWidth="1"/>
    <col min="3336" max="3336" width="30.44140625" customWidth="1"/>
    <col min="3337" max="3337" width="10" bestFit="1" customWidth="1"/>
    <col min="3338" max="3338" width="10.33203125" bestFit="1" customWidth="1"/>
    <col min="3339" max="3339" width="36" customWidth="1"/>
    <col min="3342" max="3342" width="19.33203125" customWidth="1"/>
    <col min="3585" max="3585" width="2.33203125" bestFit="1" customWidth="1"/>
    <col min="3586" max="3586" width="5.44140625" bestFit="1" customWidth="1"/>
    <col min="3587" max="3587" width="95.44140625" bestFit="1" customWidth="1"/>
    <col min="3588" max="3588" width="15" bestFit="1" customWidth="1"/>
    <col min="3589" max="3589" width="26.109375" customWidth="1"/>
    <col min="3590" max="3590" width="8.109375" bestFit="1" customWidth="1"/>
    <col min="3591" max="3591" width="8.44140625" bestFit="1" customWidth="1"/>
    <col min="3592" max="3592" width="30.44140625" customWidth="1"/>
    <col min="3593" max="3593" width="10" bestFit="1" customWidth="1"/>
    <col min="3594" max="3594" width="10.33203125" bestFit="1" customWidth="1"/>
    <col min="3595" max="3595" width="36" customWidth="1"/>
    <col min="3598" max="3598" width="19.33203125" customWidth="1"/>
    <col min="3841" max="3841" width="2.33203125" bestFit="1" customWidth="1"/>
    <col min="3842" max="3842" width="5.44140625" bestFit="1" customWidth="1"/>
    <col min="3843" max="3843" width="95.44140625" bestFit="1" customWidth="1"/>
    <col min="3844" max="3844" width="15" bestFit="1" customWidth="1"/>
    <col min="3845" max="3845" width="26.109375" customWidth="1"/>
    <col min="3846" max="3846" width="8.109375" bestFit="1" customWidth="1"/>
    <col min="3847" max="3847" width="8.44140625" bestFit="1" customWidth="1"/>
    <col min="3848" max="3848" width="30.44140625" customWidth="1"/>
    <col min="3849" max="3849" width="10" bestFit="1" customWidth="1"/>
    <col min="3850" max="3850" width="10.33203125" bestFit="1" customWidth="1"/>
    <col min="3851" max="3851" width="36" customWidth="1"/>
    <col min="3854" max="3854" width="19.33203125" customWidth="1"/>
    <col min="4097" max="4097" width="2.33203125" bestFit="1" customWidth="1"/>
    <col min="4098" max="4098" width="5.44140625" bestFit="1" customWidth="1"/>
    <col min="4099" max="4099" width="95.44140625" bestFit="1" customWidth="1"/>
    <col min="4100" max="4100" width="15" bestFit="1" customWidth="1"/>
    <col min="4101" max="4101" width="26.109375" customWidth="1"/>
    <col min="4102" max="4102" width="8.109375" bestFit="1" customWidth="1"/>
    <col min="4103" max="4103" width="8.44140625" bestFit="1" customWidth="1"/>
    <col min="4104" max="4104" width="30.44140625" customWidth="1"/>
    <col min="4105" max="4105" width="10" bestFit="1" customWidth="1"/>
    <col min="4106" max="4106" width="10.33203125" bestFit="1" customWidth="1"/>
    <col min="4107" max="4107" width="36" customWidth="1"/>
    <col min="4110" max="4110" width="19.33203125" customWidth="1"/>
    <col min="4353" max="4353" width="2.33203125" bestFit="1" customWidth="1"/>
    <col min="4354" max="4354" width="5.44140625" bestFit="1" customWidth="1"/>
    <col min="4355" max="4355" width="95.44140625" bestFit="1" customWidth="1"/>
    <col min="4356" max="4356" width="15" bestFit="1" customWidth="1"/>
    <col min="4357" max="4357" width="26.109375" customWidth="1"/>
    <col min="4358" max="4358" width="8.109375" bestFit="1" customWidth="1"/>
    <col min="4359" max="4359" width="8.44140625" bestFit="1" customWidth="1"/>
    <col min="4360" max="4360" width="30.44140625" customWidth="1"/>
    <col min="4361" max="4361" width="10" bestFit="1" customWidth="1"/>
    <col min="4362" max="4362" width="10.33203125" bestFit="1" customWidth="1"/>
    <col min="4363" max="4363" width="36" customWidth="1"/>
    <col min="4366" max="4366" width="19.33203125" customWidth="1"/>
    <col min="4609" max="4609" width="2.33203125" bestFit="1" customWidth="1"/>
    <col min="4610" max="4610" width="5.44140625" bestFit="1" customWidth="1"/>
    <col min="4611" max="4611" width="95.44140625" bestFit="1" customWidth="1"/>
    <col min="4612" max="4612" width="15" bestFit="1" customWidth="1"/>
    <col min="4613" max="4613" width="26.109375" customWidth="1"/>
    <col min="4614" max="4614" width="8.109375" bestFit="1" customWidth="1"/>
    <col min="4615" max="4615" width="8.44140625" bestFit="1" customWidth="1"/>
    <col min="4616" max="4616" width="30.44140625" customWidth="1"/>
    <col min="4617" max="4617" width="10" bestFit="1" customWidth="1"/>
    <col min="4618" max="4618" width="10.33203125" bestFit="1" customWidth="1"/>
    <col min="4619" max="4619" width="36" customWidth="1"/>
    <col min="4622" max="4622" width="19.33203125" customWidth="1"/>
    <col min="4865" max="4865" width="2.33203125" bestFit="1" customWidth="1"/>
    <col min="4866" max="4866" width="5.44140625" bestFit="1" customWidth="1"/>
    <col min="4867" max="4867" width="95.44140625" bestFit="1" customWidth="1"/>
    <col min="4868" max="4868" width="15" bestFit="1" customWidth="1"/>
    <col min="4869" max="4869" width="26.109375" customWidth="1"/>
    <col min="4870" max="4870" width="8.109375" bestFit="1" customWidth="1"/>
    <col min="4871" max="4871" width="8.44140625" bestFit="1" customWidth="1"/>
    <col min="4872" max="4872" width="30.44140625" customWidth="1"/>
    <col min="4873" max="4873" width="10" bestFit="1" customWidth="1"/>
    <col min="4874" max="4874" width="10.33203125" bestFit="1" customWidth="1"/>
    <col min="4875" max="4875" width="36" customWidth="1"/>
    <col min="4878" max="4878" width="19.33203125" customWidth="1"/>
    <col min="5121" max="5121" width="2.33203125" bestFit="1" customWidth="1"/>
    <col min="5122" max="5122" width="5.44140625" bestFit="1" customWidth="1"/>
    <col min="5123" max="5123" width="95.44140625" bestFit="1" customWidth="1"/>
    <col min="5124" max="5124" width="15" bestFit="1" customWidth="1"/>
    <col min="5125" max="5125" width="26.109375" customWidth="1"/>
    <col min="5126" max="5126" width="8.109375" bestFit="1" customWidth="1"/>
    <col min="5127" max="5127" width="8.44140625" bestFit="1" customWidth="1"/>
    <col min="5128" max="5128" width="30.44140625" customWidth="1"/>
    <col min="5129" max="5129" width="10" bestFit="1" customWidth="1"/>
    <col min="5130" max="5130" width="10.33203125" bestFit="1" customWidth="1"/>
    <col min="5131" max="5131" width="36" customWidth="1"/>
    <col min="5134" max="5134" width="19.33203125" customWidth="1"/>
    <col min="5377" max="5377" width="2.33203125" bestFit="1" customWidth="1"/>
    <col min="5378" max="5378" width="5.44140625" bestFit="1" customWidth="1"/>
    <col min="5379" max="5379" width="95.44140625" bestFit="1" customWidth="1"/>
    <col min="5380" max="5380" width="15" bestFit="1" customWidth="1"/>
    <col min="5381" max="5381" width="26.109375" customWidth="1"/>
    <col min="5382" max="5382" width="8.109375" bestFit="1" customWidth="1"/>
    <col min="5383" max="5383" width="8.44140625" bestFit="1" customWidth="1"/>
    <col min="5384" max="5384" width="30.44140625" customWidth="1"/>
    <col min="5385" max="5385" width="10" bestFit="1" customWidth="1"/>
    <col min="5386" max="5386" width="10.33203125" bestFit="1" customWidth="1"/>
    <col min="5387" max="5387" width="36" customWidth="1"/>
    <col min="5390" max="5390" width="19.33203125" customWidth="1"/>
    <col min="5633" max="5633" width="2.33203125" bestFit="1" customWidth="1"/>
    <col min="5634" max="5634" width="5.44140625" bestFit="1" customWidth="1"/>
    <col min="5635" max="5635" width="95.44140625" bestFit="1" customWidth="1"/>
    <col min="5636" max="5636" width="15" bestFit="1" customWidth="1"/>
    <col min="5637" max="5637" width="26.109375" customWidth="1"/>
    <col min="5638" max="5638" width="8.109375" bestFit="1" customWidth="1"/>
    <col min="5639" max="5639" width="8.44140625" bestFit="1" customWidth="1"/>
    <col min="5640" max="5640" width="30.44140625" customWidth="1"/>
    <col min="5641" max="5641" width="10" bestFit="1" customWidth="1"/>
    <col min="5642" max="5642" width="10.33203125" bestFit="1" customWidth="1"/>
    <col min="5643" max="5643" width="36" customWidth="1"/>
    <col min="5646" max="5646" width="19.33203125" customWidth="1"/>
    <col min="5889" max="5889" width="2.33203125" bestFit="1" customWidth="1"/>
    <col min="5890" max="5890" width="5.44140625" bestFit="1" customWidth="1"/>
    <col min="5891" max="5891" width="95.44140625" bestFit="1" customWidth="1"/>
    <col min="5892" max="5892" width="15" bestFit="1" customWidth="1"/>
    <col min="5893" max="5893" width="26.109375" customWidth="1"/>
    <col min="5894" max="5894" width="8.109375" bestFit="1" customWidth="1"/>
    <col min="5895" max="5895" width="8.44140625" bestFit="1" customWidth="1"/>
    <col min="5896" max="5896" width="30.44140625" customWidth="1"/>
    <col min="5897" max="5897" width="10" bestFit="1" customWidth="1"/>
    <col min="5898" max="5898" width="10.33203125" bestFit="1" customWidth="1"/>
    <col min="5899" max="5899" width="36" customWidth="1"/>
    <col min="5902" max="5902" width="19.33203125" customWidth="1"/>
    <col min="6145" max="6145" width="2.33203125" bestFit="1" customWidth="1"/>
    <col min="6146" max="6146" width="5.44140625" bestFit="1" customWidth="1"/>
    <col min="6147" max="6147" width="95.44140625" bestFit="1" customWidth="1"/>
    <col min="6148" max="6148" width="15" bestFit="1" customWidth="1"/>
    <col min="6149" max="6149" width="26.109375" customWidth="1"/>
    <col min="6150" max="6150" width="8.109375" bestFit="1" customWidth="1"/>
    <col min="6151" max="6151" width="8.44140625" bestFit="1" customWidth="1"/>
    <col min="6152" max="6152" width="30.44140625" customWidth="1"/>
    <col min="6153" max="6153" width="10" bestFit="1" customWidth="1"/>
    <col min="6154" max="6154" width="10.33203125" bestFit="1" customWidth="1"/>
    <col min="6155" max="6155" width="36" customWidth="1"/>
    <col min="6158" max="6158" width="19.33203125" customWidth="1"/>
    <col min="6401" max="6401" width="2.33203125" bestFit="1" customWidth="1"/>
    <col min="6402" max="6402" width="5.44140625" bestFit="1" customWidth="1"/>
    <col min="6403" max="6403" width="95.44140625" bestFit="1" customWidth="1"/>
    <col min="6404" max="6404" width="15" bestFit="1" customWidth="1"/>
    <col min="6405" max="6405" width="26.109375" customWidth="1"/>
    <col min="6406" max="6406" width="8.109375" bestFit="1" customWidth="1"/>
    <col min="6407" max="6407" width="8.44140625" bestFit="1" customWidth="1"/>
    <col min="6408" max="6408" width="30.44140625" customWidth="1"/>
    <col min="6409" max="6409" width="10" bestFit="1" customWidth="1"/>
    <col min="6410" max="6410" width="10.33203125" bestFit="1" customWidth="1"/>
    <col min="6411" max="6411" width="36" customWidth="1"/>
    <col min="6414" max="6414" width="19.33203125" customWidth="1"/>
    <col min="6657" max="6657" width="2.33203125" bestFit="1" customWidth="1"/>
    <col min="6658" max="6658" width="5.44140625" bestFit="1" customWidth="1"/>
    <col min="6659" max="6659" width="95.44140625" bestFit="1" customWidth="1"/>
    <col min="6660" max="6660" width="15" bestFit="1" customWidth="1"/>
    <col min="6661" max="6661" width="26.109375" customWidth="1"/>
    <col min="6662" max="6662" width="8.109375" bestFit="1" customWidth="1"/>
    <col min="6663" max="6663" width="8.44140625" bestFit="1" customWidth="1"/>
    <col min="6664" max="6664" width="30.44140625" customWidth="1"/>
    <col min="6665" max="6665" width="10" bestFit="1" customWidth="1"/>
    <col min="6666" max="6666" width="10.33203125" bestFit="1" customWidth="1"/>
    <col min="6667" max="6667" width="36" customWidth="1"/>
    <col min="6670" max="6670" width="19.33203125" customWidth="1"/>
    <col min="6913" max="6913" width="2.33203125" bestFit="1" customWidth="1"/>
    <col min="6914" max="6914" width="5.44140625" bestFit="1" customWidth="1"/>
    <col min="6915" max="6915" width="95.44140625" bestFit="1" customWidth="1"/>
    <col min="6916" max="6916" width="15" bestFit="1" customWidth="1"/>
    <col min="6917" max="6917" width="26.109375" customWidth="1"/>
    <col min="6918" max="6918" width="8.109375" bestFit="1" customWidth="1"/>
    <col min="6919" max="6919" width="8.44140625" bestFit="1" customWidth="1"/>
    <col min="6920" max="6920" width="30.44140625" customWidth="1"/>
    <col min="6921" max="6921" width="10" bestFit="1" customWidth="1"/>
    <col min="6922" max="6922" width="10.33203125" bestFit="1" customWidth="1"/>
    <col min="6923" max="6923" width="36" customWidth="1"/>
    <col min="6926" max="6926" width="19.33203125" customWidth="1"/>
    <col min="7169" max="7169" width="2.33203125" bestFit="1" customWidth="1"/>
    <col min="7170" max="7170" width="5.44140625" bestFit="1" customWidth="1"/>
    <col min="7171" max="7171" width="95.44140625" bestFit="1" customWidth="1"/>
    <col min="7172" max="7172" width="15" bestFit="1" customWidth="1"/>
    <col min="7173" max="7173" width="26.109375" customWidth="1"/>
    <col min="7174" max="7174" width="8.109375" bestFit="1" customWidth="1"/>
    <col min="7175" max="7175" width="8.44140625" bestFit="1" customWidth="1"/>
    <col min="7176" max="7176" width="30.44140625" customWidth="1"/>
    <col min="7177" max="7177" width="10" bestFit="1" customWidth="1"/>
    <col min="7178" max="7178" width="10.33203125" bestFit="1" customWidth="1"/>
    <col min="7179" max="7179" width="36" customWidth="1"/>
    <col min="7182" max="7182" width="19.33203125" customWidth="1"/>
    <col min="7425" max="7425" width="2.33203125" bestFit="1" customWidth="1"/>
    <col min="7426" max="7426" width="5.44140625" bestFit="1" customWidth="1"/>
    <col min="7427" max="7427" width="95.44140625" bestFit="1" customWidth="1"/>
    <col min="7428" max="7428" width="15" bestFit="1" customWidth="1"/>
    <col min="7429" max="7429" width="26.109375" customWidth="1"/>
    <col min="7430" max="7430" width="8.109375" bestFit="1" customWidth="1"/>
    <col min="7431" max="7431" width="8.44140625" bestFit="1" customWidth="1"/>
    <col min="7432" max="7432" width="30.44140625" customWidth="1"/>
    <col min="7433" max="7433" width="10" bestFit="1" customWidth="1"/>
    <col min="7434" max="7434" width="10.33203125" bestFit="1" customWidth="1"/>
    <col min="7435" max="7435" width="36" customWidth="1"/>
    <col min="7438" max="7438" width="19.33203125" customWidth="1"/>
    <col min="7681" max="7681" width="2.33203125" bestFit="1" customWidth="1"/>
    <col min="7682" max="7682" width="5.44140625" bestFit="1" customWidth="1"/>
    <col min="7683" max="7683" width="95.44140625" bestFit="1" customWidth="1"/>
    <col min="7684" max="7684" width="15" bestFit="1" customWidth="1"/>
    <col min="7685" max="7685" width="26.109375" customWidth="1"/>
    <col min="7686" max="7686" width="8.109375" bestFit="1" customWidth="1"/>
    <col min="7687" max="7687" width="8.44140625" bestFit="1" customWidth="1"/>
    <col min="7688" max="7688" width="30.44140625" customWidth="1"/>
    <col min="7689" max="7689" width="10" bestFit="1" customWidth="1"/>
    <col min="7690" max="7690" width="10.33203125" bestFit="1" customWidth="1"/>
    <col min="7691" max="7691" width="36" customWidth="1"/>
    <col min="7694" max="7694" width="19.33203125" customWidth="1"/>
    <col min="7937" max="7937" width="2.33203125" bestFit="1" customWidth="1"/>
    <col min="7938" max="7938" width="5.44140625" bestFit="1" customWidth="1"/>
    <col min="7939" max="7939" width="95.44140625" bestFit="1" customWidth="1"/>
    <col min="7940" max="7940" width="15" bestFit="1" customWidth="1"/>
    <col min="7941" max="7941" width="26.109375" customWidth="1"/>
    <col min="7942" max="7942" width="8.109375" bestFit="1" customWidth="1"/>
    <col min="7943" max="7943" width="8.44140625" bestFit="1" customWidth="1"/>
    <col min="7944" max="7944" width="30.44140625" customWidth="1"/>
    <col min="7945" max="7945" width="10" bestFit="1" customWidth="1"/>
    <col min="7946" max="7946" width="10.33203125" bestFit="1" customWidth="1"/>
    <col min="7947" max="7947" width="36" customWidth="1"/>
    <col min="7950" max="7950" width="19.33203125" customWidth="1"/>
    <col min="8193" max="8193" width="2.33203125" bestFit="1" customWidth="1"/>
    <col min="8194" max="8194" width="5.44140625" bestFit="1" customWidth="1"/>
    <col min="8195" max="8195" width="95.44140625" bestFit="1" customWidth="1"/>
    <col min="8196" max="8196" width="15" bestFit="1" customWidth="1"/>
    <col min="8197" max="8197" width="26.109375" customWidth="1"/>
    <col min="8198" max="8198" width="8.109375" bestFit="1" customWidth="1"/>
    <col min="8199" max="8199" width="8.44140625" bestFit="1" customWidth="1"/>
    <col min="8200" max="8200" width="30.44140625" customWidth="1"/>
    <col min="8201" max="8201" width="10" bestFit="1" customWidth="1"/>
    <col min="8202" max="8202" width="10.33203125" bestFit="1" customWidth="1"/>
    <col min="8203" max="8203" width="36" customWidth="1"/>
    <col min="8206" max="8206" width="19.33203125" customWidth="1"/>
    <col min="8449" max="8449" width="2.33203125" bestFit="1" customWidth="1"/>
    <col min="8450" max="8450" width="5.44140625" bestFit="1" customWidth="1"/>
    <col min="8451" max="8451" width="95.44140625" bestFit="1" customWidth="1"/>
    <col min="8452" max="8452" width="15" bestFit="1" customWidth="1"/>
    <col min="8453" max="8453" width="26.109375" customWidth="1"/>
    <col min="8454" max="8454" width="8.109375" bestFit="1" customWidth="1"/>
    <col min="8455" max="8455" width="8.44140625" bestFit="1" customWidth="1"/>
    <col min="8456" max="8456" width="30.44140625" customWidth="1"/>
    <col min="8457" max="8457" width="10" bestFit="1" customWidth="1"/>
    <col min="8458" max="8458" width="10.33203125" bestFit="1" customWidth="1"/>
    <col min="8459" max="8459" width="36" customWidth="1"/>
    <col min="8462" max="8462" width="19.33203125" customWidth="1"/>
    <col min="8705" max="8705" width="2.33203125" bestFit="1" customWidth="1"/>
    <col min="8706" max="8706" width="5.44140625" bestFit="1" customWidth="1"/>
    <col min="8707" max="8707" width="95.44140625" bestFit="1" customWidth="1"/>
    <col min="8708" max="8708" width="15" bestFit="1" customWidth="1"/>
    <col min="8709" max="8709" width="26.109375" customWidth="1"/>
    <col min="8710" max="8710" width="8.109375" bestFit="1" customWidth="1"/>
    <col min="8711" max="8711" width="8.44140625" bestFit="1" customWidth="1"/>
    <col min="8712" max="8712" width="30.44140625" customWidth="1"/>
    <col min="8713" max="8713" width="10" bestFit="1" customWidth="1"/>
    <col min="8714" max="8714" width="10.33203125" bestFit="1" customWidth="1"/>
    <col min="8715" max="8715" width="36" customWidth="1"/>
    <col min="8718" max="8718" width="19.33203125" customWidth="1"/>
    <col min="8961" max="8961" width="2.33203125" bestFit="1" customWidth="1"/>
    <col min="8962" max="8962" width="5.44140625" bestFit="1" customWidth="1"/>
    <col min="8963" max="8963" width="95.44140625" bestFit="1" customWidth="1"/>
    <col min="8964" max="8964" width="15" bestFit="1" customWidth="1"/>
    <col min="8965" max="8965" width="26.109375" customWidth="1"/>
    <col min="8966" max="8966" width="8.109375" bestFit="1" customWidth="1"/>
    <col min="8967" max="8967" width="8.44140625" bestFit="1" customWidth="1"/>
    <col min="8968" max="8968" width="30.44140625" customWidth="1"/>
    <col min="8969" max="8969" width="10" bestFit="1" customWidth="1"/>
    <col min="8970" max="8970" width="10.33203125" bestFit="1" customWidth="1"/>
    <col min="8971" max="8971" width="36" customWidth="1"/>
    <col min="8974" max="8974" width="19.33203125" customWidth="1"/>
    <col min="9217" max="9217" width="2.33203125" bestFit="1" customWidth="1"/>
    <col min="9218" max="9218" width="5.44140625" bestFit="1" customWidth="1"/>
    <col min="9219" max="9219" width="95.44140625" bestFit="1" customWidth="1"/>
    <col min="9220" max="9220" width="15" bestFit="1" customWidth="1"/>
    <col min="9221" max="9221" width="26.109375" customWidth="1"/>
    <col min="9222" max="9222" width="8.109375" bestFit="1" customWidth="1"/>
    <col min="9223" max="9223" width="8.44140625" bestFit="1" customWidth="1"/>
    <col min="9224" max="9224" width="30.44140625" customWidth="1"/>
    <col min="9225" max="9225" width="10" bestFit="1" customWidth="1"/>
    <col min="9226" max="9226" width="10.33203125" bestFit="1" customWidth="1"/>
    <col min="9227" max="9227" width="36" customWidth="1"/>
    <col min="9230" max="9230" width="19.33203125" customWidth="1"/>
    <col min="9473" max="9473" width="2.33203125" bestFit="1" customWidth="1"/>
    <col min="9474" max="9474" width="5.44140625" bestFit="1" customWidth="1"/>
    <col min="9475" max="9475" width="95.44140625" bestFit="1" customWidth="1"/>
    <col min="9476" max="9476" width="15" bestFit="1" customWidth="1"/>
    <col min="9477" max="9477" width="26.109375" customWidth="1"/>
    <col min="9478" max="9478" width="8.109375" bestFit="1" customWidth="1"/>
    <col min="9479" max="9479" width="8.44140625" bestFit="1" customWidth="1"/>
    <col min="9480" max="9480" width="30.44140625" customWidth="1"/>
    <col min="9481" max="9481" width="10" bestFit="1" customWidth="1"/>
    <col min="9482" max="9482" width="10.33203125" bestFit="1" customWidth="1"/>
    <col min="9483" max="9483" width="36" customWidth="1"/>
    <col min="9486" max="9486" width="19.33203125" customWidth="1"/>
    <col min="9729" max="9729" width="2.33203125" bestFit="1" customWidth="1"/>
    <col min="9730" max="9730" width="5.44140625" bestFit="1" customWidth="1"/>
    <col min="9731" max="9731" width="95.44140625" bestFit="1" customWidth="1"/>
    <col min="9732" max="9732" width="15" bestFit="1" customWidth="1"/>
    <col min="9733" max="9733" width="26.109375" customWidth="1"/>
    <col min="9734" max="9734" width="8.109375" bestFit="1" customWidth="1"/>
    <col min="9735" max="9735" width="8.44140625" bestFit="1" customWidth="1"/>
    <col min="9736" max="9736" width="30.44140625" customWidth="1"/>
    <col min="9737" max="9737" width="10" bestFit="1" customWidth="1"/>
    <col min="9738" max="9738" width="10.33203125" bestFit="1" customWidth="1"/>
    <col min="9739" max="9739" width="36" customWidth="1"/>
    <col min="9742" max="9742" width="19.33203125" customWidth="1"/>
    <col min="9985" max="9985" width="2.33203125" bestFit="1" customWidth="1"/>
    <col min="9986" max="9986" width="5.44140625" bestFit="1" customWidth="1"/>
    <col min="9987" max="9987" width="95.44140625" bestFit="1" customWidth="1"/>
    <col min="9988" max="9988" width="15" bestFit="1" customWidth="1"/>
    <col min="9989" max="9989" width="26.109375" customWidth="1"/>
    <col min="9990" max="9990" width="8.109375" bestFit="1" customWidth="1"/>
    <col min="9991" max="9991" width="8.44140625" bestFit="1" customWidth="1"/>
    <col min="9992" max="9992" width="30.44140625" customWidth="1"/>
    <col min="9993" max="9993" width="10" bestFit="1" customWidth="1"/>
    <col min="9994" max="9994" width="10.33203125" bestFit="1" customWidth="1"/>
    <col min="9995" max="9995" width="36" customWidth="1"/>
    <col min="9998" max="9998" width="19.33203125" customWidth="1"/>
    <col min="10241" max="10241" width="2.33203125" bestFit="1" customWidth="1"/>
    <col min="10242" max="10242" width="5.44140625" bestFit="1" customWidth="1"/>
    <col min="10243" max="10243" width="95.44140625" bestFit="1" customWidth="1"/>
    <col min="10244" max="10244" width="15" bestFit="1" customWidth="1"/>
    <col min="10245" max="10245" width="26.109375" customWidth="1"/>
    <col min="10246" max="10246" width="8.109375" bestFit="1" customWidth="1"/>
    <col min="10247" max="10247" width="8.44140625" bestFit="1" customWidth="1"/>
    <col min="10248" max="10248" width="30.44140625" customWidth="1"/>
    <col min="10249" max="10249" width="10" bestFit="1" customWidth="1"/>
    <col min="10250" max="10250" width="10.33203125" bestFit="1" customWidth="1"/>
    <col min="10251" max="10251" width="36" customWidth="1"/>
    <col min="10254" max="10254" width="19.33203125" customWidth="1"/>
    <col min="10497" max="10497" width="2.33203125" bestFit="1" customWidth="1"/>
    <col min="10498" max="10498" width="5.44140625" bestFit="1" customWidth="1"/>
    <col min="10499" max="10499" width="95.44140625" bestFit="1" customWidth="1"/>
    <col min="10500" max="10500" width="15" bestFit="1" customWidth="1"/>
    <col min="10501" max="10501" width="26.109375" customWidth="1"/>
    <col min="10502" max="10502" width="8.109375" bestFit="1" customWidth="1"/>
    <col min="10503" max="10503" width="8.44140625" bestFit="1" customWidth="1"/>
    <col min="10504" max="10504" width="30.44140625" customWidth="1"/>
    <col min="10505" max="10505" width="10" bestFit="1" customWidth="1"/>
    <col min="10506" max="10506" width="10.33203125" bestFit="1" customWidth="1"/>
    <col min="10507" max="10507" width="36" customWidth="1"/>
    <col min="10510" max="10510" width="19.33203125" customWidth="1"/>
    <col min="10753" max="10753" width="2.33203125" bestFit="1" customWidth="1"/>
    <col min="10754" max="10754" width="5.44140625" bestFit="1" customWidth="1"/>
    <col min="10755" max="10755" width="95.44140625" bestFit="1" customWidth="1"/>
    <col min="10756" max="10756" width="15" bestFit="1" customWidth="1"/>
    <col min="10757" max="10757" width="26.109375" customWidth="1"/>
    <col min="10758" max="10758" width="8.109375" bestFit="1" customWidth="1"/>
    <col min="10759" max="10759" width="8.44140625" bestFit="1" customWidth="1"/>
    <col min="10760" max="10760" width="30.44140625" customWidth="1"/>
    <col min="10761" max="10761" width="10" bestFit="1" customWidth="1"/>
    <col min="10762" max="10762" width="10.33203125" bestFit="1" customWidth="1"/>
    <col min="10763" max="10763" width="36" customWidth="1"/>
    <col min="10766" max="10766" width="19.33203125" customWidth="1"/>
    <col min="11009" max="11009" width="2.33203125" bestFit="1" customWidth="1"/>
    <col min="11010" max="11010" width="5.44140625" bestFit="1" customWidth="1"/>
    <col min="11011" max="11011" width="95.44140625" bestFit="1" customWidth="1"/>
    <col min="11012" max="11012" width="15" bestFit="1" customWidth="1"/>
    <col min="11013" max="11013" width="26.109375" customWidth="1"/>
    <col min="11014" max="11014" width="8.109375" bestFit="1" customWidth="1"/>
    <col min="11015" max="11015" width="8.44140625" bestFit="1" customWidth="1"/>
    <col min="11016" max="11016" width="30.44140625" customWidth="1"/>
    <col min="11017" max="11017" width="10" bestFit="1" customWidth="1"/>
    <col min="11018" max="11018" width="10.33203125" bestFit="1" customWidth="1"/>
    <col min="11019" max="11019" width="36" customWidth="1"/>
    <col min="11022" max="11022" width="19.33203125" customWidth="1"/>
    <col min="11265" max="11265" width="2.33203125" bestFit="1" customWidth="1"/>
    <col min="11266" max="11266" width="5.44140625" bestFit="1" customWidth="1"/>
    <col min="11267" max="11267" width="95.44140625" bestFit="1" customWidth="1"/>
    <col min="11268" max="11268" width="15" bestFit="1" customWidth="1"/>
    <col min="11269" max="11269" width="26.109375" customWidth="1"/>
    <col min="11270" max="11270" width="8.109375" bestFit="1" customWidth="1"/>
    <col min="11271" max="11271" width="8.44140625" bestFit="1" customWidth="1"/>
    <col min="11272" max="11272" width="30.44140625" customWidth="1"/>
    <col min="11273" max="11273" width="10" bestFit="1" customWidth="1"/>
    <col min="11274" max="11274" width="10.33203125" bestFit="1" customWidth="1"/>
    <col min="11275" max="11275" width="36" customWidth="1"/>
    <col min="11278" max="11278" width="19.33203125" customWidth="1"/>
    <col min="11521" max="11521" width="2.33203125" bestFit="1" customWidth="1"/>
    <col min="11522" max="11522" width="5.44140625" bestFit="1" customWidth="1"/>
    <col min="11523" max="11523" width="95.44140625" bestFit="1" customWidth="1"/>
    <col min="11524" max="11524" width="15" bestFit="1" customWidth="1"/>
    <col min="11525" max="11525" width="26.109375" customWidth="1"/>
    <col min="11526" max="11526" width="8.109375" bestFit="1" customWidth="1"/>
    <col min="11527" max="11527" width="8.44140625" bestFit="1" customWidth="1"/>
    <col min="11528" max="11528" width="30.44140625" customWidth="1"/>
    <col min="11529" max="11529" width="10" bestFit="1" customWidth="1"/>
    <col min="11530" max="11530" width="10.33203125" bestFit="1" customWidth="1"/>
    <col min="11531" max="11531" width="36" customWidth="1"/>
    <col min="11534" max="11534" width="19.33203125" customWidth="1"/>
    <col min="11777" max="11777" width="2.33203125" bestFit="1" customWidth="1"/>
    <col min="11778" max="11778" width="5.44140625" bestFit="1" customWidth="1"/>
    <col min="11779" max="11779" width="95.44140625" bestFit="1" customWidth="1"/>
    <col min="11780" max="11780" width="15" bestFit="1" customWidth="1"/>
    <col min="11781" max="11781" width="26.109375" customWidth="1"/>
    <col min="11782" max="11782" width="8.109375" bestFit="1" customWidth="1"/>
    <col min="11783" max="11783" width="8.44140625" bestFit="1" customWidth="1"/>
    <col min="11784" max="11784" width="30.44140625" customWidth="1"/>
    <col min="11785" max="11785" width="10" bestFit="1" customWidth="1"/>
    <col min="11786" max="11786" width="10.33203125" bestFit="1" customWidth="1"/>
    <col min="11787" max="11787" width="36" customWidth="1"/>
    <col min="11790" max="11790" width="19.33203125" customWidth="1"/>
    <col min="12033" max="12033" width="2.33203125" bestFit="1" customWidth="1"/>
    <col min="12034" max="12034" width="5.44140625" bestFit="1" customWidth="1"/>
    <col min="12035" max="12035" width="95.44140625" bestFit="1" customWidth="1"/>
    <col min="12036" max="12036" width="15" bestFit="1" customWidth="1"/>
    <col min="12037" max="12037" width="26.109375" customWidth="1"/>
    <col min="12038" max="12038" width="8.109375" bestFit="1" customWidth="1"/>
    <col min="12039" max="12039" width="8.44140625" bestFit="1" customWidth="1"/>
    <col min="12040" max="12040" width="30.44140625" customWidth="1"/>
    <col min="12041" max="12041" width="10" bestFit="1" customWidth="1"/>
    <col min="12042" max="12042" width="10.33203125" bestFit="1" customWidth="1"/>
    <col min="12043" max="12043" width="36" customWidth="1"/>
    <col min="12046" max="12046" width="19.33203125" customWidth="1"/>
    <col min="12289" max="12289" width="2.33203125" bestFit="1" customWidth="1"/>
    <col min="12290" max="12290" width="5.44140625" bestFit="1" customWidth="1"/>
    <col min="12291" max="12291" width="95.44140625" bestFit="1" customWidth="1"/>
    <col min="12292" max="12292" width="15" bestFit="1" customWidth="1"/>
    <col min="12293" max="12293" width="26.109375" customWidth="1"/>
    <col min="12294" max="12294" width="8.109375" bestFit="1" customWidth="1"/>
    <col min="12295" max="12295" width="8.44140625" bestFit="1" customWidth="1"/>
    <col min="12296" max="12296" width="30.44140625" customWidth="1"/>
    <col min="12297" max="12297" width="10" bestFit="1" customWidth="1"/>
    <col min="12298" max="12298" width="10.33203125" bestFit="1" customWidth="1"/>
    <col min="12299" max="12299" width="36" customWidth="1"/>
    <col min="12302" max="12302" width="19.33203125" customWidth="1"/>
    <col min="12545" max="12545" width="2.33203125" bestFit="1" customWidth="1"/>
    <col min="12546" max="12546" width="5.44140625" bestFit="1" customWidth="1"/>
    <col min="12547" max="12547" width="95.44140625" bestFit="1" customWidth="1"/>
    <col min="12548" max="12548" width="15" bestFit="1" customWidth="1"/>
    <col min="12549" max="12549" width="26.109375" customWidth="1"/>
    <col min="12550" max="12550" width="8.109375" bestFit="1" customWidth="1"/>
    <col min="12551" max="12551" width="8.44140625" bestFit="1" customWidth="1"/>
    <col min="12552" max="12552" width="30.44140625" customWidth="1"/>
    <col min="12553" max="12553" width="10" bestFit="1" customWidth="1"/>
    <col min="12554" max="12554" width="10.33203125" bestFit="1" customWidth="1"/>
    <col min="12555" max="12555" width="36" customWidth="1"/>
    <col min="12558" max="12558" width="19.33203125" customWidth="1"/>
    <col min="12801" max="12801" width="2.33203125" bestFit="1" customWidth="1"/>
    <col min="12802" max="12802" width="5.44140625" bestFit="1" customWidth="1"/>
    <col min="12803" max="12803" width="95.44140625" bestFit="1" customWidth="1"/>
    <col min="12804" max="12804" width="15" bestFit="1" customWidth="1"/>
    <col min="12805" max="12805" width="26.109375" customWidth="1"/>
    <col min="12806" max="12806" width="8.109375" bestFit="1" customWidth="1"/>
    <col min="12807" max="12807" width="8.44140625" bestFit="1" customWidth="1"/>
    <col min="12808" max="12808" width="30.44140625" customWidth="1"/>
    <col min="12809" max="12809" width="10" bestFit="1" customWidth="1"/>
    <col min="12810" max="12810" width="10.33203125" bestFit="1" customWidth="1"/>
    <col min="12811" max="12811" width="36" customWidth="1"/>
    <col min="12814" max="12814" width="19.33203125" customWidth="1"/>
    <col min="13057" max="13057" width="2.33203125" bestFit="1" customWidth="1"/>
    <col min="13058" max="13058" width="5.44140625" bestFit="1" customWidth="1"/>
    <col min="13059" max="13059" width="95.44140625" bestFit="1" customWidth="1"/>
    <col min="13060" max="13060" width="15" bestFit="1" customWidth="1"/>
    <col min="13061" max="13061" width="26.109375" customWidth="1"/>
    <col min="13062" max="13062" width="8.109375" bestFit="1" customWidth="1"/>
    <col min="13063" max="13063" width="8.44140625" bestFit="1" customWidth="1"/>
    <col min="13064" max="13064" width="30.44140625" customWidth="1"/>
    <col min="13065" max="13065" width="10" bestFit="1" customWidth="1"/>
    <col min="13066" max="13066" width="10.33203125" bestFit="1" customWidth="1"/>
    <col min="13067" max="13067" width="36" customWidth="1"/>
    <col min="13070" max="13070" width="19.33203125" customWidth="1"/>
    <col min="13313" max="13313" width="2.33203125" bestFit="1" customWidth="1"/>
    <col min="13314" max="13314" width="5.44140625" bestFit="1" customWidth="1"/>
    <col min="13315" max="13315" width="95.44140625" bestFit="1" customWidth="1"/>
    <col min="13316" max="13316" width="15" bestFit="1" customWidth="1"/>
    <col min="13317" max="13317" width="26.109375" customWidth="1"/>
    <col min="13318" max="13318" width="8.109375" bestFit="1" customWidth="1"/>
    <col min="13319" max="13319" width="8.44140625" bestFit="1" customWidth="1"/>
    <col min="13320" max="13320" width="30.44140625" customWidth="1"/>
    <col min="13321" max="13321" width="10" bestFit="1" customWidth="1"/>
    <col min="13322" max="13322" width="10.33203125" bestFit="1" customWidth="1"/>
    <col min="13323" max="13323" width="36" customWidth="1"/>
    <col min="13326" max="13326" width="19.33203125" customWidth="1"/>
    <col min="13569" max="13569" width="2.33203125" bestFit="1" customWidth="1"/>
    <col min="13570" max="13570" width="5.44140625" bestFit="1" customWidth="1"/>
    <col min="13571" max="13571" width="95.44140625" bestFit="1" customWidth="1"/>
    <col min="13572" max="13572" width="15" bestFit="1" customWidth="1"/>
    <col min="13573" max="13573" width="26.109375" customWidth="1"/>
    <col min="13574" max="13574" width="8.109375" bestFit="1" customWidth="1"/>
    <col min="13575" max="13575" width="8.44140625" bestFit="1" customWidth="1"/>
    <col min="13576" max="13576" width="30.44140625" customWidth="1"/>
    <col min="13577" max="13577" width="10" bestFit="1" customWidth="1"/>
    <col min="13578" max="13578" width="10.33203125" bestFit="1" customWidth="1"/>
    <col min="13579" max="13579" width="36" customWidth="1"/>
    <col min="13582" max="13582" width="19.33203125" customWidth="1"/>
    <col min="13825" max="13825" width="2.33203125" bestFit="1" customWidth="1"/>
    <col min="13826" max="13826" width="5.44140625" bestFit="1" customWidth="1"/>
    <col min="13827" max="13827" width="95.44140625" bestFit="1" customWidth="1"/>
    <col min="13828" max="13828" width="15" bestFit="1" customWidth="1"/>
    <col min="13829" max="13829" width="26.109375" customWidth="1"/>
    <col min="13830" max="13830" width="8.109375" bestFit="1" customWidth="1"/>
    <col min="13831" max="13831" width="8.44140625" bestFit="1" customWidth="1"/>
    <col min="13832" max="13832" width="30.44140625" customWidth="1"/>
    <col min="13833" max="13833" width="10" bestFit="1" customWidth="1"/>
    <col min="13834" max="13834" width="10.33203125" bestFit="1" customWidth="1"/>
    <col min="13835" max="13835" width="36" customWidth="1"/>
    <col min="13838" max="13838" width="19.33203125" customWidth="1"/>
    <col min="14081" max="14081" width="2.33203125" bestFit="1" customWidth="1"/>
    <col min="14082" max="14082" width="5.44140625" bestFit="1" customWidth="1"/>
    <col min="14083" max="14083" width="95.44140625" bestFit="1" customWidth="1"/>
    <col min="14084" max="14084" width="15" bestFit="1" customWidth="1"/>
    <col min="14085" max="14085" width="26.109375" customWidth="1"/>
    <col min="14086" max="14086" width="8.109375" bestFit="1" customWidth="1"/>
    <col min="14087" max="14087" width="8.44140625" bestFit="1" customWidth="1"/>
    <col min="14088" max="14088" width="30.44140625" customWidth="1"/>
    <col min="14089" max="14089" width="10" bestFit="1" customWidth="1"/>
    <col min="14090" max="14090" width="10.33203125" bestFit="1" customWidth="1"/>
    <col min="14091" max="14091" width="36" customWidth="1"/>
    <col min="14094" max="14094" width="19.33203125" customWidth="1"/>
    <col min="14337" max="14337" width="2.33203125" bestFit="1" customWidth="1"/>
    <col min="14338" max="14338" width="5.44140625" bestFit="1" customWidth="1"/>
    <col min="14339" max="14339" width="95.44140625" bestFit="1" customWidth="1"/>
    <col min="14340" max="14340" width="15" bestFit="1" customWidth="1"/>
    <col min="14341" max="14341" width="26.109375" customWidth="1"/>
    <col min="14342" max="14342" width="8.109375" bestFit="1" customWidth="1"/>
    <col min="14343" max="14343" width="8.44140625" bestFit="1" customWidth="1"/>
    <col min="14344" max="14344" width="30.44140625" customWidth="1"/>
    <col min="14345" max="14345" width="10" bestFit="1" customWidth="1"/>
    <col min="14346" max="14346" width="10.33203125" bestFit="1" customWidth="1"/>
    <col min="14347" max="14347" width="36" customWidth="1"/>
    <col min="14350" max="14350" width="19.33203125" customWidth="1"/>
    <col min="14593" max="14593" width="2.33203125" bestFit="1" customWidth="1"/>
    <col min="14594" max="14594" width="5.44140625" bestFit="1" customWidth="1"/>
    <col min="14595" max="14595" width="95.44140625" bestFit="1" customWidth="1"/>
    <col min="14596" max="14596" width="15" bestFit="1" customWidth="1"/>
    <col min="14597" max="14597" width="26.109375" customWidth="1"/>
    <col min="14598" max="14598" width="8.109375" bestFit="1" customWidth="1"/>
    <col min="14599" max="14599" width="8.44140625" bestFit="1" customWidth="1"/>
    <col min="14600" max="14600" width="30.44140625" customWidth="1"/>
    <col min="14601" max="14601" width="10" bestFit="1" customWidth="1"/>
    <col min="14602" max="14602" width="10.33203125" bestFit="1" customWidth="1"/>
    <col min="14603" max="14603" width="36" customWidth="1"/>
    <col min="14606" max="14606" width="19.33203125" customWidth="1"/>
    <col min="14849" max="14849" width="2.33203125" bestFit="1" customWidth="1"/>
    <col min="14850" max="14850" width="5.44140625" bestFit="1" customWidth="1"/>
    <col min="14851" max="14851" width="95.44140625" bestFit="1" customWidth="1"/>
    <col min="14852" max="14852" width="15" bestFit="1" customWidth="1"/>
    <col min="14853" max="14853" width="26.109375" customWidth="1"/>
    <col min="14854" max="14854" width="8.109375" bestFit="1" customWidth="1"/>
    <col min="14855" max="14855" width="8.44140625" bestFit="1" customWidth="1"/>
    <col min="14856" max="14856" width="30.44140625" customWidth="1"/>
    <col min="14857" max="14857" width="10" bestFit="1" customWidth="1"/>
    <col min="14858" max="14858" width="10.33203125" bestFit="1" customWidth="1"/>
    <col min="14859" max="14859" width="36" customWidth="1"/>
    <col min="14862" max="14862" width="19.33203125" customWidth="1"/>
    <col min="15105" max="15105" width="2.33203125" bestFit="1" customWidth="1"/>
    <col min="15106" max="15106" width="5.44140625" bestFit="1" customWidth="1"/>
    <col min="15107" max="15107" width="95.44140625" bestFit="1" customWidth="1"/>
    <col min="15108" max="15108" width="15" bestFit="1" customWidth="1"/>
    <col min="15109" max="15109" width="26.109375" customWidth="1"/>
    <col min="15110" max="15110" width="8.109375" bestFit="1" customWidth="1"/>
    <col min="15111" max="15111" width="8.44140625" bestFit="1" customWidth="1"/>
    <col min="15112" max="15112" width="30.44140625" customWidth="1"/>
    <col min="15113" max="15113" width="10" bestFit="1" customWidth="1"/>
    <col min="15114" max="15114" width="10.33203125" bestFit="1" customWidth="1"/>
    <col min="15115" max="15115" width="36" customWidth="1"/>
    <col min="15118" max="15118" width="19.33203125" customWidth="1"/>
    <col min="15361" max="15361" width="2.33203125" bestFit="1" customWidth="1"/>
    <col min="15362" max="15362" width="5.44140625" bestFit="1" customWidth="1"/>
    <col min="15363" max="15363" width="95.44140625" bestFit="1" customWidth="1"/>
    <col min="15364" max="15364" width="15" bestFit="1" customWidth="1"/>
    <col min="15365" max="15365" width="26.109375" customWidth="1"/>
    <col min="15366" max="15366" width="8.109375" bestFit="1" customWidth="1"/>
    <col min="15367" max="15367" width="8.44140625" bestFit="1" customWidth="1"/>
    <col min="15368" max="15368" width="30.44140625" customWidth="1"/>
    <col min="15369" max="15369" width="10" bestFit="1" customWidth="1"/>
    <col min="15370" max="15370" width="10.33203125" bestFit="1" customWidth="1"/>
    <col min="15371" max="15371" width="36" customWidth="1"/>
    <col min="15374" max="15374" width="19.33203125" customWidth="1"/>
    <col min="15617" max="15617" width="2.33203125" bestFit="1" customWidth="1"/>
    <col min="15618" max="15618" width="5.44140625" bestFit="1" customWidth="1"/>
    <col min="15619" max="15619" width="95.44140625" bestFit="1" customWidth="1"/>
    <col min="15620" max="15620" width="15" bestFit="1" customWidth="1"/>
    <col min="15621" max="15621" width="26.109375" customWidth="1"/>
    <col min="15622" max="15622" width="8.109375" bestFit="1" customWidth="1"/>
    <col min="15623" max="15623" width="8.44140625" bestFit="1" customWidth="1"/>
    <col min="15624" max="15624" width="30.44140625" customWidth="1"/>
    <col min="15625" max="15625" width="10" bestFit="1" customWidth="1"/>
    <col min="15626" max="15626" width="10.33203125" bestFit="1" customWidth="1"/>
    <col min="15627" max="15627" width="36" customWidth="1"/>
    <col min="15630" max="15630" width="19.33203125" customWidth="1"/>
    <col min="15873" max="15873" width="2.33203125" bestFit="1" customWidth="1"/>
    <col min="15874" max="15874" width="5.44140625" bestFit="1" customWidth="1"/>
    <col min="15875" max="15875" width="95.44140625" bestFit="1" customWidth="1"/>
    <col min="15876" max="15876" width="15" bestFit="1" customWidth="1"/>
    <col min="15877" max="15877" width="26.109375" customWidth="1"/>
    <col min="15878" max="15878" width="8.109375" bestFit="1" customWidth="1"/>
    <col min="15879" max="15879" width="8.44140625" bestFit="1" customWidth="1"/>
    <col min="15880" max="15880" width="30.44140625" customWidth="1"/>
    <col min="15881" max="15881" width="10" bestFit="1" customWidth="1"/>
    <col min="15882" max="15882" width="10.33203125" bestFit="1" customWidth="1"/>
    <col min="15883" max="15883" width="36" customWidth="1"/>
    <col min="15886" max="15886" width="19.33203125" customWidth="1"/>
    <col min="16129" max="16129" width="2.33203125" bestFit="1" customWidth="1"/>
    <col min="16130" max="16130" width="5.44140625" bestFit="1" customWidth="1"/>
    <col min="16131" max="16131" width="95.44140625" bestFit="1" customWidth="1"/>
    <col min="16132" max="16132" width="15" bestFit="1" customWidth="1"/>
    <col min="16133" max="16133" width="26.109375" customWidth="1"/>
    <col min="16134" max="16134" width="8.109375" bestFit="1" customWidth="1"/>
    <col min="16135" max="16135" width="8.44140625" bestFit="1" customWidth="1"/>
    <col min="16136" max="16136" width="30.44140625" customWidth="1"/>
    <col min="16137" max="16137" width="10" bestFit="1" customWidth="1"/>
    <col min="16138" max="16138" width="10.33203125" bestFit="1" customWidth="1"/>
    <col min="16139" max="16139" width="36" customWidth="1"/>
    <col min="16142" max="16142" width="19.33203125" customWidth="1"/>
  </cols>
  <sheetData>
    <row r="1" spans="1:18" s="4" customFormat="1" ht="13.9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2" t="s">
        <v>16</v>
      </c>
    </row>
    <row r="2" spans="1:18" x14ac:dyDescent="0.3">
      <c r="B2" s="17" t="s">
        <v>902</v>
      </c>
      <c r="C2" s="7" t="s">
        <v>731</v>
      </c>
      <c r="E2" s="5" t="s">
        <v>163</v>
      </c>
      <c r="F2">
        <v>1</v>
      </c>
      <c r="G2">
        <v>1</v>
      </c>
      <c r="H2" s="5" t="s">
        <v>19</v>
      </c>
    </row>
    <row r="3" spans="1:18" x14ac:dyDescent="0.3">
      <c r="B3" s="6"/>
      <c r="C3" s="7"/>
      <c r="E3" s="5" t="s">
        <v>732</v>
      </c>
      <c r="H3" s="5" t="s">
        <v>733</v>
      </c>
      <c r="I3">
        <v>1</v>
      </c>
    </row>
    <row r="4" spans="1:18" x14ac:dyDescent="0.3">
      <c r="B4" s="6"/>
      <c r="C4" s="7"/>
      <c r="E4" s="5" t="s">
        <v>734</v>
      </c>
      <c r="H4" s="5"/>
    </row>
    <row r="5" spans="1:18" x14ac:dyDescent="0.3">
      <c r="B5" s="18" t="s">
        <v>908</v>
      </c>
      <c r="C5" t="s">
        <v>743</v>
      </c>
      <c r="E5" t="s">
        <v>744</v>
      </c>
      <c r="F5">
        <v>0</v>
      </c>
      <c r="G5">
        <v>1</v>
      </c>
      <c r="H5" s="5" t="s">
        <v>19</v>
      </c>
    </row>
    <row r="6" spans="1:18" x14ac:dyDescent="0.3">
      <c r="E6" t="s">
        <v>745</v>
      </c>
      <c r="F6">
        <v>0</v>
      </c>
      <c r="G6">
        <v>2</v>
      </c>
      <c r="H6" s="5" t="s">
        <v>746</v>
      </c>
      <c r="I6">
        <v>0</v>
      </c>
    </row>
    <row r="7" spans="1:18" x14ac:dyDescent="0.3">
      <c r="H7" s="5" t="s">
        <v>747</v>
      </c>
      <c r="I7">
        <v>2</v>
      </c>
    </row>
    <row r="8" spans="1:18" x14ac:dyDescent="0.3">
      <c r="B8" s="18" t="s">
        <v>966</v>
      </c>
      <c r="C8" t="s">
        <v>886</v>
      </c>
      <c r="E8" s="5" t="s">
        <v>184</v>
      </c>
      <c r="F8" s="5">
        <v>0</v>
      </c>
      <c r="G8" s="5">
        <v>1</v>
      </c>
      <c r="H8" s="5" t="s">
        <v>19</v>
      </c>
      <c r="I8" s="5"/>
      <c r="J8" s="5"/>
      <c r="K8" s="5" t="s">
        <v>26</v>
      </c>
      <c r="L8">
        <f>0.9*12.762</f>
        <v>11.485800000000001</v>
      </c>
      <c r="M8">
        <v>1000</v>
      </c>
    </row>
    <row r="9" spans="1:18" x14ac:dyDescent="0.3">
      <c r="E9" s="5" t="s">
        <v>874</v>
      </c>
      <c r="F9" s="5">
        <v>0</v>
      </c>
      <c r="G9" s="5">
        <v>1000</v>
      </c>
      <c r="H9" s="5" t="s">
        <v>875</v>
      </c>
      <c r="I9" s="5">
        <v>0</v>
      </c>
      <c r="J9" s="5">
        <v>1000</v>
      </c>
      <c r="K9" s="5"/>
    </row>
    <row r="10" spans="1:18" x14ac:dyDescent="0.3">
      <c r="B10" s="18" t="s">
        <v>974</v>
      </c>
      <c r="C10" t="s">
        <v>894</v>
      </c>
      <c r="E10" s="5" t="s">
        <v>165</v>
      </c>
      <c r="F10" s="5">
        <v>0</v>
      </c>
      <c r="G10" s="5">
        <v>1</v>
      </c>
      <c r="H10" s="5" t="s">
        <v>19</v>
      </c>
      <c r="I10" s="5"/>
      <c r="J10" s="5"/>
      <c r="K10" s="5" t="s">
        <v>26</v>
      </c>
      <c r="L10">
        <f>0.9*19.638</f>
        <v>17.674200000000003</v>
      </c>
      <c r="M10">
        <v>1000</v>
      </c>
    </row>
    <row r="11" spans="1:18" x14ac:dyDescent="0.3">
      <c r="B11" s="8"/>
      <c r="E11" s="5" t="s">
        <v>874</v>
      </c>
      <c r="F11" s="5">
        <v>0</v>
      </c>
      <c r="G11" s="5">
        <v>1000</v>
      </c>
      <c r="H11" s="5" t="s">
        <v>875</v>
      </c>
      <c r="I11" s="5">
        <v>0</v>
      </c>
      <c r="J11" s="5">
        <v>1000</v>
      </c>
      <c r="K11" s="5"/>
    </row>
    <row r="12" spans="1:18" x14ac:dyDescent="0.3">
      <c r="B12" s="6">
        <v>262</v>
      </c>
      <c r="C12" s="6" t="s">
        <v>603</v>
      </c>
      <c r="D12" s="6"/>
      <c r="E12" t="s">
        <v>141</v>
      </c>
      <c r="G12">
        <v>10</v>
      </c>
      <c r="H12" s="5" t="s">
        <v>19</v>
      </c>
    </row>
    <row r="13" spans="1:18" x14ac:dyDescent="0.3">
      <c r="B13" s="6"/>
      <c r="C13" s="6"/>
      <c r="D13" s="6"/>
      <c r="E13" t="s">
        <v>592</v>
      </c>
      <c r="H13" t="s">
        <v>104</v>
      </c>
      <c r="I13">
        <v>1</v>
      </c>
    </row>
    <row r="14" spans="1:18" x14ac:dyDescent="0.3">
      <c r="B14">
        <v>315</v>
      </c>
      <c r="C14" t="s">
        <v>17</v>
      </c>
      <c r="D14" s="21" t="b">
        <v>1</v>
      </c>
      <c r="E14" t="s">
        <v>18</v>
      </c>
      <c r="F14">
        <v>1</v>
      </c>
      <c r="G14">
        <v>1</v>
      </c>
      <c r="H14" s="5" t="s">
        <v>19</v>
      </c>
    </row>
    <row r="15" spans="1:18" x14ac:dyDescent="0.3">
      <c r="E15" t="s">
        <v>20</v>
      </c>
      <c r="H15" t="s">
        <v>21</v>
      </c>
      <c r="I15">
        <v>1</v>
      </c>
    </row>
    <row r="16" spans="1:18" x14ac:dyDescent="0.3">
      <c r="B16">
        <v>318</v>
      </c>
      <c r="C16" t="s">
        <v>22</v>
      </c>
      <c r="D16" s="21" t="b">
        <v>1</v>
      </c>
      <c r="E16" t="s">
        <v>23</v>
      </c>
      <c r="F16">
        <v>1</v>
      </c>
      <c r="G16">
        <v>1</v>
      </c>
      <c r="H16" s="5" t="s">
        <v>19</v>
      </c>
    </row>
    <row r="17" spans="1:12" x14ac:dyDescent="0.3">
      <c r="E17" t="s">
        <v>20</v>
      </c>
      <c r="H17" t="s">
        <v>21</v>
      </c>
      <c r="I17">
        <v>1</v>
      </c>
    </row>
    <row r="18" spans="1:12" x14ac:dyDescent="0.3">
      <c r="B18" s="6">
        <v>310</v>
      </c>
      <c r="C18" s="6" t="s">
        <v>24</v>
      </c>
      <c r="D18" s="6"/>
      <c r="E18" t="s">
        <v>25</v>
      </c>
      <c r="F18">
        <v>1</v>
      </c>
      <c r="G18">
        <v>1</v>
      </c>
      <c r="H18" s="5" t="s">
        <v>19</v>
      </c>
      <c r="K18" s="5" t="s">
        <v>26</v>
      </c>
      <c r="L18">
        <v>2</v>
      </c>
    </row>
    <row r="19" spans="1:12" x14ac:dyDescent="0.3">
      <c r="B19" s="6"/>
      <c r="C19" s="6"/>
      <c r="D19" s="6"/>
      <c r="E19" t="s">
        <v>27</v>
      </c>
    </row>
    <row r="20" spans="1:12" x14ac:dyDescent="0.3">
      <c r="A20" s="5"/>
      <c r="B20" s="6">
        <v>1</v>
      </c>
      <c r="C20" s="6" t="s">
        <v>28</v>
      </c>
      <c r="D20" s="6"/>
      <c r="E20" s="5" t="s">
        <v>29</v>
      </c>
      <c r="H20" s="5" t="s">
        <v>30</v>
      </c>
      <c r="K20" s="5" t="s">
        <v>26</v>
      </c>
      <c r="L20">
        <v>1</v>
      </c>
    </row>
    <row r="21" spans="1:12" x14ac:dyDescent="0.3">
      <c r="A21" s="5"/>
      <c r="B21" s="6">
        <v>2</v>
      </c>
      <c r="C21" s="6" t="s">
        <v>31</v>
      </c>
      <c r="D21" s="6"/>
      <c r="E21" s="5" t="s">
        <v>32</v>
      </c>
      <c r="H21" s="5" t="s">
        <v>30</v>
      </c>
      <c r="K21" s="5" t="s">
        <v>26</v>
      </c>
      <c r="L21">
        <v>1</v>
      </c>
    </row>
    <row r="22" spans="1:12" x14ac:dyDescent="0.3">
      <c r="A22" s="5"/>
      <c r="B22" s="6">
        <v>3</v>
      </c>
      <c r="C22" s="6" t="s">
        <v>33</v>
      </c>
      <c r="D22" s="6"/>
      <c r="E22" s="5" t="s">
        <v>29</v>
      </c>
      <c r="H22" s="5" t="s">
        <v>30</v>
      </c>
      <c r="K22" s="5" t="s">
        <v>34</v>
      </c>
      <c r="L22">
        <v>1</v>
      </c>
    </row>
    <row r="23" spans="1:12" x14ac:dyDescent="0.3">
      <c r="A23" s="5"/>
      <c r="B23" s="6">
        <v>4</v>
      </c>
      <c r="C23" s="6" t="s">
        <v>35</v>
      </c>
      <c r="D23" s="6"/>
      <c r="E23" s="5" t="s">
        <v>29</v>
      </c>
      <c r="H23" s="5" t="s">
        <v>30</v>
      </c>
      <c r="K23" s="5" t="s">
        <v>36</v>
      </c>
      <c r="L23">
        <v>1</v>
      </c>
    </row>
    <row r="24" spans="1:12" x14ac:dyDescent="0.3">
      <c r="A24" s="5"/>
      <c r="B24" s="6">
        <v>5</v>
      </c>
      <c r="C24" s="6" t="s">
        <v>37</v>
      </c>
      <c r="D24" s="6"/>
      <c r="E24" s="5" t="s">
        <v>29</v>
      </c>
      <c r="H24" s="5" t="s">
        <v>30</v>
      </c>
      <c r="K24" s="5" t="s">
        <v>38</v>
      </c>
      <c r="L24">
        <v>1</v>
      </c>
    </row>
    <row r="25" spans="1:12" x14ac:dyDescent="0.3">
      <c r="A25" s="5"/>
      <c r="B25" s="6">
        <v>6</v>
      </c>
      <c r="C25" s="6" t="s">
        <v>39</v>
      </c>
      <c r="D25" s="6"/>
      <c r="E25" s="5" t="s">
        <v>25</v>
      </c>
      <c r="H25" s="5" t="s">
        <v>40</v>
      </c>
      <c r="K25" s="5" t="s">
        <v>26</v>
      </c>
      <c r="L25">
        <v>1</v>
      </c>
    </row>
    <row r="26" spans="1:12" x14ac:dyDescent="0.3">
      <c r="A26" s="5"/>
      <c r="B26" s="6">
        <v>7</v>
      </c>
      <c r="C26" s="6" t="s">
        <v>41</v>
      </c>
      <c r="D26" s="6"/>
      <c r="E26" s="5" t="s">
        <v>25</v>
      </c>
      <c r="H26" s="5" t="s">
        <v>40</v>
      </c>
      <c r="K26" s="5" t="s">
        <v>34</v>
      </c>
      <c r="L26">
        <v>1</v>
      </c>
    </row>
    <row r="27" spans="1:12" x14ac:dyDescent="0.3">
      <c r="A27" s="5"/>
      <c r="B27" s="6">
        <v>8</v>
      </c>
      <c r="C27" s="6" t="s">
        <v>42</v>
      </c>
      <c r="D27" s="6"/>
      <c r="E27" s="5" t="s">
        <v>25</v>
      </c>
      <c r="H27" s="5" t="s">
        <v>40</v>
      </c>
      <c r="K27" s="5" t="s">
        <v>36</v>
      </c>
      <c r="L27">
        <v>1</v>
      </c>
    </row>
    <row r="28" spans="1:12" x14ac:dyDescent="0.3">
      <c r="A28" s="5"/>
      <c r="B28" s="6">
        <v>9</v>
      </c>
      <c r="C28" s="7" t="s">
        <v>43</v>
      </c>
      <c r="D28" s="7"/>
      <c r="E28" s="5" t="s">
        <v>25</v>
      </c>
      <c r="F28" s="8"/>
      <c r="G28" s="8"/>
      <c r="H28" s="5" t="s">
        <v>40</v>
      </c>
      <c r="I28" s="8"/>
      <c r="J28" s="8"/>
      <c r="K28" s="5" t="s">
        <v>38</v>
      </c>
      <c r="L28">
        <v>1</v>
      </c>
    </row>
    <row r="29" spans="1:12" x14ac:dyDescent="0.3">
      <c r="A29" s="5"/>
      <c r="B29" s="6">
        <v>10</v>
      </c>
      <c r="C29" s="7" t="s">
        <v>44</v>
      </c>
      <c r="D29" s="7"/>
      <c r="E29" s="5" t="s">
        <v>45</v>
      </c>
      <c r="F29" s="8"/>
      <c r="G29" s="8"/>
      <c r="H29" s="5" t="s">
        <v>30</v>
      </c>
      <c r="I29" s="8"/>
      <c r="J29" s="8"/>
    </row>
    <row r="30" spans="1:12" x14ac:dyDescent="0.3">
      <c r="A30" s="5"/>
      <c r="B30" s="6"/>
      <c r="C30" s="7"/>
      <c r="D30" s="7"/>
      <c r="E30" s="5" t="s">
        <v>46</v>
      </c>
      <c r="F30" s="8"/>
      <c r="G30" s="8"/>
      <c r="H30" s="5" t="s">
        <v>47</v>
      </c>
      <c r="I30" s="8">
        <v>1</v>
      </c>
      <c r="J30" s="8"/>
    </row>
    <row r="31" spans="1:12" x14ac:dyDescent="0.3">
      <c r="A31" s="5"/>
      <c r="B31" s="6">
        <v>11</v>
      </c>
      <c r="C31" s="7" t="s">
        <v>48</v>
      </c>
      <c r="D31" s="7"/>
      <c r="E31" s="5" t="s">
        <v>45</v>
      </c>
      <c r="F31" s="8"/>
      <c r="G31" s="8"/>
      <c r="H31" s="5" t="s">
        <v>30</v>
      </c>
      <c r="I31" s="8"/>
      <c r="J31" s="8"/>
    </row>
    <row r="32" spans="1:12" x14ac:dyDescent="0.3">
      <c r="A32" s="5"/>
      <c r="B32" s="6"/>
      <c r="C32" s="7"/>
      <c r="D32" s="7"/>
      <c r="E32" s="5" t="s">
        <v>46</v>
      </c>
      <c r="F32" s="8"/>
      <c r="G32" s="8"/>
      <c r="H32" s="5" t="s">
        <v>49</v>
      </c>
      <c r="I32" s="8">
        <v>1</v>
      </c>
      <c r="J32" s="8"/>
    </row>
    <row r="33" spans="1:14" x14ac:dyDescent="0.3">
      <c r="A33" s="5"/>
      <c r="B33" s="6">
        <v>12</v>
      </c>
      <c r="C33" s="7" t="s">
        <v>50</v>
      </c>
      <c r="D33" s="7"/>
      <c r="E33" s="5" t="s">
        <v>45</v>
      </c>
      <c r="F33" s="8"/>
      <c r="G33" s="8"/>
      <c r="H33" s="5" t="s">
        <v>30</v>
      </c>
      <c r="I33" s="8"/>
      <c r="J33" s="8"/>
    </row>
    <row r="34" spans="1:14" x14ac:dyDescent="0.3">
      <c r="A34" s="5"/>
      <c r="B34" s="6"/>
      <c r="C34" s="7"/>
      <c r="D34" s="7"/>
      <c r="E34" s="5" t="s">
        <v>46</v>
      </c>
      <c r="F34" s="8"/>
      <c r="G34" s="8"/>
      <c r="H34" s="5" t="s">
        <v>51</v>
      </c>
      <c r="I34" s="8">
        <v>1</v>
      </c>
      <c r="J34" s="8"/>
    </row>
    <row r="35" spans="1:14" x14ac:dyDescent="0.3">
      <c r="A35" s="5"/>
      <c r="B35" s="6">
        <v>13</v>
      </c>
      <c r="C35" s="7" t="s">
        <v>52</v>
      </c>
      <c r="D35" s="7"/>
      <c r="E35" s="5" t="s">
        <v>45</v>
      </c>
      <c r="F35" s="8"/>
      <c r="G35" s="8"/>
      <c r="H35" s="5" t="s">
        <v>30</v>
      </c>
      <c r="I35" s="8"/>
      <c r="J35" s="8"/>
    </row>
    <row r="36" spans="1:14" x14ac:dyDescent="0.3">
      <c r="A36" s="5"/>
      <c r="B36" s="6"/>
      <c r="C36" s="7"/>
      <c r="D36" s="7"/>
      <c r="E36" s="5" t="s">
        <v>46</v>
      </c>
      <c r="F36" s="8"/>
      <c r="G36" s="8"/>
      <c r="H36" s="5" t="s">
        <v>53</v>
      </c>
      <c r="I36" s="8">
        <v>1</v>
      </c>
      <c r="J36" s="8"/>
    </row>
    <row r="37" spans="1:14" x14ac:dyDescent="0.3">
      <c r="A37" s="5"/>
      <c r="B37" s="6">
        <v>14</v>
      </c>
      <c r="C37" s="7" t="s">
        <v>54</v>
      </c>
      <c r="D37" s="7"/>
      <c r="E37" s="5" t="s">
        <v>45</v>
      </c>
      <c r="F37" s="8"/>
      <c r="G37" s="8"/>
      <c r="H37" s="5" t="s">
        <v>30</v>
      </c>
      <c r="I37" s="8"/>
      <c r="J37" s="8"/>
    </row>
    <row r="38" spans="1:14" x14ac:dyDescent="0.3">
      <c r="A38" s="5"/>
      <c r="B38" s="6"/>
      <c r="C38" s="7"/>
      <c r="D38" s="7"/>
      <c r="E38" s="5" t="s">
        <v>46</v>
      </c>
      <c r="F38" s="8"/>
      <c r="G38" s="8"/>
      <c r="H38" s="5" t="s">
        <v>55</v>
      </c>
      <c r="I38" s="8">
        <v>1</v>
      </c>
      <c r="J38" s="8"/>
    </row>
    <row r="39" spans="1:14" x14ac:dyDescent="0.3">
      <c r="A39" s="5"/>
      <c r="B39" s="6">
        <v>15</v>
      </c>
      <c r="C39" s="7" t="s">
        <v>56</v>
      </c>
      <c r="D39" s="7"/>
      <c r="E39" s="5" t="s">
        <v>45</v>
      </c>
      <c r="F39" s="8"/>
      <c r="G39" s="8"/>
      <c r="H39" s="5" t="s">
        <v>30</v>
      </c>
      <c r="I39" s="8"/>
      <c r="J39" s="8"/>
    </row>
    <row r="40" spans="1:14" x14ac:dyDescent="0.3">
      <c r="A40" s="5"/>
      <c r="B40" s="6"/>
      <c r="C40" s="7"/>
      <c r="D40" s="7"/>
      <c r="E40" s="5" t="s">
        <v>46</v>
      </c>
      <c r="F40" s="8"/>
      <c r="G40" s="8"/>
      <c r="H40" s="5" t="s">
        <v>57</v>
      </c>
      <c r="I40" s="8">
        <v>1</v>
      </c>
      <c r="J40" s="8"/>
    </row>
    <row r="41" spans="1:14" x14ac:dyDescent="0.3">
      <c r="A41" s="5"/>
      <c r="B41" s="6">
        <v>16</v>
      </c>
      <c r="C41" s="7" t="s">
        <v>58</v>
      </c>
      <c r="D41" s="7"/>
      <c r="E41" s="5" t="s">
        <v>45</v>
      </c>
      <c r="F41" s="8"/>
      <c r="G41" s="8"/>
      <c r="H41" s="5" t="s">
        <v>30</v>
      </c>
      <c r="I41" s="8"/>
      <c r="J41" s="8"/>
    </row>
    <row r="42" spans="1:14" x14ac:dyDescent="0.3">
      <c r="A42" s="5"/>
      <c r="B42" s="6"/>
      <c r="C42" s="7"/>
      <c r="D42" s="7"/>
      <c r="E42" s="5" t="s">
        <v>46</v>
      </c>
      <c r="F42" s="8"/>
      <c r="G42" s="8"/>
      <c r="H42" s="5" t="s">
        <v>59</v>
      </c>
      <c r="I42" s="8">
        <v>1</v>
      </c>
      <c r="J42" s="8"/>
    </row>
    <row r="43" spans="1:14" x14ac:dyDescent="0.3">
      <c r="A43" s="5"/>
      <c r="B43" s="6">
        <v>17</v>
      </c>
      <c r="C43" s="7" t="s">
        <v>60</v>
      </c>
      <c r="D43" s="7"/>
      <c r="E43" s="5" t="s">
        <v>45</v>
      </c>
      <c r="F43" s="8"/>
      <c r="G43" s="8"/>
      <c r="H43" s="5" t="s">
        <v>30</v>
      </c>
      <c r="I43" s="8"/>
      <c r="J43" s="8"/>
    </row>
    <row r="44" spans="1:14" x14ac:dyDescent="0.3">
      <c r="A44" s="5"/>
      <c r="B44" s="6"/>
      <c r="C44" s="7"/>
      <c r="D44" s="7"/>
      <c r="E44" s="5" t="s">
        <v>46</v>
      </c>
      <c r="F44" s="8"/>
      <c r="G44" s="8"/>
      <c r="H44" s="5" t="s">
        <v>61</v>
      </c>
      <c r="I44" s="8">
        <v>1</v>
      </c>
      <c r="J44" s="8"/>
    </row>
    <row r="45" spans="1:14" x14ac:dyDescent="0.3">
      <c r="A45" s="5"/>
      <c r="B45" s="6">
        <v>18</v>
      </c>
      <c r="C45" s="7" t="s">
        <v>62</v>
      </c>
      <c r="D45" s="7"/>
      <c r="E45" s="5" t="s">
        <v>63</v>
      </c>
      <c r="F45" s="8"/>
      <c r="G45" s="8"/>
      <c r="H45" s="5" t="s">
        <v>64</v>
      </c>
      <c r="I45" s="8"/>
      <c r="J45" s="8"/>
      <c r="K45" s="5" t="s">
        <v>65</v>
      </c>
      <c r="L45">
        <v>-1000</v>
      </c>
      <c r="M45">
        <v>1000</v>
      </c>
      <c r="N45" s="5"/>
    </row>
    <row r="46" spans="1:14" x14ac:dyDescent="0.3">
      <c r="A46" s="5"/>
      <c r="B46" s="6"/>
      <c r="C46" s="7"/>
      <c r="D46" s="7"/>
      <c r="E46" s="5" t="s">
        <v>66</v>
      </c>
      <c r="F46" s="8">
        <v>1</v>
      </c>
      <c r="G46" s="8">
        <v>1</v>
      </c>
      <c r="H46" s="5" t="s">
        <v>67</v>
      </c>
      <c r="I46" s="8">
        <v>1</v>
      </c>
      <c r="J46" s="8"/>
      <c r="K46" s="5"/>
    </row>
    <row r="47" spans="1:14" x14ac:dyDescent="0.3">
      <c r="A47" s="5"/>
      <c r="B47" s="6">
        <v>19</v>
      </c>
      <c r="C47" s="7" t="s">
        <v>68</v>
      </c>
      <c r="D47" s="7"/>
      <c r="E47" s="5" t="s">
        <v>69</v>
      </c>
      <c r="F47" s="8"/>
      <c r="G47" s="8"/>
      <c r="H47" s="5" t="s">
        <v>70</v>
      </c>
      <c r="I47" s="8"/>
      <c r="J47" s="8"/>
      <c r="K47" s="5" t="s">
        <v>65</v>
      </c>
      <c r="L47" s="35">
        <v>-1000</v>
      </c>
      <c r="M47" s="35">
        <v>1000</v>
      </c>
    </row>
    <row r="48" spans="1:14" x14ac:dyDescent="0.3">
      <c r="A48" s="5"/>
      <c r="B48" s="6"/>
      <c r="C48" s="7"/>
      <c r="D48" s="7"/>
      <c r="E48" s="5" t="s">
        <v>71</v>
      </c>
      <c r="F48" s="8">
        <v>1</v>
      </c>
      <c r="G48" s="8">
        <v>1</v>
      </c>
      <c r="H48" s="5" t="s">
        <v>67</v>
      </c>
      <c r="I48" s="8">
        <v>1</v>
      </c>
      <c r="J48" s="8"/>
      <c r="K48" s="5"/>
    </row>
    <row r="49" spans="1:18" x14ac:dyDescent="0.3">
      <c r="A49" s="5"/>
      <c r="B49" s="6"/>
      <c r="C49" s="7"/>
      <c r="D49" s="7"/>
      <c r="E49" s="5" t="s">
        <v>72</v>
      </c>
      <c r="F49" s="8">
        <v>1</v>
      </c>
      <c r="G49" s="8">
        <v>1</v>
      </c>
      <c r="H49" s="5" t="s">
        <v>46</v>
      </c>
      <c r="I49" s="8"/>
      <c r="J49" s="8"/>
      <c r="K49" s="5"/>
    </row>
    <row r="50" spans="1:18" x14ac:dyDescent="0.3">
      <c r="A50" s="5"/>
      <c r="B50" s="6">
        <v>20</v>
      </c>
      <c r="C50" s="7" t="s">
        <v>73</v>
      </c>
      <c r="D50" s="7"/>
      <c r="E50" s="5" t="s">
        <v>69</v>
      </c>
      <c r="F50" s="8"/>
      <c r="G50" s="8"/>
      <c r="H50" s="5" t="s">
        <v>74</v>
      </c>
      <c r="I50" s="8"/>
      <c r="J50" s="8"/>
      <c r="K50" s="5" t="s">
        <v>65</v>
      </c>
      <c r="L50" s="35">
        <v>-1000</v>
      </c>
      <c r="M50" s="35">
        <v>1000</v>
      </c>
    </row>
    <row r="51" spans="1:18" x14ac:dyDescent="0.3">
      <c r="A51" s="5"/>
      <c r="B51" s="6"/>
      <c r="C51" s="7"/>
      <c r="D51" s="7"/>
      <c r="E51" s="5" t="s">
        <v>75</v>
      </c>
      <c r="F51" s="8">
        <v>1</v>
      </c>
      <c r="G51" s="8">
        <v>1</v>
      </c>
      <c r="H51" s="5" t="s">
        <v>61</v>
      </c>
      <c r="I51" s="8">
        <v>1</v>
      </c>
      <c r="J51" s="8"/>
      <c r="K51" s="5"/>
    </row>
    <row r="52" spans="1:18" x14ac:dyDescent="0.3">
      <c r="A52" s="5"/>
      <c r="B52" s="6"/>
      <c r="C52" s="7"/>
      <c r="D52" s="7"/>
      <c r="E52" s="5" t="s">
        <v>76</v>
      </c>
      <c r="F52" s="8">
        <v>1</v>
      </c>
      <c r="G52" s="8">
        <v>1</v>
      </c>
      <c r="H52" s="5" t="s">
        <v>46</v>
      </c>
      <c r="I52" s="8"/>
      <c r="J52" s="8"/>
      <c r="K52" s="5"/>
    </row>
    <row r="53" spans="1:18" x14ac:dyDescent="0.3">
      <c r="A53" s="5"/>
      <c r="B53" s="6">
        <v>21</v>
      </c>
      <c r="C53" s="7" t="s">
        <v>77</v>
      </c>
      <c r="D53" s="7"/>
      <c r="E53" s="5" t="s">
        <v>78</v>
      </c>
      <c r="F53" s="8"/>
      <c r="G53" s="8"/>
      <c r="H53" s="5" t="s">
        <v>30</v>
      </c>
      <c r="I53" s="8"/>
      <c r="J53" s="8"/>
      <c r="K53" s="5" t="s">
        <v>79</v>
      </c>
      <c r="L53">
        <v>1</v>
      </c>
      <c r="R53" t="s">
        <v>80</v>
      </c>
    </row>
    <row r="54" spans="1:18" x14ac:dyDescent="0.3">
      <c r="A54" s="5"/>
      <c r="B54" s="6">
        <v>22</v>
      </c>
      <c r="C54" s="7" t="s">
        <v>81</v>
      </c>
      <c r="D54" s="7"/>
      <c r="E54" s="5" t="s">
        <v>78</v>
      </c>
      <c r="F54" s="8"/>
      <c r="G54" s="8"/>
      <c r="H54" s="5" t="s">
        <v>30</v>
      </c>
      <c r="I54" s="8"/>
      <c r="J54" s="8"/>
      <c r="K54" s="5" t="s">
        <v>82</v>
      </c>
      <c r="L54">
        <v>1</v>
      </c>
      <c r="R54" t="s">
        <v>83</v>
      </c>
    </row>
    <row r="55" spans="1:18" x14ac:dyDescent="0.3">
      <c r="A55" s="5"/>
      <c r="B55" s="6">
        <v>23</v>
      </c>
      <c r="C55" s="7" t="s">
        <v>84</v>
      </c>
      <c r="D55" s="22" t="b">
        <v>1</v>
      </c>
      <c r="E55" s="5" t="s">
        <v>85</v>
      </c>
      <c r="F55" s="8"/>
      <c r="G55" s="8"/>
      <c r="H55" s="5" t="s">
        <v>30</v>
      </c>
      <c r="I55" s="8"/>
      <c r="J55" s="8"/>
    </row>
    <row r="56" spans="1:18" x14ac:dyDescent="0.3">
      <c r="A56" s="5"/>
      <c r="B56" s="6"/>
      <c r="C56" s="7"/>
      <c r="D56" s="7"/>
      <c r="E56" s="5" t="s">
        <v>46</v>
      </c>
      <c r="F56" s="8"/>
      <c r="G56" s="8"/>
      <c r="H56" s="5" t="s">
        <v>25</v>
      </c>
      <c r="I56" s="8">
        <v>1</v>
      </c>
      <c r="J56" s="8"/>
    </row>
    <row r="57" spans="1:18" x14ac:dyDescent="0.3">
      <c r="A57" s="5"/>
      <c r="B57" s="6">
        <v>24</v>
      </c>
      <c r="C57" s="7" t="s">
        <v>86</v>
      </c>
      <c r="D57" s="22" t="b">
        <v>1</v>
      </c>
      <c r="E57" s="5" t="s">
        <v>87</v>
      </c>
      <c r="F57" s="8"/>
      <c r="G57" s="8"/>
      <c r="H57" s="5" t="s">
        <v>30</v>
      </c>
      <c r="I57" s="8"/>
      <c r="J57" s="8"/>
    </row>
    <row r="58" spans="1:18" x14ac:dyDescent="0.3">
      <c r="A58" s="5"/>
      <c r="B58" s="6"/>
      <c r="C58" s="7"/>
      <c r="D58" s="7"/>
      <c r="E58" s="5" t="s">
        <v>46</v>
      </c>
      <c r="F58" s="8"/>
      <c r="G58" s="8"/>
      <c r="H58" s="5" t="s">
        <v>25</v>
      </c>
      <c r="I58" s="8">
        <v>1</v>
      </c>
      <c r="J58" s="8"/>
    </row>
    <row r="59" spans="1:18" x14ac:dyDescent="0.3">
      <c r="A59" s="5"/>
      <c r="B59" s="6">
        <v>25</v>
      </c>
      <c r="C59" s="6" t="s">
        <v>88</v>
      </c>
      <c r="D59" s="22" t="b">
        <v>1</v>
      </c>
      <c r="E59" s="5" t="s">
        <v>89</v>
      </c>
      <c r="H59" s="5" t="s">
        <v>90</v>
      </c>
    </row>
    <row r="60" spans="1:18" x14ac:dyDescent="0.3">
      <c r="A60" s="5"/>
      <c r="B60" s="6"/>
      <c r="C60" s="6"/>
      <c r="D60" s="6"/>
      <c r="E60" s="5" t="s">
        <v>46</v>
      </c>
      <c r="H60" s="5" t="s">
        <v>25</v>
      </c>
      <c r="I60">
        <v>1</v>
      </c>
    </row>
    <row r="61" spans="1:18" x14ac:dyDescent="0.3">
      <c r="A61" s="5"/>
      <c r="B61" s="6">
        <v>26</v>
      </c>
      <c r="C61" s="6" t="s">
        <v>91</v>
      </c>
      <c r="D61" s="25" t="b">
        <v>1</v>
      </c>
      <c r="E61" s="5" t="s">
        <v>92</v>
      </c>
      <c r="H61" s="5" t="s">
        <v>30</v>
      </c>
    </row>
    <row r="62" spans="1:18" x14ac:dyDescent="0.3">
      <c r="A62" s="5"/>
      <c r="B62" s="6"/>
      <c r="C62" s="6"/>
      <c r="D62" s="6"/>
      <c r="E62" s="5" t="s">
        <v>46</v>
      </c>
      <c r="H62" s="5" t="s">
        <v>25</v>
      </c>
      <c r="I62">
        <v>1</v>
      </c>
    </row>
    <row r="63" spans="1:18" x14ac:dyDescent="0.3">
      <c r="A63" s="5"/>
      <c r="B63" s="6">
        <v>27</v>
      </c>
      <c r="C63" s="6" t="s">
        <v>93</v>
      </c>
      <c r="D63" s="22" t="b">
        <v>1</v>
      </c>
      <c r="E63" s="5" t="s">
        <v>94</v>
      </c>
      <c r="H63" s="5" t="s">
        <v>30</v>
      </c>
    </row>
    <row r="64" spans="1:18" x14ac:dyDescent="0.3">
      <c r="A64" s="5"/>
      <c r="B64" s="6"/>
      <c r="C64" s="6"/>
      <c r="D64" s="6"/>
      <c r="E64" s="5" t="s">
        <v>46</v>
      </c>
      <c r="H64" s="5" t="s">
        <v>25</v>
      </c>
      <c r="I64">
        <v>1</v>
      </c>
    </row>
    <row r="65" spans="1:18" x14ac:dyDescent="0.3">
      <c r="A65" s="5"/>
      <c r="B65" s="6">
        <v>28</v>
      </c>
      <c r="C65" s="6" t="s">
        <v>95</v>
      </c>
      <c r="D65" s="22" t="b">
        <v>1</v>
      </c>
      <c r="E65" s="5" t="s">
        <v>96</v>
      </c>
      <c r="H65" s="5" t="s">
        <v>30</v>
      </c>
    </row>
    <row r="66" spans="1:18" x14ac:dyDescent="0.3">
      <c r="A66" s="5"/>
      <c r="B66" s="6"/>
      <c r="C66" s="6"/>
      <c r="D66" s="6"/>
      <c r="E66" s="5" t="s">
        <v>46</v>
      </c>
      <c r="H66" s="5" t="s">
        <v>25</v>
      </c>
      <c r="I66">
        <v>1</v>
      </c>
    </row>
    <row r="67" spans="1:18" x14ac:dyDescent="0.3">
      <c r="A67" s="5"/>
      <c r="B67" s="6">
        <v>29</v>
      </c>
      <c r="C67" s="7" t="s">
        <v>97</v>
      </c>
      <c r="D67" s="6"/>
      <c r="E67" s="5" t="s">
        <v>25</v>
      </c>
      <c r="G67">
        <v>11</v>
      </c>
      <c r="H67" s="5" t="s">
        <v>30</v>
      </c>
      <c r="K67" s="5" t="s">
        <v>65</v>
      </c>
      <c r="L67" s="35">
        <v>-1000</v>
      </c>
      <c r="M67" s="35">
        <v>1000</v>
      </c>
      <c r="R67" s="5"/>
    </row>
    <row r="68" spans="1:18" x14ac:dyDescent="0.3">
      <c r="A68" s="5"/>
      <c r="B68" s="6"/>
      <c r="C68" s="6"/>
      <c r="D68" s="6"/>
      <c r="E68" s="5" t="s">
        <v>98</v>
      </c>
      <c r="G68">
        <v>1</v>
      </c>
      <c r="H68" s="5" t="s">
        <v>99</v>
      </c>
      <c r="I68">
        <v>1</v>
      </c>
      <c r="K68" s="5" t="s">
        <v>100</v>
      </c>
      <c r="L68" s="35">
        <v>-1000</v>
      </c>
      <c r="M68" s="35">
        <v>1000</v>
      </c>
    </row>
    <row r="69" spans="1:18" x14ac:dyDescent="0.3">
      <c r="A69" s="5"/>
      <c r="B69" s="6"/>
      <c r="C69" s="6"/>
      <c r="D69" s="6"/>
      <c r="E69" s="5" t="s">
        <v>101</v>
      </c>
      <c r="H69" s="5" t="s">
        <v>46</v>
      </c>
      <c r="K69" s="5" t="s">
        <v>102</v>
      </c>
      <c r="L69" s="35">
        <v>-1000</v>
      </c>
      <c r="M69" s="35">
        <v>1000</v>
      </c>
    </row>
    <row r="70" spans="1:18" x14ac:dyDescent="0.3">
      <c r="A70" s="5"/>
      <c r="B70" s="6">
        <v>30</v>
      </c>
      <c r="C70" s="7" t="s">
        <v>103</v>
      </c>
      <c r="D70" s="6"/>
      <c r="E70" s="5" t="s">
        <v>99</v>
      </c>
      <c r="F70">
        <v>1</v>
      </c>
      <c r="G70">
        <v>1</v>
      </c>
      <c r="H70" s="5" t="s">
        <v>104</v>
      </c>
      <c r="I70">
        <v>11</v>
      </c>
      <c r="J70">
        <v>11</v>
      </c>
      <c r="K70" s="5" t="s">
        <v>105</v>
      </c>
      <c r="L70" s="35"/>
      <c r="M70" s="35"/>
      <c r="R70" s="5"/>
    </row>
    <row r="71" spans="1:18" x14ac:dyDescent="0.3">
      <c r="A71" s="5"/>
      <c r="B71" s="6"/>
      <c r="C71" s="7"/>
      <c r="D71" s="6"/>
      <c r="E71" s="5" t="s">
        <v>64</v>
      </c>
      <c r="H71" s="5" t="s">
        <v>98</v>
      </c>
      <c r="I71">
        <v>1</v>
      </c>
      <c r="J71">
        <v>1</v>
      </c>
      <c r="R71" s="5"/>
    </row>
    <row r="72" spans="1:18" x14ac:dyDescent="0.3">
      <c r="A72" s="5"/>
      <c r="B72" s="6">
        <v>31</v>
      </c>
      <c r="C72" s="6" t="s">
        <v>106</v>
      </c>
      <c r="D72" s="6"/>
      <c r="E72" s="5" t="s">
        <v>107</v>
      </c>
      <c r="F72">
        <v>1</v>
      </c>
      <c r="G72">
        <v>1</v>
      </c>
      <c r="H72" s="5" t="s">
        <v>30</v>
      </c>
    </row>
    <row r="73" spans="1:18" x14ac:dyDescent="0.3">
      <c r="A73" s="5"/>
      <c r="B73" s="6"/>
      <c r="C73" s="6"/>
      <c r="D73" s="6"/>
      <c r="E73" s="5" t="s">
        <v>101</v>
      </c>
      <c r="H73" s="5"/>
    </row>
    <row r="74" spans="1:18" x14ac:dyDescent="0.3">
      <c r="A74" s="5"/>
      <c r="B74" s="6">
        <v>32</v>
      </c>
      <c r="C74" s="6" t="s">
        <v>108</v>
      </c>
      <c r="D74" s="6"/>
      <c r="E74" s="5" t="s">
        <v>109</v>
      </c>
      <c r="F74">
        <v>1</v>
      </c>
      <c r="G74">
        <v>1</v>
      </c>
      <c r="H74" s="5" t="s">
        <v>30</v>
      </c>
    </row>
    <row r="75" spans="1:18" x14ac:dyDescent="0.3">
      <c r="A75" s="5"/>
      <c r="B75" s="6"/>
      <c r="C75" s="6"/>
      <c r="D75" s="6"/>
      <c r="E75" s="5" t="s">
        <v>101</v>
      </c>
      <c r="H75" s="5"/>
    </row>
    <row r="76" spans="1:18" x14ac:dyDescent="0.3">
      <c r="A76" s="5"/>
      <c r="B76" s="6">
        <v>33</v>
      </c>
      <c r="C76" s="6" t="s">
        <v>110</v>
      </c>
      <c r="D76" s="6"/>
      <c r="E76" s="5" t="s">
        <v>45</v>
      </c>
      <c r="H76" s="5" t="s">
        <v>30</v>
      </c>
    </row>
    <row r="77" spans="1:18" x14ac:dyDescent="0.3">
      <c r="A77" s="5"/>
      <c r="B77" s="6"/>
      <c r="C77" s="6"/>
      <c r="D77" s="6"/>
      <c r="E77" s="5" t="s">
        <v>46</v>
      </c>
      <c r="H77" s="5" t="s">
        <v>111</v>
      </c>
      <c r="I77">
        <v>1</v>
      </c>
    </row>
    <row r="78" spans="1:18" x14ac:dyDescent="0.3">
      <c r="A78" s="5"/>
      <c r="B78" s="6">
        <v>34</v>
      </c>
      <c r="C78" s="6" t="s">
        <v>112</v>
      </c>
      <c r="D78" s="6"/>
      <c r="E78" s="5" t="s">
        <v>45</v>
      </c>
      <c r="H78" s="5" t="s">
        <v>30</v>
      </c>
    </row>
    <row r="79" spans="1:18" x14ac:dyDescent="0.3">
      <c r="A79" s="5"/>
      <c r="B79" s="6"/>
      <c r="C79" s="6"/>
      <c r="D79" s="6"/>
      <c r="E79" s="5" t="s">
        <v>46</v>
      </c>
      <c r="H79" s="5" t="s">
        <v>113</v>
      </c>
      <c r="I79">
        <v>1</v>
      </c>
    </row>
    <row r="80" spans="1:18" x14ac:dyDescent="0.3">
      <c r="A80" s="5"/>
      <c r="B80" s="6">
        <v>35</v>
      </c>
      <c r="C80" s="6" t="s">
        <v>114</v>
      </c>
      <c r="D80" s="6"/>
      <c r="E80" s="5" t="s">
        <v>45</v>
      </c>
      <c r="H80" s="5" t="s">
        <v>30</v>
      </c>
    </row>
    <row r="81" spans="1:9" x14ac:dyDescent="0.3">
      <c r="A81" s="5"/>
      <c r="B81" s="6"/>
      <c r="C81" s="6"/>
      <c r="D81" s="6"/>
      <c r="E81" s="5" t="s">
        <v>46</v>
      </c>
      <c r="H81" s="5" t="s">
        <v>115</v>
      </c>
      <c r="I81">
        <v>1</v>
      </c>
    </row>
    <row r="82" spans="1:9" x14ac:dyDescent="0.3">
      <c r="A82" s="5"/>
      <c r="B82" s="6">
        <v>36</v>
      </c>
      <c r="C82" s="6" t="s">
        <v>116</v>
      </c>
      <c r="D82" s="6"/>
      <c r="E82" s="5" t="s">
        <v>45</v>
      </c>
      <c r="H82" s="5" t="s">
        <v>30</v>
      </c>
    </row>
    <row r="83" spans="1:9" x14ac:dyDescent="0.3">
      <c r="A83" s="5"/>
      <c r="B83" s="6"/>
      <c r="C83" s="6"/>
      <c r="D83" s="6"/>
      <c r="E83" s="5" t="s">
        <v>46</v>
      </c>
      <c r="H83" s="5" t="s">
        <v>117</v>
      </c>
      <c r="I83">
        <v>1</v>
      </c>
    </row>
    <row r="84" spans="1:9" x14ac:dyDescent="0.3">
      <c r="A84" s="5"/>
      <c r="B84" s="6">
        <v>37</v>
      </c>
      <c r="C84" s="6" t="s">
        <v>118</v>
      </c>
      <c r="D84" s="6"/>
      <c r="E84" s="5" t="s">
        <v>45</v>
      </c>
      <c r="H84" s="5" t="s">
        <v>30</v>
      </c>
    </row>
    <row r="85" spans="1:9" x14ac:dyDescent="0.3">
      <c r="A85" s="5"/>
      <c r="B85" s="6"/>
      <c r="C85" s="6"/>
      <c r="D85" s="6"/>
      <c r="E85" s="5" t="s">
        <v>46</v>
      </c>
      <c r="H85" s="5" t="s">
        <v>119</v>
      </c>
      <c r="I85">
        <v>1</v>
      </c>
    </row>
    <row r="86" spans="1:9" x14ac:dyDescent="0.3">
      <c r="A86" s="5"/>
      <c r="B86" s="6">
        <v>38</v>
      </c>
      <c r="C86" s="6" t="s">
        <v>120</v>
      </c>
      <c r="D86" s="6"/>
      <c r="E86" s="5" t="s">
        <v>45</v>
      </c>
      <c r="H86" s="5" t="s">
        <v>30</v>
      </c>
    </row>
    <row r="87" spans="1:9" x14ac:dyDescent="0.3">
      <c r="A87" s="5"/>
      <c r="B87" s="6"/>
      <c r="C87" s="6"/>
      <c r="D87" s="6"/>
      <c r="E87" s="5" t="s">
        <v>46</v>
      </c>
      <c r="H87" s="5" t="s">
        <v>121</v>
      </c>
      <c r="I87">
        <v>1</v>
      </c>
    </row>
    <row r="88" spans="1:9" x14ac:dyDescent="0.3">
      <c r="A88" s="5"/>
      <c r="B88" s="6">
        <v>39</v>
      </c>
      <c r="C88" s="6" t="s">
        <v>122</v>
      </c>
      <c r="D88" s="6"/>
      <c r="E88" s="5" t="s">
        <v>45</v>
      </c>
      <c r="H88" s="5" t="s">
        <v>30</v>
      </c>
    </row>
    <row r="89" spans="1:9" x14ac:dyDescent="0.3">
      <c r="A89" s="5"/>
      <c r="B89" s="6"/>
      <c r="C89" s="6"/>
      <c r="D89" s="6"/>
      <c r="E89" s="5" t="s">
        <v>46</v>
      </c>
      <c r="H89" s="5" t="s">
        <v>123</v>
      </c>
      <c r="I89">
        <v>1</v>
      </c>
    </row>
    <row r="90" spans="1:9" x14ac:dyDescent="0.3">
      <c r="A90" s="5"/>
      <c r="B90" s="6">
        <v>40</v>
      </c>
      <c r="C90" s="6" t="s">
        <v>124</v>
      </c>
      <c r="D90" s="6"/>
      <c r="E90" s="5" t="s">
        <v>45</v>
      </c>
      <c r="H90" s="5" t="s">
        <v>30</v>
      </c>
    </row>
    <row r="91" spans="1:9" x14ac:dyDescent="0.3">
      <c r="A91" s="5"/>
      <c r="B91" s="6"/>
      <c r="C91" s="6"/>
      <c r="D91" s="6"/>
      <c r="E91" s="5" t="s">
        <v>46</v>
      </c>
      <c r="H91" s="5" t="s">
        <v>125</v>
      </c>
      <c r="I91">
        <v>1</v>
      </c>
    </row>
    <row r="92" spans="1:9" x14ac:dyDescent="0.3">
      <c r="A92" s="5"/>
      <c r="B92" s="6">
        <v>41</v>
      </c>
      <c r="C92" s="6" t="s">
        <v>126</v>
      </c>
      <c r="D92" s="6"/>
      <c r="E92" s="5" t="s">
        <v>45</v>
      </c>
      <c r="H92" s="5" t="s">
        <v>30</v>
      </c>
    </row>
    <row r="93" spans="1:9" x14ac:dyDescent="0.3">
      <c r="A93" s="5"/>
      <c r="B93" s="6"/>
      <c r="C93" s="6"/>
      <c r="D93" s="6"/>
      <c r="E93" s="5" t="s">
        <v>46</v>
      </c>
      <c r="H93" s="5" t="s">
        <v>127</v>
      </c>
      <c r="I93">
        <v>1</v>
      </c>
    </row>
    <row r="94" spans="1:9" x14ac:dyDescent="0.3">
      <c r="A94" s="5"/>
      <c r="B94" s="6">
        <v>42</v>
      </c>
      <c r="C94" s="6" t="s">
        <v>128</v>
      </c>
      <c r="D94" s="6"/>
      <c r="E94" s="5" t="s">
        <v>45</v>
      </c>
      <c r="H94" s="5" t="s">
        <v>30</v>
      </c>
    </row>
    <row r="95" spans="1:9" x14ac:dyDescent="0.3">
      <c r="A95" s="5"/>
      <c r="B95" s="6"/>
      <c r="C95" s="6"/>
      <c r="D95" s="6"/>
      <c r="E95" s="5" t="s">
        <v>46</v>
      </c>
      <c r="H95" s="5" t="s">
        <v>129</v>
      </c>
      <c r="I95">
        <v>1</v>
      </c>
    </row>
    <row r="96" spans="1:9" x14ac:dyDescent="0.3">
      <c r="A96" s="5"/>
      <c r="B96" s="6">
        <v>43</v>
      </c>
      <c r="C96" s="6" t="s">
        <v>130</v>
      </c>
      <c r="D96" s="22" t="b">
        <v>1</v>
      </c>
      <c r="E96" s="5" t="s">
        <v>45</v>
      </c>
      <c r="H96" s="5" t="s">
        <v>30</v>
      </c>
    </row>
    <row r="97" spans="1:9" x14ac:dyDescent="0.3">
      <c r="A97" s="5"/>
      <c r="B97" s="6"/>
      <c r="C97" s="6"/>
      <c r="D97" s="6"/>
      <c r="E97" s="5" t="s">
        <v>46</v>
      </c>
      <c r="H97" s="5" t="s">
        <v>131</v>
      </c>
      <c r="I97">
        <v>1</v>
      </c>
    </row>
    <row r="98" spans="1:9" x14ac:dyDescent="0.3">
      <c r="A98" s="5"/>
      <c r="B98" s="6">
        <v>44</v>
      </c>
      <c r="C98" s="6" t="s">
        <v>132</v>
      </c>
      <c r="D98" s="6"/>
      <c r="E98" s="5" t="s">
        <v>45</v>
      </c>
      <c r="H98" s="5" t="s">
        <v>30</v>
      </c>
    </row>
    <row r="99" spans="1:9" x14ac:dyDescent="0.3">
      <c r="A99" s="5"/>
      <c r="B99" s="6"/>
      <c r="C99" s="6"/>
      <c r="D99" s="6"/>
      <c r="E99" s="5" t="s">
        <v>46</v>
      </c>
      <c r="H99" s="5" t="s">
        <v>133</v>
      </c>
      <c r="I99">
        <v>1</v>
      </c>
    </row>
    <row r="100" spans="1:9" x14ac:dyDescent="0.3">
      <c r="A100" s="5"/>
      <c r="B100" s="6">
        <v>45</v>
      </c>
      <c r="C100" s="6" t="s">
        <v>134</v>
      </c>
      <c r="D100" s="6"/>
      <c r="E100" s="5" t="s">
        <v>45</v>
      </c>
      <c r="H100" s="5" t="s">
        <v>30</v>
      </c>
    </row>
    <row r="101" spans="1:9" x14ac:dyDescent="0.3">
      <c r="A101" s="5"/>
      <c r="B101" s="6"/>
      <c r="C101" s="6"/>
      <c r="D101" s="6"/>
      <c r="E101" s="5" t="s">
        <v>46</v>
      </c>
      <c r="H101" s="5" t="s">
        <v>135</v>
      </c>
      <c r="I101">
        <v>1</v>
      </c>
    </row>
    <row r="102" spans="1:9" x14ac:dyDescent="0.3">
      <c r="A102" s="5"/>
      <c r="B102" s="6">
        <v>46</v>
      </c>
      <c r="C102" s="6" t="s">
        <v>136</v>
      </c>
      <c r="D102" s="6"/>
      <c r="E102" s="5" t="s">
        <v>45</v>
      </c>
      <c r="H102" s="5" t="s">
        <v>30</v>
      </c>
    </row>
    <row r="103" spans="1:9" x14ac:dyDescent="0.3">
      <c r="A103" s="5"/>
      <c r="B103" s="6"/>
      <c r="C103" s="6"/>
      <c r="D103" s="6"/>
      <c r="E103" s="5" t="s">
        <v>46</v>
      </c>
      <c r="H103" s="5" t="s">
        <v>137</v>
      </c>
      <c r="I103">
        <v>1</v>
      </c>
    </row>
    <row r="104" spans="1:9" x14ac:dyDescent="0.3">
      <c r="A104" s="5"/>
      <c r="B104" s="6">
        <v>47</v>
      </c>
      <c r="C104" s="6" t="s">
        <v>138</v>
      </c>
      <c r="D104" s="6"/>
      <c r="E104" s="5" t="s">
        <v>45</v>
      </c>
      <c r="H104" s="5" t="s">
        <v>30</v>
      </c>
    </row>
    <row r="105" spans="1:9" x14ac:dyDescent="0.3">
      <c r="A105" s="5"/>
      <c r="B105" s="6"/>
      <c r="C105" s="6"/>
      <c r="D105" s="6"/>
      <c r="E105" s="5" t="s">
        <v>46</v>
      </c>
      <c r="H105" s="5" t="s">
        <v>139</v>
      </c>
      <c r="I105">
        <v>1</v>
      </c>
    </row>
    <row r="106" spans="1:9" x14ac:dyDescent="0.3">
      <c r="A106" s="5"/>
      <c r="B106" s="6">
        <v>48</v>
      </c>
      <c r="C106" s="6" t="s">
        <v>140</v>
      </c>
      <c r="D106" s="6"/>
      <c r="E106" s="5" t="s">
        <v>45</v>
      </c>
      <c r="H106" s="5" t="s">
        <v>30</v>
      </c>
    </row>
    <row r="107" spans="1:9" x14ac:dyDescent="0.3">
      <c r="A107" s="5"/>
      <c r="B107" s="6"/>
      <c r="C107" s="6"/>
      <c r="D107" s="6"/>
      <c r="E107" s="5" t="s">
        <v>46</v>
      </c>
      <c r="H107" s="5" t="s">
        <v>141</v>
      </c>
      <c r="I107">
        <v>1</v>
      </c>
    </row>
    <row r="108" spans="1:9" x14ac:dyDescent="0.3">
      <c r="A108" s="5"/>
      <c r="B108" s="6">
        <v>49</v>
      </c>
      <c r="C108" s="6" t="s">
        <v>142</v>
      </c>
      <c r="D108" s="6"/>
      <c r="E108" s="5" t="s">
        <v>45</v>
      </c>
      <c r="H108" s="5" t="s">
        <v>30</v>
      </c>
    </row>
    <row r="109" spans="1:9" x14ac:dyDescent="0.3">
      <c r="A109" s="5"/>
      <c r="B109" s="6"/>
      <c r="C109" s="6"/>
      <c r="D109" s="6"/>
      <c r="E109" s="5" t="s">
        <v>46</v>
      </c>
      <c r="H109" s="5" t="s">
        <v>143</v>
      </c>
      <c r="I109">
        <v>1</v>
      </c>
    </row>
    <row r="110" spans="1:9" x14ac:dyDescent="0.3">
      <c r="A110" s="5"/>
      <c r="B110" s="6">
        <v>50</v>
      </c>
      <c r="C110" s="6" t="s">
        <v>144</v>
      </c>
      <c r="D110" s="6"/>
      <c r="E110" s="5" t="s">
        <v>45</v>
      </c>
      <c r="H110" s="5" t="s">
        <v>30</v>
      </c>
    </row>
    <row r="111" spans="1:9" x14ac:dyDescent="0.3">
      <c r="A111" s="5"/>
      <c r="B111" s="6"/>
      <c r="C111" s="6"/>
      <c r="D111" s="6"/>
      <c r="E111" s="5" t="s">
        <v>46</v>
      </c>
      <c r="H111" s="5" t="s">
        <v>145</v>
      </c>
      <c r="I111">
        <v>1</v>
      </c>
    </row>
    <row r="112" spans="1:9" x14ac:dyDescent="0.3">
      <c r="A112" s="5"/>
      <c r="B112" s="6">
        <v>51</v>
      </c>
      <c r="C112" s="6" t="s">
        <v>146</v>
      </c>
      <c r="D112" s="23" t="b">
        <v>1</v>
      </c>
      <c r="E112" s="5" t="s">
        <v>45</v>
      </c>
      <c r="H112" s="5" t="s">
        <v>30</v>
      </c>
    </row>
    <row r="113" spans="1:9" x14ac:dyDescent="0.3">
      <c r="A113" s="5"/>
      <c r="B113" s="6"/>
      <c r="C113" s="6"/>
      <c r="D113" s="6"/>
      <c r="E113" s="5" t="s">
        <v>46</v>
      </c>
      <c r="H113" s="5" t="s">
        <v>147</v>
      </c>
      <c r="I113">
        <v>1</v>
      </c>
    </row>
    <row r="114" spans="1:9" x14ac:dyDescent="0.3">
      <c r="A114" s="5"/>
      <c r="B114" s="6">
        <v>52</v>
      </c>
      <c r="C114" s="6" t="s">
        <v>148</v>
      </c>
      <c r="D114" s="6"/>
      <c r="E114" s="5" t="s">
        <v>149</v>
      </c>
      <c r="F114">
        <v>1</v>
      </c>
      <c r="G114">
        <v>1</v>
      </c>
      <c r="H114" s="5" t="s">
        <v>147</v>
      </c>
      <c r="I114">
        <v>1</v>
      </c>
    </row>
    <row r="115" spans="1:9" x14ac:dyDescent="0.3">
      <c r="A115" s="5"/>
      <c r="B115" s="6">
        <v>53</v>
      </c>
      <c r="C115" s="6" t="s">
        <v>150</v>
      </c>
      <c r="D115" s="23" t="b">
        <v>1</v>
      </c>
      <c r="E115" s="5" t="s">
        <v>45</v>
      </c>
      <c r="H115" s="5" t="s">
        <v>30</v>
      </c>
    </row>
    <row r="116" spans="1:9" x14ac:dyDescent="0.3">
      <c r="A116" s="5"/>
      <c r="B116" s="6"/>
      <c r="C116" s="6"/>
      <c r="D116" s="6"/>
      <c r="E116" s="5" t="s">
        <v>46</v>
      </c>
      <c r="H116" s="5" t="s">
        <v>151</v>
      </c>
      <c r="I116">
        <v>1</v>
      </c>
    </row>
    <row r="117" spans="1:9" x14ac:dyDescent="0.3">
      <c r="A117" s="5"/>
      <c r="B117" s="6">
        <v>54</v>
      </c>
      <c r="C117" s="6" t="s">
        <v>152</v>
      </c>
      <c r="D117" s="6"/>
      <c r="E117" s="5" t="s">
        <v>153</v>
      </c>
      <c r="F117">
        <v>1</v>
      </c>
      <c r="G117">
        <v>1</v>
      </c>
      <c r="H117" s="5" t="s">
        <v>151</v>
      </c>
      <c r="I117">
        <v>1</v>
      </c>
    </row>
    <row r="118" spans="1:9" x14ac:dyDescent="0.3">
      <c r="A118" s="5"/>
      <c r="B118" s="6">
        <v>55</v>
      </c>
      <c r="C118" s="6" t="s">
        <v>154</v>
      </c>
      <c r="D118" s="23" t="b">
        <v>1</v>
      </c>
      <c r="E118" s="5" t="s">
        <v>45</v>
      </c>
      <c r="H118" s="5" t="s">
        <v>30</v>
      </c>
    </row>
    <row r="119" spans="1:9" x14ac:dyDescent="0.3">
      <c r="A119" s="5"/>
      <c r="B119" s="6"/>
      <c r="C119" s="6"/>
      <c r="D119" s="6"/>
      <c r="E119" s="5" t="s">
        <v>46</v>
      </c>
      <c r="H119" s="5" t="s">
        <v>155</v>
      </c>
      <c r="I119">
        <v>1</v>
      </c>
    </row>
    <row r="120" spans="1:9" x14ac:dyDescent="0.3">
      <c r="A120" s="5"/>
      <c r="B120" s="6">
        <v>56</v>
      </c>
      <c r="C120" s="6" t="s">
        <v>156</v>
      </c>
      <c r="D120" s="6"/>
      <c r="E120" s="5" t="s">
        <v>157</v>
      </c>
      <c r="F120">
        <v>1</v>
      </c>
      <c r="G120">
        <v>1</v>
      </c>
      <c r="H120" s="5" t="s">
        <v>155</v>
      </c>
      <c r="I120">
        <v>1</v>
      </c>
    </row>
    <row r="121" spans="1:9" x14ac:dyDescent="0.3">
      <c r="A121" s="5"/>
      <c r="B121" s="6">
        <v>57</v>
      </c>
      <c r="C121" s="6" t="s">
        <v>158</v>
      </c>
      <c r="D121" s="23" t="b">
        <v>1</v>
      </c>
      <c r="E121" s="5" t="s">
        <v>45</v>
      </c>
      <c r="H121" s="5" t="s">
        <v>30</v>
      </c>
    </row>
    <row r="122" spans="1:9" x14ac:dyDescent="0.3">
      <c r="A122" s="5"/>
      <c r="B122" s="6"/>
      <c r="C122" s="6"/>
      <c r="D122" s="6"/>
      <c r="E122" s="5" t="s">
        <v>46</v>
      </c>
      <c r="H122" s="5" t="s">
        <v>159</v>
      </c>
      <c r="I122">
        <v>1</v>
      </c>
    </row>
    <row r="123" spans="1:9" x14ac:dyDescent="0.3">
      <c r="A123" s="5"/>
      <c r="B123" s="6">
        <v>58</v>
      </c>
      <c r="C123" s="6" t="s">
        <v>160</v>
      </c>
      <c r="D123" s="6"/>
      <c r="E123" s="5" t="s">
        <v>161</v>
      </c>
      <c r="F123">
        <v>1</v>
      </c>
      <c r="G123">
        <v>1</v>
      </c>
      <c r="H123" s="5" t="s">
        <v>159</v>
      </c>
      <c r="I123">
        <v>1</v>
      </c>
    </row>
    <row r="124" spans="1:9" x14ac:dyDescent="0.3">
      <c r="A124" s="5"/>
      <c r="B124" s="6">
        <v>59</v>
      </c>
      <c r="C124" s="6" t="s">
        <v>162</v>
      </c>
      <c r="D124" s="23" t="b">
        <v>1</v>
      </c>
      <c r="E124" s="5" t="s">
        <v>45</v>
      </c>
      <c r="H124" s="5" t="s">
        <v>30</v>
      </c>
    </row>
    <row r="125" spans="1:9" x14ac:dyDescent="0.3">
      <c r="A125" s="5"/>
      <c r="B125" s="6"/>
      <c r="C125" s="6"/>
      <c r="D125" s="6"/>
      <c r="E125" s="5" t="s">
        <v>46</v>
      </c>
      <c r="H125" s="5" t="s">
        <v>163</v>
      </c>
      <c r="I125">
        <v>1</v>
      </c>
    </row>
    <row r="126" spans="1:9" x14ac:dyDescent="0.3">
      <c r="A126" s="5"/>
      <c r="B126" s="6">
        <v>60</v>
      </c>
      <c r="C126" s="6" t="s">
        <v>164</v>
      </c>
      <c r="D126" s="6"/>
      <c r="E126" s="5" t="s">
        <v>165</v>
      </c>
      <c r="F126">
        <v>1</v>
      </c>
      <c r="G126">
        <v>1</v>
      </c>
      <c r="H126" s="5" t="s">
        <v>163</v>
      </c>
      <c r="I126">
        <v>1</v>
      </c>
    </row>
    <row r="127" spans="1:9" x14ac:dyDescent="0.3">
      <c r="A127" s="5"/>
      <c r="B127" s="6">
        <v>61</v>
      </c>
      <c r="C127" s="6" t="s">
        <v>166</v>
      </c>
      <c r="D127" s="23" t="b">
        <v>1</v>
      </c>
      <c r="E127" s="5" t="s">
        <v>45</v>
      </c>
      <c r="H127" s="5" t="s">
        <v>30</v>
      </c>
    </row>
    <row r="128" spans="1:9" x14ac:dyDescent="0.3">
      <c r="A128" s="5"/>
      <c r="B128" s="6"/>
      <c r="C128" s="6"/>
      <c r="D128" s="6"/>
      <c r="E128" s="5" t="s">
        <v>46</v>
      </c>
      <c r="H128" s="5" t="s">
        <v>167</v>
      </c>
      <c r="I128">
        <v>1</v>
      </c>
    </row>
    <row r="129" spans="1:9" x14ac:dyDescent="0.3">
      <c r="A129" s="5"/>
      <c r="B129" s="6">
        <v>62</v>
      </c>
      <c r="C129" s="6" t="s">
        <v>168</v>
      </c>
      <c r="D129" s="6"/>
      <c r="E129" s="5" t="s">
        <v>169</v>
      </c>
      <c r="F129">
        <v>1</v>
      </c>
      <c r="G129">
        <v>1</v>
      </c>
      <c r="H129" s="5" t="s">
        <v>167</v>
      </c>
      <c r="I129">
        <v>1</v>
      </c>
    </row>
    <row r="130" spans="1:9" x14ac:dyDescent="0.3">
      <c r="A130" s="5"/>
      <c r="B130" s="6">
        <v>63</v>
      </c>
      <c r="C130" s="6" t="s">
        <v>170</v>
      </c>
      <c r="D130" s="23" t="b">
        <v>1</v>
      </c>
      <c r="E130" s="5" t="s">
        <v>45</v>
      </c>
      <c r="H130" s="5" t="s">
        <v>30</v>
      </c>
    </row>
    <row r="131" spans="1:9" x14ac:dyDescent="0.3">
      <c r="A131" s="5"/>
      <c r="B131" s="6"/>
      <c r="C131" s="6"/>
      <c r="D131" s="6"/>
      <c r="E131" s="5" t="s">
        <v>46</v>
      </c>
      <c r="H131" s="5" t="s">
        <v>171</v>
      </c>
      <c r="I131">
        <v>1</v>
      </c>
    </row>
    <row r="132" spans="1:9" x14ac:dyDescent="0.3">
      <c r="A132" s="5"/>
      <c r="B132" s="6">
        <v>64</v>
      </c>
      <c r="C132" s="6" t="s">
        <v>172</v>
      </c>
      <c r="D132" s="6"/>
      <c r="E132" s="5" t="s">
        <v>173</v>
      </c>
      <c r="F132">
        <v>1</v>
      </c>
      <c r="G132">
        <v>1</v>
      </c>
      <c r="H132" s="5" t="s">
        <v>171</v>
      </c>
      <c r="I132">
        <v>1</v>
      </c>
    </row>
    <row r="133" spans="1:9" x14ac:dyDescent="0.3">
      <c r="A133" s="5"/>
      <c r="B133" s="6">
        <v>65</v>
      </c>
      <c r="C133" s="6" t="s">
        <v>174</v>
      </c>
      <c r="D133" s="23" t="b">
        <v>1</v>
      </c>
      <c r="E133" s="5" t="s">
        <v>45</v>
      </c>
      <c r="H133" s="5" t="s">
        <v>30</v>
      </c>
    </row>
    <row r="134" spans="1:9" x14ac:dyDescent="0.3">
      <c r="A134" s="5"/>
      <c r="B134" s="6"/>
      <c r="C134" s="6"/>
      <c r="D134" s="6"/>
      <c r="E134" s="5" t="s">
        <v>46</v>
      </c>
      <c r="H134" s="5" t="s">
        <v>175</v>
      </c>
      <c r="I134">
        <v>1</v>
      </c>
    </row>
    <row r="135" spans="1:9" x14ac:dyDescent="0.3">
      <c r="A135" s="5"/>
      <c r="B135" s="6">
        <v>66</v>
      </c>
      <c r="C135" s="6" t="s">
        <v>176</v>
      </c>
      <c r="D135" s="6"/>
      <c r="E135" s="5" t="s">
        <v>177</v>
      </c>
      <c r="F135">
        <v>1</v>
      </c>
      <c r="G135">
        <v>1</v>
      </c>
      <c r="H135" s="5" t="s">
        <v>175</v>
      </c>
      <c r="I135">
        <v>1</v>
      </c>
    </row>
    <row r="136" spans="1:9" x14ac:dyDescent="0.3">
      <c r="A136" s="5"/>
      <c r="B136" s="6">
        <v>67</v>
      </c>
      <c r="C136" s="6" t="s">
        <v>178</v>
      </c>
      <c r="D136" s="23" t="b">
        <v>1</v>
      </c>
      <c r="E136" s="5" t="s">
        <v>45</v>
      </c>
      <c r="H136" s="5" t="s">
        <v>30</v>
      </c>
    </row>
    <row r="137" spans="1:9" x14ac:dyDescent="0.3">
      <c r="A137" s="5"/>
      <c r="B137" s="6"/>
      <c r="C137" s="6"/>
      <c r="D137" s="6"/>
      <c r="E137" s="5" t="s">
        <v>46</v>
      </c>
      <c r="H137" s="5" t="s">
        <v>179</v>
      </c>
      <c r="I137">
        <v>1</v>
      </c>
    </row>
    <row r="138" spans="1:9" x14ac:dyDescent="0.3">
      <c r="A138" s="5"/>
      <c r="B138" s="6">
        <v>68</v>
      </c>
      <c r="C138" s="6" t="s">
        <v>180</v>
      </c>
      <c r="D138" s="6"/>
      <c r="E138" s="5" t="s">
        <v>181</v>
      </c>
      <c r="F138">
        <v>1</v>
      </c>
      <c r="G138">
        <v>1</v>
      </c>
      <c r="H138" s="5" t="s">
        <v>179</v>
      </c>
      <c r="I138">
        <v>1</v>
      </c>
    </row>
    <row r="139" spans="1:9" x14ac:dyDescent="0.3">
      <c r="A139" s="5"/>
      <c r="B139" s="6">
        <v>69</v>
      </c>
      <c r="C139" s="6" t="s">
        <v>182</v>
      </c>
      <c r="D139" s="23" t="b">
        <v>1</v>
      </c>
      <c r="E139" s="5" t="s">
        <v>183</v>
      </c>
      <c r="H139" s="5" t="s">
        <v>30</v>
      </c>
    </row>
    <row r="140" spans="1:9" x14ac:dyDescent="0.3">
      <c r="A140" s="5"/>
      <c r="B140" s="6"/>
      <c r="C140" s="6"/>
      <c r="D140" s="6"/>
      <c r="E140" s="5" t="s">
        <v>46</v>
      </c>
      <c r="H140" s="5" t="s">
        <v>184</v>
      </c>
      <c r="I140">
        <v>1</v>
      </c>
    </row>
    <row r="141" spans="1:9" x14ac:dyDescent="0.3">
      <c r="A141" s="5"/>
      <c r="B141" s="6">
        <v>70</v>
      </c>
      <c r="C141" s="6" t="s">
        <v>185</v>
      </c>
      <c r="D141" s="6"/>
      <c r="E141" s="5" t="s">
        <v>186</v>
      </c>
      <c r="H141" s="5" t="s">
        <v>30</v>
      </c>
    </row>
    <row r="142" spans="1:9" x14ac:dyDescent="0.3">
      <c r="A142" s="5"/>
      <c r="B142" s="6"/>
      <c r="C142" s="6"/>
      <c r="D142" s="6"/>
      <c r="E142" s="5" t="s">
        <v>46</v>
      </c>
      <c r="H142" s="5" t="s">
        <v>184</v>
      </c>
      <c r="I142">
        <v>1</v>
      </c>
    </row>
    <row r="143" spans="1:9" x14ac:dyDescent="0.3">
      <c r="A143" s="5"/>
      <c r="B143" s="6">
        <v>71</v>
      </c>
      <c r="C143" s="6" t="s">
        <v>187</v>
      </c>
      <c r="D143" s="23" t="b">
        <v>1</v>
      </c>
      <c r="E143" s="5" t="s">
        <v>188</v>
      </c>
      <c r="H143" s="5" t="s">
        <v>30</v>
      </c>
    </row>
    <row r="144" spans="1:9" x14ac:dyDescent="0.3">
      <c r="A144" s="5"/>
      <c r="B144" s="6"/>
      <c r="C144" s="6"/>
      <c r="D144" s="6"/>
      <c r="E144" s="5" t="s">
        <v>46</v>
      </c>
      <c r="H144" s="5" t="s">
        <v>189</v>
      </c>
      <c r="I144">
        <v>1</v>
      </c>
    </row>
    <row r="145" spans="1:9" x14ac:dyDescent="0.3">
      <c r="A145" s="5"/>
      <c r="B145" s="6">
        <v>72</v>
      </c>
      <c r="C145" s="6" t="s">
        <v>190</v>
      </c>
      <c r="D145" s="23" t="b">
        <v>1</v>
      </c>
      <c r="E145" s="5" t="s">
        <v>45</v>
      </c>
      <c r="H145" s="5" t="s">
        <v>30</v>
      </c>
    </row>
    <row r="146" spans="1:9" x14ac:dyDescent="0.3">
      <c r="A146" s="5"/>
      <c r="B146" s="6"/>
      <c r="C146" s="6"/>
      <c r="D146" s="6"/>
      <c r="E146" s="5" t="s">
        <v>46</v>
      </c>
      <c r="H146" s="5" t="s">
        <v>191</v>
      </c>
      <c r="I146">
        <v>1</v>
      </c>
    </row>
    <row r="147" spans="1:9" x14ac:dyDescent="0.3">
      <c r="A147" s="5"/>
      <c r="B147" s="6">
        <v>73</v>
      </c>
      <c r="C147" s="6" t="s">
        <v>192</v>
      </c>
      <c r="D147" s="6"/>
      <c r="E147" s="5" t="s">
        <v>186</v>
      </c>
      <c r="H147" s="5" t="s">
        <v>30</v>
      </c>
    </row>
    <row r="148" spans="1:9" x14ac:dyDescent="0.3">
      <c r="A148" s="5"/>
      <c r="B148" s="6"/>
      <c r="C148" s="6"/>
      <c r="D148" s="6"/>
      <c r="E148" s="5" t="s">
        <v>46</v>
      </c>
      <c r="H148" s="5" t="s">
        <v>191</v>
      </c>
      <c r="I148">
        <v>1</v>
      </c>
    </row>
    <row r="149" spans="1:9" x14ac:dyDescent="0.3">
      <c r="A149" s="5"/>
      <c r="B149" s="6">
        <v>74</v>
      </c>
      <c r="C149" s="6" t="s">
        <v>193</v>
      </c>
      <c r="D149" s="23" t="b">
        <v>1</v>
      </c>
      <c r="E149" s="5" t="s">
        <v>45</v>
      </c>
      <c r="H149" s="5" t="s">
        <v>30</v>
      </c>
    </row>
    <row r="150" spans="1:9" x14ac:dyDescent="0.3">
      <c r="A150" s="5"/>
      <c r="B150" s="7"/>
      <c r="C150" s="7"/>
      <c r="D150" s="7"/>
      <c r="E150" s="5" t="s">
        <v>46</v>
      </c>
      <c r="F150" s="8"/>
      <c r="G150" s="8"/>
      <c r="H150" s="5" t="s">
        <v>194</v>
      </c>
      <c r="I150" s="8">
        <v>1</v>
      </c>
    </row>
    <row r="151" spans="1:9" x14ac:dyDescent="0.3">
      <c r="A151" s="5"/>
      <c r="B151" s="7">
        <v>75</v>
      </c>
      <c r="C151" s="7" t="s">
        <v>195</v>
      </c>
      <c r="D151" s="7"/>
      <c r="E151" s="5" t="s">
        <v>186</v>
      </c>
      <c r="F151" s="8"/>
      <c r="G151" s="8"/>
      <c r="H151" s="5" t="s">
        <v>30</v>
      </c>
      <c r="I151" s="8"/>
    </row>
    <row r="152" spans="1:9" x14ac:dyDescent="0.3">
      <c r="A152" s="5"/>
      <c r="B152" s="7"/>
      <c r="C152" s="7"/>
      <c r="D152" s="7"/>
      <c r="E152" s="5" t="s">
        <v>46</v>
      </c>
      <c r="F152" s="8"/>
      <c r="G152" s="8"/>
      <c r="H152" s="5" t="s">
        <v>194</v>
      </c>
      <c r="I152" s="8">
        <v>1</v>
      </c>
    </row>
    <row r="153" spans="1:9" x14ac:dyDescent="0.3">
      <c r="A153" s="5"/>
      <c r="B153" s="6">
        <v>76</v>
      </c>
      <c r="C153" s="6" t="s">
        <v>196</v>
      </c>
      <c r="D153" s="6"/>
      <c r="E153" s="5" t="s">
        <v>45</v>
      </c>
      <c r="H153" s="5" t="s">
        <v>30</v>
      </c>
    </row>
    <row r="154" spans="1:9" x14ac:dyDescent="0.3">
      <c r="A154" s="5"/>
      <c r="B154" s="6"/>
      <c r="C154" s="6"/>
      <c r="D154" s="6"/>
      <c r="E154" s="5" t="s">
        <v>46</v>
      </c>
      <c r="H154" s="5" t="s">
        <v>197</v>
      </c>
      <c r="I154">
        <v>1</v>
      </c>
    </row>
    <row r="155" spans="1:9" x14ac:dyDescent="0.3">
      <c r="A155" s="5"/>
      <c r="B155" s="6">
        <v>77</v>
      </c>
      <c r="C155" s="6" t="s">
        <v>198</v>
      </c>
      <c r="D155" s="25" t="b">
        <v>1</v>
      </c>
      <c r="E155" s="5" t="s">
        <v>199</v>
      </c>
      <c r="F155">
        <v>1</v>
      </c>
      <c r="H155" s="5" t="s">
        <v>90</v>
      </c>
    </row>
    <row r="156" spans="1:9" x14ac:dyDescent="0.3">
      <c r="A156" s="5"/>
      <c r="B156" s="6">
        <v>78</v>
      </c>
      <c r="C156" s="6" t="s">
        <v>200</v>
      </c>
      <c r="D156" s="25" t="b">
        <v>1</v>
      </c>
      <c r="E156" s="5" t="s">
        <v>201</v>
      </c>
      <c r="F156">
        <v>1</v>
      </c>
      <c r="H156" s="5" t="s">
        <v>90</v>
      </c>
    </row>
    <row r="157" spans="1:9" x14ac:dyDescent="0.3">
      <c r="A157" s="5"/>
      <c r="B157" s="6">
        <v>79</v>
      </c>
      <c r="C157" s="6" t="s">
        <v>202</v>
      </c>
      <c r="D157" s="25" t="b">
        <v>1</v>
      </c>
      <c r="E157" s="5" t="s">
        <v>203</v>
      </c>
      <c r="F157">
        <v>1</v>
      </c>
      <c r="H157" s="5" t="s">
        <v>90</v>
      </c>
    </row>
    <row r="158" spans="1:9" x14ac:dyDescent="0.3">
      <c r="A158" s="5"/>
      <c r="B158" s="6">
        <v>80</v>
      </c>
      <c r="C158" s="6" t="s">
        <v>204</v>
      </c>
      <c r="D158" s="25" t="b">
        <v>1</v>
      </c>
      <c r="E158" s="5" t="s">
        <v>205</v>
      </c>
      <c r="F158">
        <v>1</v>
      </c>
      <c r="H158" s="5" t="s">
        <v>90</v>
      </c>
    </row>
    <row r="159" spans="1:9" x14ac:dyDescent="0.3">
      <c r="A159" s="5"/>
      <c r="B159" s="6">
        <v>81</v>
      </c>
      <c r="C159" s="6" t="s">
        <v>206</v>
      </c>
      <c r="D159" s="25" t="b">
        <v>1</v>
      </c>
      <c r="E159" s="5" t="s">
        <v>207</v>
      </c>
      <c r="F159">
        <v>1</v>
      </c>
      <c r="H159" s="5" t="s">
        <v>208</v>
      </c>
    </row>
    <row r="160" spans="1:9" x14ac:dyDescent="0.3">
      <c r="A160" s="5"/>
      <c r="B160" s="6">
        <v>82</v>
      </c>
      <c r="C160" s="6" t="s">
        <v>209</v>
      </c>
      <c r="D160" s="25" t="b">
        <v>1</v>
      </c>
      <c r="E160" s="5" t="s">
        <v>210</v>
      </c>
      <c r="F160">
        <v>1</v>
      </c>
      <c r="H160" s="5" t="s">
        <v>90</v>
      </c>
    </row>
    <row r="161" spans="1:17" x14ac:dyDescent="0.3">
      <c r="A161" s="5"/>
      <c r="B161" s="6">
        <v>83</v>
      </c>
      <c r="C161" s="6" t="s">
        <v>211</v>
      </c>
      <c r="D161" s="25" t="b">
        <v>1</v>
      </c>
      <c r="E161" s="5" t="s">
        <v>212</v>
      </c>
      <c r="F161">
        <v>1</v>
      </c>
      <c r="H161" s="5" t="s">
        <v>90</v>
      </c>
    </row>
    <row r="162" spans="1:17" x14ac:dyDescent="0.3">
      <c r="A162" s="5"/>
      <c r="B162" s="6">
        <v>84</v>
      </c>
      <c r="C162" s="6" t="s">
        <v>213</v>
      </c>
      <c r="D162" s="25" t="b">
        <v>1</v>
      </c>
      <c r="E162" s="5" t="s">
        <v>214</v>
      </c>
      <c r="F162">
        <v>1</v>
      </c>
      <c r="H162" s="5" t="s">
        <v>90</v>
      </c>
    </row>
    <row r="163" spans="1:17" x14ac:dyDescent="0.3">
      <c r="A163" s="5"/>
      <c r="B163" s="6">
        <v>85</v>
      </c>
      <c r="C163" s="6" t="s">
        <v>215</v>
      </c>
      <c r="D163" s="25" t="b">
        <v>1</v>
      </c>
      <c r="E163" s="5" t="s">
        <v>216</v>
      </c>
      <c r="F163">
        <v>1</v>
      </c>
      <c r="H163" s="5" t="s">
        <v>90</v>
      </c>
    </row>
    <row r="164" spans="1:17" x14ac:dyDescent="0.3">
      <c r="A164" s="5"/>
      <c r="B164" s="6">
        <v>86</v>
      </c>
      <c r="C164" s="6" t="s">
        <v>217</v>
      </c>
      <c r="D164" s="25" t="b">
        <v>1</v>
      </c>
      <c r="E164" s="5" t="s">
        <v>218</v>
      </c>
      <c r="F164">
        <v>1</v>
      </c>
      <c r="H164" s="5" t="s">
        <v>90</v>
      </c>
    </row>
    <row r="165" spans="1:17" x14ac:dyDescent="0.3">
      <c r="A165" s="5"/>
      <c r="B165" s="6">
        <v>87</v>
      </c>
      <c r="C165" s="6" t="s">
        <v>219</v>
      </c>
      <c r="D165" s="25" t="b">
        <v>1</v>
      </c>
      <c r="E165" s="5" t="s">
        <v>220</v>
      </c>
      <c r="F165">
        <v>1</v>
      </c>
      <c r="H165" s="5" t="s">
        <v>90</v>
      </c>
    </row>
    <row r="166" spans="1:17" x14ac:dyDescent="0.3">
      <c r="A166" s="5"/>
      <c r="B166" s="6">
        <v>88</v>
      </c>
      <c r="C166" s="6" t="s">
        <v>221</v>
      </c>
      <c r="D166" s="25" t="b">
        <v>1</v>
      </c>
      <c r="E166" s="5" t="s">
        <v>222</v>
      </c>
      <c r="F166">
        <v>1</v>
      </c>
      <c r="H166" s="5" t="s">
        <v>90</v>
      </c>
    </row>
    <row r="167" spans="1:17" x14ac:dyDescent="0.3">
      <c r="A167" s="5"/>
      <c r="B167" s="6">
        <v>89</v>
      </c>
      <c r="C167" s="7" t="s">
        <v>223</v>
      </c>
      <c r="D167" s="25" t="b">
        <v>1</v>
      </c>
      <c r="E167" s="5" t="s">
        <v>224</v>
      </c>
      <c r="F167">
        <v>1</v>
      </c>
      <c r="H167" s="5" t="s">
        <v>208</v>
      </c>
    </row>
    <row r="168" spans="1:17" x14ac:dyDescent="0.3">
      <c r="A168" s="5"/>
      <c r="B168" s="6">
        <v>90</v>
      </c>
      <c r="C168" s="6" t="s">
        <v>225</v>
      </c>
      <c r="D168" s="25" t="b">
        <v>1</v>
      </c>
      <c r="E168" s="5" t="s">
        <v>226</v>
      </c>
      <c r="F168">
        <v>1</v>
      </c>
      <c r="H168" s="5" t="s">
        <v>90</v>
      </c>
    </row>
    <row r="169" spans="1:17" x14ac:dyDescent="0.3">
      <c r="A169" s="5"/>
      <c r="B169" s="6">
        <v>91</v>
      </c>
      <c r="C169" s="6" t="s">
        <v>227</v>
      </c>
      <c r="D169" s="25" t="b">
        <v>1</v>
      </c>
      <c r="E169" s="5" t="s">
        <v>228</v>
      </c>
      <c r="F169">
        <v>1</v>
      </c>
      <c r="H169" s="5" t="s">
        <v>90</v>
      </c>
    </row>
    <row r="170" spans="1:17" x14ac:dyDescent="0.3">
      <c r="A170" s="5"/>
      <c r="B170" s="6">
        <v>92</v>
      </c>
      <c r="C170" s="6" t="s">
        <v>229</v>
      </c>
      <c r="D170" s="25" t="b">
        <v>1</v>
      </c>
      <c r="E170" s="5" t="s">
        <v>230</v>
      </c>
      <c r="F170">
        <v>1</v>
      </c>
      <c r="H170" s="5" t="s">
        <v>90</v>
      </c>
    </row>
    <row r="171" spans="1:17" x14ac:dyDescent="0.3">
      <c r="A171" s="5"/>
      <c r="B171" s="6">
        <v>93</v>
      </c>
      <c r="C171" s="6" t="s">
        <v>231</v>
      </c>
      <c r="D171" s="25" t="b">
        <v>1</v>
      </c>
      <c r="E171" s="5" t="s">
        <v>232</v>
      </c>
      <c r="F171">
        <v>1</v>
      </c>
      <c r="H171" s="5" t="s">
        <v>90</v>
      </c>
    </row>
    <row r="172" spans="1:17" x14ac:dyDescent="0.3">
      <c r="A172" s="5"/>
      <c r="B172" s="6">
        <v>94</v>
      </c>
      <c r="C172" s="6" t="s">
        <v>233</v>
      </c>
      <c r="D172" s="25" t="b">
        <v>1</v>
      </c>
      <c r="E172" s="5" t="s">
        <v>234</v>
      </c>
      <c r="F172">
        <v>1</v>
      </c>
      <c r="H172" s="5" t="s">
        <v>90</v>
      </c>
    </row>
    <row r="173" spans="1:17" x14ac:dyDescent="0.3">
      <c r="A173" s="5"/>
      <c r="B173" s="6">
        <v>95</v>
      </c>
      <c r="C173" s="6" t="s">
        <v>235</v>
      </c>
      <c r="D173" s="25" t="b">
        <v>1</v>
      </c>
      <c r="E173" s="5" t="s">
        <v>236</v>
      </c>
      <c r="F173">
        <v>1</v>
      </c>
      <c r="H173" s="5" t="s">
        <v>90</v>
      </c>
    </row>
    <row r="174" spans="1:17" x14ac:dyDescent="0.3">
      <c r="A174" s="5"/>
      <c r="B174" s="6">
        <v>96</v>
      </c>
      <c r="C174" s="6" t="s">
        <v>237</v>
      </c>
      <c r="D174" s="25" t="b">
        <v>1</v>
      </c>
      <c r="E174" s="5" t="s">
        <v>238</v>
      </c>
      <c r="F174">
        <v>1</v>
      </c>
      <c r="H174" s="5" t="s">
        <v>90</v>
      </c>
    </row>
    <row r="175" spans="1:17" x14ac:dyDescent="0.3">
      <c r="A175" s="5"/>
      <c r="B175" s="6">
        <v>97</v>
      </c>
      <c r="C175" s="6" t="s">
        <v>239</v>
      </c>
      <c r="D175" s="25" t="b">
        <v>1</v>
      </c>
      <c r="E175" s="5" t="s">
        <v>240</v>
      </c>
      <c r="F175">
        <v>1</v>
      </c>
      <c r="H175" s="5" t="s">
        <v>208</v>
      </c>
      <c r="Q175" s="5"/>
    </row>
    <row r="176" spans="1:17" x14ac:dyDescent="0.3">
      <c r="A176" s="5"/>
      <c r="B176" s="6">
        <v>98</v>
      </c>
      <c r="C176" s="9" t="s">
        <v>241</v>
      </c>
      <c r="D176" s="25" t="b">
        <v>1</v>
      </c>
      <c r="E176" s="5" t="s">
        <v>242</v>
      </c>
      <c r="F176">
        <v>1</v>
      </c>
      <c r="H176" s="5" t="s">
        <v>243</v>
      </c>
      <c r="I176">
        <v>1</v>
      </c>
    </row>
    <row r="177" spans="1:12" x14ac:dyDescent="0.3">
      <c r="A177" s="5"/>
      <c r="B177" s="6"/>
      <c r="C177" s="9"/>
      <c r="D177" s="6"/>
      <c r="E177" s="5" t="s">
        <v>101</v>
      </c>
      <c r="H177" s="5" t="s">
        <v>30</v>
      </c>
    </row>
    <row r="178" spans="1:12" x14ac:dyDescent="0.3">
      <c r="A178" s="5"/>
      <c r="B178" s="6">
        <v>99</v>
      </c>
      <c r="C178" s="6" t="s">
        <v>244</v>
      </c>
      <c r="D178" s="25" t="b">
        <v>1</v>
      </c>
      <c r="E178" s="5" t="s">
        <v>197</v>
      </c>
      <c r="F178">
        <v>1</v>
      </c>
      <c r="H178" s="5" t="s">
        <v>30</v>
      </c>
      <c r="L178" s="5"/>
    </row>
    <row r="179" spans="1:12" x14ac:dyDescent="0.3">
      <c r="A179" s="5"/>
      <c r="B179" s="6"/>
      <c r="C179" s="6"/>
      <c r="D179" s="6"/>
      <c r="E179" s="5" t="s">
        <v>101</v>
      </c>
      <c r="H179" s="5" t="s">
        <v>243</v>
      </c>
      <c r="I179">
        <v>1</v>
      </c>
      <c r="L179" s="5"/>
    </row>
    <row r="180" spans="1:12" x14ac:dyDescent="0.3">
      <c r="A180" s="5"/>
      <c r="B180" s="6">
        <v>100</v>
      </c>
      <c r="C180" s="6" t="s">
        <v>245</v>
      </c>
      <c r="D180" s="25" t="b">
        <v>1</v>
      </c>
      <c r="E180" s="5" t="s">
        <v>129</v>
      </c>
      <c r="F180">
        <v>2</v>
      </c>
      <c r="H180" s="5" t="s">
        <v>30</v>
      </c>
    </row>
    <row r="181" spans="1:12" x14ac:dyDescent="0.3">
      <c r="A181" s="5"/>
      <c r="B181" s="6"/>
      <c r="C181" s="6"/>
      <c r="D181" s="7"/>
      <c r="E181" s="5" t="s">
        <v>101</v>
      </c>
      <c r="H181" s="5" t="s">
        <v>243</v>
      </c>
      <c r="I181">
        <v>1</v>
      </c>
    </row>
    <row r="182" spans="1:12" x14ac:dyDescent="0.3">
      <c r="A182" s="5"/>
      <c r="B182" s="6">
        <v>101</v>
      </c>
      <c r="C182" s="6" t="s">
        <v>246</v>
      </c>
      <c r="D182" s="25" t="b">
        <v>1</v>
      </c>
      <c r="E182" s="5" t="s">
        <v>141</v>
      </c>
      <c r="F182">
        <v>1</v>
      </c>
      <c r="H182" s="5" t="s">
        <v>30</v>
      </c>
    </row>
    <row r="183" spans="1:12" x14ac:dyDescent="0.3">
      <c r="A183" s="5"/>
      <c r="B183" s="6"/>
      <c r="C183" s="6"/>
      <c r="D183" s="6"/>
      <c r="E183" s="5" t="s">
        <v>101</v>
      </c>
      <c r="H183" s="5" t="s">
        <v>243</v>
      </c>
      <c r="I183">
        <v>1</v>
      </c>
    </row>
    <row r="184" spans="1:12" x14ac:dyDescent="0.3">
      <c r="A184" s="5"/>
      <c r="B184" s="6">
        <v>102</v>
      </c>
      <c r="C184" s="6" t="s">
        <v>247</v>
      </c>
      <c r="D184" s="25" t="b">
        <v>1</v>
      </c>
      <c r="E184" s="5" t="s">
        <v>45</v>
      </c>
      <c r="H184" s="5" t="s">
        <v>30</v>
      </c>
    </row>
    <row r="185" spans="1:12" x14ac:dyDescent="0.3">
      <c r="A185" s="5"/>
      <c r="B185" s="6"/>
      <c r="C185" s="6"/>
      <c r="D185" s="6"/>
      <c r="E185" s="5" t="s">
        <v>46</v>
      </c>
      <c r="H185" s="5" t="s">
        <v>248</v>
      </c>
      <c r="I185">
        <v>1</v>
      </c>
    </row>
    <row r="186" spans="1:12" x14ac:dyDescent="0.3">
      <c r="A186" s="5"/>
      <c r="B186" s="6">
        <v>103</v>
      </c>
      <c r="C186" s="7" t="s">
        <v>249</v>
      </c>
      <c r="D186" s="6"/>
      <c r="E186" s="5" t="s">
        <v>250</v>
      </c>
      <c r="H186" s="5" t="s">
        <v>30</v>
      </c>
    </row>
    <row r="187" spans="1:12" x14ac:dyDescent="0.3">
      <c r="A187" s="5"/>
      <c r="B187" s="6"/>
      <c r="C187" s="6"/>
      <c r="D187" s="6"/>
      <c r="E187" s="5" t="s">
        <v>46</v>
      </c>
      <c r="H187" s="5" t="s">
        <v>251</v>
      </c>
      <c r="I187">
        <v>1</v>
      </c>
    </row>
    <row r="188" spans="1:12" x14ac:dyDescent="0.3">
      <c r="B188" s="6">
        <v>104</v>
      </c>
      <c r="C188" s="7" t="s">
        <v>252</v>
      </c>
      <c r="D188" s="6"/>
      <c r="E188" s="5" t="s">
        <v>253</v>
      </c>
      <c r="H188" s="5" t="s">
        <v>90</v>
      </c>
    </row>
    <row r="189" spans="1:12" x14ac:dyDescent="0.3">
      <c r="B189" s="6"/>
      <c r="C189" s="7"/>
      <c r="D189" s="6"/>
      <c r="E189" s="5" t="s">
        <v>46</v>
      </c>
      <c r="H189" s="5" t="s">
        <v>254</v>
      </c>
      <c r="I189">
        <v>1</v>
      </c>
    </row>
    <row r="190" spans="1:12" x14ac:dyDescent="0.3">
      <c r="B190" s="6">
        <v>105</v>
      </c>
      <c r="C190" s="7" t="s">
        <v>255</v>
      </c>
      <c r="D190" s="6"/>
      <c r="E190" s="5" t="s">
        <v>256</v>
      </c>
      <c r="H190" s="5" t="s">
        <v>30</v>
      </c>
    </row>
    <row r="191" spans="1:12" x14ac:dyDescent="0.3">
      <c r="B191" s="6"/>
      <c r="C191" s="7"/>
      <c r="D191" s="6"/>
      <c r="E191" s="5" t="s">
        <v>46</v>
      </c>
      <c r="H191" s="5" t="s">
        <v>257</v>
      </c>
      <c r="I191">
        <v>1</v>
      </c>
    </row>
    <row r="192" spans="1:12" x14ac:dyDescent="0.3">
      <c r="B192" s="6">
        <v>106</v>
      </c>
      <c r="C192" s="7" t="s">
        <v>258</v>
      </c>
      <c r="D192" s="6"/>
      <c r="E192" s="5" t="s">
        <v>259</v>
      </c>
      <c r="H192" s="5" t="s">
        <v>30</v>
      </c>
    </row>
    <row r="193" spans="1:9" x14ac:dyDescent="0.3">
      <c r="B193" s="6"/>
      <c r="C193" s="7"/>
      <c r="D193" s="6"/>
      <c r="E193" s="5" t="s">
        <v>46</v>
      </c>
      <c r="H193" s="5" t="s">
        <v>260</v>
      </c>
      <c r="I193">
        <v>1</v>
      </c>
    </row>
    <row r="194" spans="1:9" x14ac:dyDescent="0.3">
      <c r="B194" s="6">
        <v>107</v>
      </c>
      <c r="C194" s="7" t="s">
        <v>261</v>
      </c>
      <c r="D194" s="6"/>
      <c r="E194" s="5" t="s">
        <v>262</v>
      </c>
      <c r="H194" s="5" t="s">
        <v>30</v>
      </c>
    </row>
    <row r="195" spans="1:9" x14ac:dyDescent="0.3">
      <c r="B195" s="6"/>
      <c r="C195" s="7"/>
      <c r="D195" s="6"/>
      <c r="E195" s="5" t="s">
        <v>46</v>
      </c>
      <c r="H195" s="5" t="s">
        <v>263</v>
      </c>
      <c r="I195">
        <v>1</v>
      </c>
    </row>
    <row r="196" spans="1:9" x14ac:dyDescent="0.3">
      <c r="B196" s="6">
        <v>108</v>
      </c>
      <c r="C196" s="7" t="s">
        <v>264</v>
      </c>
      <c r="D196" s="6"/>
      <c r="E196" s="5" t="s">
        <v>259</v>
      </c>
      <c r="H196" s="5" t="s">
        <v>30</v>
      </c>
    </row>
    <row r="197" spans="1:9" x14ac:dyDescent="0.3">
      <c r="B197" s="6"/>
      <c r="C197" s="7"/>
      <c r="D197" s="6"/>
      <c r="E197" s="5" t="s">
        <v>46</v>
      </c>
      <c r="H197" s="5" t="s">
        <v>265</v>
      </c>
      <c r="I197">
        <v>1</v>
      </c>
    </row>
    <row r="198" spans="1:9" x14ac:dyDescent="0.3">
      <c r="B198" s="6">
        <v>109</v>
      </c>
      <c r="C198" s="7" t="s">
        <v>266</v>
      </c>
      <c r="D198" s="6"/>
      <c r="E198" s="5" t="s">
        <v>259</v>
      </c>
      <c r="H198" s="5" t="s">
        <v>30</v>
      </c>
    </row>
    <row r="199" spans="1:9" x14ac:dyDescent="0.3">
      <c r="B199" s="6"/>
      <c r="C199" s="7"/>
      <c r="D199" s="6"/>
      <c r="E199" s="5" t="s">
        <v>46</v>
      </c>
      <c r="H199" s="5" t="s">
        <v>267</v>
      </c>
      <c r="I199">
        <v>1</v>
      </c>
    </row>
    <row r="200" spans="1:9" x14ac:dyDescent="0.3">
      <c r="B200" s="6">
        <v>110</v>
      </c>
      <c r="C200" s="7" t="s">
        <v>268</v>
      </c>
      <c r="D200" s="6"/>
      <c r="E200" s="5" t="s">
        <v>259</v>
      </c>
      <c r="H200" s="5" t="s">
        <v>30</v>
      </c>
    </row>
    <row r="201" spans="1:9" x14ac:dyDescent="0.3">
      <c r="B201" s="6"/>
      <c r="C201" s="7"/>
      <c r="D201" s="6"/>
      <c r="E201" s="5" t="s">
        <v>46</v>
      </c>
      <c r="H201" s="5" t="s">
        <v>269</v>
      </c>
      <c r="I201">
        <v>1</v>
      </c>
    </row>
    <row r="202" spans="1:9" x14ac:dyDescent="0.3">
      <c r="B202" s="6">
        <v>111</v>
      </c>
      <c r="C202" s="7" t="s">
        <v>270</v>
      </c>
      <c r="D202" s="6"/>
      <c r="E202" s="5" t="s">
        <v>259</v>
      </c>
      <c r="H202" s="5" t="s">
        <v>30</v>
      </c>
    </row>
    <row r="203" spans="1:9" x14ac:dyDescent="0.3">
      <c r="B203" s="6"/>
      <c r="C203" s="7"/>
      <c r="D203" s="6"/>
      <c r="E203" s="5"/>
      <c r="H203" s="5" t="s">
        <v>271</v>
      </c>
      <c r="I203">
        <v>1</v>
      </c>
    </row>
    <row r="204" spans="1:9" x14ac:dyDescent="0.3">
      <c r="A204" s="5"/>
      <c r="B204" s="6">
        <v>112</v>
      </c>
      <c r="C204" s="10" t="s">
        <v>272</v>
      </c>
      <c r="D204" s="6"/>
      <c r="E204" s="5" t="s">
        <v>273</v>
      </c>
      <c r="H204" s="5" t="s">
        <v>274</v>
      </c>
      <c r="I204">
        <v>1</v>
      </c>
    </row>
    <row r="205" spans="1:9" x14ac:dyDescent="0.3">
      <c r="A205" s="5"/>
      <c r="B205" s="6"/>
      <c r="C205" s="10"/>
      <c r="D205" s="6"/>
      <c r="E205" s="5" t="s">
        <v>46</v>
      </c>
      <c r="H205" s="5" t="s">
        <v>275</v>
      </c>
    </row>
    <row r="206" spans="1:9" x14ac:dyDescent="0.3">
      <c r="A206" s="5"/>
      <c r="B206" s="6">
        <v>113</v>
      </c>
      <c r="C206" s="6" t="s">
        <v>276</v>
      </c>
      <c r="D206" s="6"/>
      <c r="E206" s="5" t="s">
        <v>277</v>
      </c>
      <c r="H206" s="5" t="s">
        <v>278</v>
      </c>
      <c r="I206">
        <v>1</v>
      </c>
    </row>
    <row r="207" spans="1:9" x14ac:dyDescent="0.3">
      <c r="A207" s="5"/>
      <c r="B207" s="6"/>
      <c r="C207" s="6"/>
      <c r="D207" s="6"/>
      <c r="E207" s="5" t="s">
        <v>46</v>
      </c>
      <c r="H207" s="5" t="s">
        <v>30</v>
      </c>
    </row>
    <row r="208" spans="1:9" x14ac:dyDescent="0.3">
      <c r="A208" s="5"/>
      <c r="B208" s="6">
        <v>114</v>
      </c>
      <c r="C208" s="6" t="s">
        <v>279</v>
      </c>
      <c r="D208" s="6"/>
      <c r="E208" s="5" t="s">
        <v>277</v>
      </c>
      <c r="H208" s="5" t="s">
        <v>280</v>
      </c>
      <c r="I208">
        <v>1</v>
      </c>
    </row>
    <row r="209" spans="1:9" x14ac:dyDescent="0.3">
      <c r="A209" s="5"/>
      <c r="B209" s="6"/>
      <c r="C209" s="6"/>
      <c r="D209" s="6"/>
      <c r="E209" s="5" t="s">
        <v>46</v>
      </c>
      <c r="H209" s="5" t="s">
        <v>30</v>
      </c>
    </row>
    <row r="210" spans="1:9" x14ac:dyDescent="0.3">
      <c r="A210" s="5"/>
      <c r="B210" s="6">
        <v>115</v>
      </c>
      <c r="C210" s="6" t="s">
        <v>281</v>
      </c>
      <c r="D210" s="6"/>
      <c r="E210" s="5" t="s">
        <v>282</v>
      </c>
      <c r="H210" s="5" t="s">
        <v>283</v>
      </c>
      <c r="I210">
        <v>1</v>
      </c>
    </row>
    <row r="211" spans="1:9" x14ac:dyDescent="0.3">
      <c r="A211" s="5"/>
      <c r="B211" s="6"/>
      <c r="C211" s="6"/>
      <c r="D211" s="6"/>
      <c r="E211" s="5" t="s">
        <v>46</v>
      </c>
      <c r="H211" s="5" t="s">
        <v>30</v>
      </c>
    </row>
    <row r="212" spans="1:9" x14ac:dyDescent="0.3">
      <c r="A212" s="5"/>
      <c r="B212" s="6">
        <v>116</v>
      </c>
      <c r="C212" s="6" t="s">
        <v>284</v>
      </c>
      <c r="D212" s="6"/>
      <c r="E212" s="5" t="s">
        <v>285</v>
      </c>
      <c r="H212" s="5" t="s">
        <v>208</v>
      </c>
    </row>
    <row r="213" spans="1:9" x14ac:dyDescent="0.3">
      <c r="A213" s="5"/>
      <c r="B213" s="6"/>
      <c r="C213" s="6"/>
      <c r="D213" s="6"/>
      <c r="E213" s="5" t="s">
        <v>46</v>
      </c>
      <c r="H213" s="5" t="s">
        <v>286</v>
      </c>
      <c r="I213">
        <v>1</v>
      </c>
    </row>
    <row r="214" spans="1:9" x14ac:dyDescent="0.3">
      <c r="A214" s="5"/>
      <c r="B214" s="6">
        <v>117</v>
      </c>
      <c r="C214" s="6" t="s">
        <v>287</v>
      </c>
      <c r="D214" s="6"/>
      <c r="E214" s="5" t="s">
        <v>288</v>
      </c>
      <c r="H214" s="5" t="s">
        <v>30</v>
      </c>
    </row>
    <row r="215" spans="1:9" x14ac:dyDescent="0.3">
      <c r="A215" s="5"/>
      <c r="B215" s="6"/>
      <c r="C215" s="6"/>
      <c r="D215" s="6"/>
      <c r="E215" s="5" t="s">
        <v>46</v>
      </c>
      <c r="H215" s="5" t="s">
        <v>289</v>
      </c>
      <c r="I215">
        <v>1</v>
      </c>
    </row>
    <row r="216" spans="1:9" x14ac:dyDescent="0.3">
      <c r="A216" s="5"/>
      <c r="B216" s="6">
        <v>118</v>
      </c>
      <c r="C216" s="6" t="s">
        <v>290</v>
      </c>
      <c r="D216" s="25" t="b">
        <v>1</v>
      </c>
      <c r="E216" s="5" t="s">
        <v>291</v>
      </c>
      <c r="H216" s="5" t="s">
        <v>30</v>
      </c>
    </row>
    <row r="217" spans="1:9" x14ac:dyDescent="0.3">
      <c r="A217" s="5"/>
      <c r="B217" s="6"/>
      <c r="C217" s="6"/>
      <c r="D217" s="6"/>
      <c r="E217" s="5" t="s">
        <v>46</v>
      </c>
      <c r="H217" s="5" t="s">
        <v>292</v>
      </c>
      <c r="I217">
        <v>1</v>
      </c>
    </row>
    <row r="218" spans="1:9" x14ac:dyDescent="0.3">
      <c r="A218" s="5"/>
      <c r="B218" s="6">
        <v>119</v>
      </c>
      <c r="C218" s="6" t="s">
        <v>293</v>
      </c>
      <c r="D218" s="25" t="b">
        <v>1</v>
      </c>
      <c r="E218" s="5" t="s">
        <v>29</v>
      </c>
      <c r="H218" s="5" t="s">
        <v>30</v>
      </c>
    </row>
    <row r="219" spans="1:9" x14ac:dyDescent="0.3">
      <c r="A219" s="5"/>
      <c r="B219" s="6"/>
      <c r="C219" s="6"/>
      <c r="D219" s="6"/>
      <c r="E219" s="5" t="s">
        <v>46</v>
      </c>
      <c r="H219" s="5" t="s">
        <v>294</v>
      </c>
      <c r="I219">
        <v>1</v>
      </c>
    </row>
    <row r="220" spans="1:9" x14ac:dyDescent="0.3">
      <c r="A220" s="5"/>
      <c r="B220" s="6">
        <v>120</v>
      </c>
      <c r="C220" s="6" t="s">
        <v>295</v>
      </c>
      <c r="D220" s="25" t="b">
        <v>1</v>
      </c>
      <c r="E220" s="5" t="s">
        <v>29</v>
      </c>
      <c r="H220" s="5" t="s">
        <v>30</v>
      </c>
    </row>
    <row r="221" spans="1:9" x14ac:dyDescent="0.3">
      <c r="A221" s="5"/>
      <c r="B221" s="6"/>
      <c r="C221" s="6"/>
      <c r="D221" s="6"/>
      <c r="E221" s="5" t="s">
        <v>46</v>
      </c>
      <c r="H221" s="5" t="s">
        <v>296</v>
      </c>
      <c r="I221">
        <v>1</v>
      </c>
    </row>
    <row r="222" spans="1:9" x14ac:dyDescent="0.3">
      <c r="A222" s="5"/>
      <c r="B222" s="6">
        <v>121</v>
      </c>
      <c r="C222" s="6" t="s">
        <v>297</v>
      </c>
      <c r="D222" s="6"/>
      <c r="E222" s="5" t="s">
        <v>298</v>
      </c>
      <c r="H222" s="5" t="s">
        <v>30</v>
      </c>
    </row>
    <row r="223" spans="1:9" x14ac:dyDescent="0.3">
      <c r="A223" s="5"/>
      <c r="B223" s="6"/>
      <c r="C223" s="6"/>
      <c r="D223" s="6"/>
      <c r="E223" s="5" t="s">
        <v>46</v>
      </c>
      <c r="H223" s="5" t="s">
        <v>299</v>
      </c>
      <c r="I223">
        <v>1</v>
      </c>
    </row>
    <row r="224" spans="1:9" x14ac:dyDescent="0.3">
      <c r="A224" s="5"/>
      <c r="B224" s="6">
        <v>122</v>
      </c>
      <c r="C224" s="11" t="s">
        <v>300</v>
      </c>
      <c r="E224" s="5" t="s">
        <v>29</v>
      </c>
      <c r="H224" s="5" t="s">
        <v>301</v>
      </c>
    </row>
    <row r="225" spans="1:9" x14ac:dyDescent="0.3">
      <c r="A225" s="5"/>
      <c r="C225" s="11"/>
      <c r="E225" s="5" t="s">
        <v>46</v>
      </c>
      <c r="H225" s="5" t="s">
        <v>302</v>
      </c>
      <c r="I225">
        <v>1</v>
      </c>
    </row>
    <row r="226" spans="1:9" x14ac:dyDescent="0.3">
      <c r="A226" s="5"/>
      <c r="B226" s="6">
        <v>123</v>
      </c>
      <c r="C226" t="s">
        <v>303</v>
      </c>
      <c r="E226" s="5" t="s">
        <v>304</v>
      </c>
      <c r="H226" s="5" t="s">
        <v>305</v>
      </c>
    </row>
    <row r="227" spans="1:9" x14ac:dyDescent="0.3">
      <c r="A227" s="5"/>
      <c r="E227" s="5" t="s">
        <v>46</v>
      </c>
      <c r="H227" s="5" t="s">
        <v>306</v>
      </c>
      <c r="I227">
        <v>1</v>
      </c>
    </row>
    <row r="228" spans="1:9" x14ac:dyDescent="0.3">
      <c r="A228" s="5"/>
      <c r="B228" s="6">
        <v>124</v>
      </c>
      <c r="C228" t="s">
        <v>307</v>
      </c>
      <c r="E228" s="5" t="s">
        <v>29</v>
      </c>
      <c r="H228" s="5" t="s">
        <v>301</v>
      </c>
    </row>
    <row r="229" spans="1:9" x14ac:dyDescent="0.3">
      <c r="A229" s="5"/>
      <c r="C229" s="12"/>
      <c r="E229" s="5" t="s">
        <v>46</v>
      </c>
      <c r="H229" s="5" t="s">
        <v>308</v>
      </c>
      <c r="I229">
        <v>1</v>
      </c>
    </row>
    <row r="230" spans="1:9" x14ac:dyDescent="0.3">
      <c r="A230" s="5"/>
      <c r="B230" s="6">
        <v>125</v>
      </c>
      <c r="C230" s="8" t="s">
        <v>309</v>
      </c>
      <c r="E230" s="5" t="s">
        <v>29</v>
      </c>
      <c r="H230" s="5" t="s">
        <v>301</v>
      </c>
    </row>
    <row r="231" spans="1:9" x14ac:dyDescent="0.3">
      <c r="A231" s="5"/>
      <c r="C231" s="8"/>
      <c r="E231" s="5" t="s">
        <v>46</v>
      </c>
      <c r="H231" s="5" t="s">
        <v>310</v>
      </c>
      <c r="I231">
        <v>1</v>
      </c>
    </row>
    <row r="232" spans="1:9" x14ac:dyDescent="0.3">
      <c r="A232" s="5"/>
      <c r="B232" s="6">
        <v>126</v>
      </c>
      <c r="C232" t="s">
        <v>311</v>
      </c>
      <c r="E232" s="5" t="s">
        <v>29</v>
      </c>
      <c r="H232" s="5" t="s">
        <v>301</v>
      </c>
    </row>
    <row r="233" spans="1:9" x14ac:dyDescent="0.3">
      <c r="A233" s="5"/>
      <c r="E233" s="5" t="s">
        <v>46</v>
      </c>
      <c r="H233" s="5" t="s">
        <v>312</v>
      </c>
      <c r="I233">
        <v>1</v>
      </c>
    </row>
    <row r="234" spans="1:9" x14ac:dyDescent="0.3">
      <c r="A234" s="5"/>
      <c r="B234" s="6">
        <v>127</v>
      </c>
      <c r="C234" s="8" t="s">
        <v>313</v>
      </c>
      <c r="E234" s="5" t="s">
        <v>29</v>
      </c>
      <c r="H234" s="5" t="s">
        <v>301</v>
      </c>
    </row>
    <row r="235" spans="1:9" x14ac:dyDescent="0.3">
      <c r="A235" s="5"/>
      <c r="C235" s="8"/>
      <c r="E235" s="5" t="s">
        <v>46</v>
      </c>
      <c r="H235" s="5" t="s">
        <v>314</v>
      </c>
      <c r="I235">
        <v>1</v>
      </c>
    </row>
    <row r="236" spans="1:9" x14ac:dyDescent="0.3">
      <c r="A236" s="5"/>
      <c r="B236" s="6">
        <v>128</v>
      </c>
      <c r="C236" s="8" t="s">
        <v>315</v>
      </c>
      <c r="E236" s="5" t="s">
        <v>304</v>
      </c>
      <c r="H236" s="5" t="s">
        <v>305</v>
      </c>
    </row>
    <row r="237" spans="1:9" x14ac:dyDescent="0.3">
      <c r="A237" s="5"/>
      <c r="C237" s="8"/>
      <c r="E237" s="5" t="s">
        <v>46</v>
      </c>
      <c r="H237" s="5" t="s">
        <v>316</v>
      </c>
      <c r="I237">
        <v>1</v>
      </c>
    </row>
    <row r="238" spans="1:9" x14ac:dyDescent="0.3">
      <c r="A238" s="5"/>
      <c r="B238" s="6">
        <v>129</v>
      </c>
      <c r="C238" t="s">
        <v>317</v>
      </c>
      <c r="E238" s="5" t="s">
        <v>29</v>
      </c>
      <c r="H238" s="5" t="s">
        <v>301</v>
      </c>
    </row>
    <row r="239" spans="1:9" x14ac:dyDescent="0.3">
      <c r="A239" s="5"/>
      <c r="E239" s="5" t="s">
        <v>46</v>
      </c>
      <c r="H239" s="5" t="s">
        <v>318</v>
      </c>
      <c r="I239">
        <v>1</v>
      </c>
    </row>
    <row r="240" spans="1:9" x14ac:dyDescent="0.3">
      <c r="A240" s="5"/>
      <c r="B240" s="6">
        <v>130</v>
      </c>
      <c r="C240" t="s">
        <v>319</v>
      </c>
      <c r="E240" s="5" t="s">
        <v>29</v>
      </c>
      <c r="H240" s="5" t="s">
        <v>301</v>
      </c>
    </row>
    <row r="241" spans="1:9" x14ac:dyDescent="0.3">
      <c r="A241" s="5"/>
      <c r="E241" s="5" t="s">
        <v>46</v>
      </c>
      <c r="H241" s="5" t="s">
        <v>320</v>
      </c>
      <c r="I241">
        <v>1</v>
      </c>
    </row>
    <row r="242" spans="1:9" x14ac:dyDescent="0.3">
      <c r="A242" s="5"/>
      <c r="B242" s="6">
        <v>131</v>
      </c>
      <c r="C242" t="s">
        <v>321</v>
      </c>
      <c r="E242" s="5" t="s">
        <v>29</v>
      </c>
      <c r="H242" s="5" t="s">
        <v>301</v>
      </c>
    </row>
    <row r="243" spans="1:9" x14ac:dyDescent="0.3">
      <c r="A243" s="5"/>
      <c r="E243" s="5" t="s">
        <v>46</v>
      </c>
      <c r="H243" s="5" t="s">
        <v>322</v>
      </c>
      <c r="I243">
        <v>1</v>
      </c>
    </row>
    <row r="244" spans="1:9" x14ac:dyDescent="0.3">
      <c r="A244" s="5"/>
      <c r="B244" s="6">
        <v>132</v>
      </c>
      <c r="C244" s="8" t="s">
        <v>323</v>
      </c>
      <c r="E244" s="5" t="s">
        <v>304</v>
      </c>
      <c r="H244" s="5" t="s">
        <v>305</v>
      </c>
    </row>
    <row r="245" spans="1:9" x14ac:dyDescent="0.3">
      <c r="A245" s="5"/>
      <c r="C245" s="8"/>
      <c r="E245" s="5" t="s">
        <v>46</v>
      </c>
      <c r="H245" s="5" t="s">
        <v>324</v>
      </c>
      <c r="I245">
        <v>1</v>
      </c>
    </row>
    <row r="246" spans="1:9" x14ac:dyDescent="0.3">
      <c r="A246" s="5"/>
      <c r="B246" s="6">
        <v>133</v>
      </c>
      <c r="C246" s="8" t="s">
        <v>325</v>
      </c>
      <c r="E246" s="5" t="s">
        <v>304</v>
      </c>
      <c r="H246" s="5" t="s">
        <v>305</v>
      </c>
    </row>
    <row r="247" spans="1:9" x14ac:dyDescent="0.3">
      <c r="A247" s="5"/>
      <c r="C247" s="13"/>
      <c r="E247" s="5" t="s">
        <v>46</v>
      </c>
      <c r="H247" s="5" t="s">
        <v>326</v>
      </c>
      <c r="I247">
        <v>1</v>
      </c>
    </row>
    <row r="248" spans="1:9" x14ac:dyDescent="0.3">
      <c r="A248" s="5"/>
      <c r="B248" s="6">
        <v>134</v>
      </c>
      <c r="C248" t="s">
        <v>327</v>
      </c>
      <c r="E248" s="5" t="s">
        <v>304</v>
      </c>
      <c r="H248" s="5" t="s">
        <v>305</v>
      </c>
    </row>
    <row r="249" spans="1:9" x14ac:dyDescent="0.3">
      <c r="A249" s="5"/>
      <c r="C249" s="12"/>
      <c r="E249" s="5" t="s">
        <v>46</v>
      </c>
      <c r="H249" s="5" t="s">
        <v>328</v>
      </c>
      <c r="I249">
        <v>1</v>
      </c>
    </row>
    <row r="250" spans="1:9" x14ac:dyDescent="0.3">
      <c r="A250" s="5"/>
      <c r="B250" s="6">
        <v>135</v>
      </c>
      <c r="C250" t="s">
        <v>329</v>
      </c>
      <c r="E250" s="5" t="s">
        <v>29</v>
      </c>
      <c r="H250" s="5" t="s">
        <v>301</v>
      </c>
    </row>
    <row r="251" spans="1:9" x14ac:dyDescent="0.3">
      <c r="A251" s="5"/>
      <c r="C251" s="12"/>
      <c r="E251" s="5" t="s">
        <v>46</v>
      </c>
      <c r="H251" s="5" t="s">
        <v>330</v>
      </c>
      <c r="I251">
        <v>1</v>
      </c>
    </row>
    <row r="252" spans="1:9" x14ac:dyDescent="0.3">
      <c r="A252" s="5"/>
      <c r="B252" s="6">
        <v>136</v>
      </c>
      <c r="C252" t="s">
        <v>331</v>
      </c>
      <c r="E252" s="5" t="s">
        <v>29</v>
      </c>
      <c r="H252" s="5" t="s">
        <v>301</v>
      </c>
    </row>
    <row r="253" spans="1:9" x14ac:dyDescent="0.3">
      <c r="A253" s="5"/>
      <c r="E253" s="5" t="s">
        <v>46</v>
      </c>
      <c r="H253" s="5" t="s">
        <v>332</v>
      </c>
      <c r="I253">
        <v>1</v>
      </c>
    </row>
    <row r="254" spans="1:9" x14ac:dyDescent="0.3">
      <c r="A254" s="5"/>
      <c r="B254" s="6">
        <v>137</v>
      </c>
      <c r="C254" t="s">
        <v>333</v>
      </c>
      <c r="E254" s="5" t="s">
        <v>29</v>
      </c>
      <c r="H254" s="5" t="s">
        <v>301</v>
      </c>
    </row>
    <row r="255" spans="1:9" x14ac:dyDescent="0.3">
      <c r="A255" s="5"/>
      <c r="E255" s="5" t="s">
        <v>46</v>
      </c>
      <c r="H255" s="5" t="s">
        <v>334</v>
      </c>
      <c r="I255">
        <v>1</v>
      </c>
    </row>
    <row r="256" spans="1:9" x14ac:dyDescent="0.3">
      <c r="A256" s="5"/>
      <c r="B256" s="6">
        <v>138</v>
      </c>
      <c r="C256" t="s">
        <v>335</v>
      </c>
      <c r="E256" s="5" t="s">
        <v>29</v>
      </c>
      <c r="H256" s="5" t="s">
        <v>301</v>
      </c>
    </row>
    <row r="257" spans="1:9" x14ac:dyDescent="0.3">
      <c r="A257" s="5"/>
      <c r="C257" s="12"/>
      <c r="E257" s="5" t="s">
        <v>46</v>
      </c>
      <c r="H257" s="5" t="s">
        <v>336</v>
      </c>
      <c r="I257">
        <v>1</v>
      </c>
    </row>
    <row r="258" spans="1:9" x14ac:dyDescent="0.3">
      <c r="A258" s="5"/>
      <c r="B258" s="6">
        <v>139</v>
      </c>
      <c r="C258" t="s">
        <v>337</v>
      </c>
      <c r="E258" s="5" t="s">
        <v>29</v>
      </c>
      <c r="H258" s="5" t="s">
        <v>301</v>
      </c>
    </row>
    <row r="259" spans="1:9" x14ac:dyDescent="0.3">
      <c r="A259" s="5"/>
      <c r="E259" s="5" t="s">
        <v>46</v>
      </c>
      <c r="H259" s="5" t="s">
        <v>338</v>
      </c>
      <c r="I259">
        <v>1</v>
      </c>
    </row>
    <row r="260" spans="1:9" x14ac:dyDescent="0.3">
      <c r="A260" s="5"/>
      <c r="B260" s="6">
        <v>140</v>
      </c>
      <c r="C260" t="s">
        <v>339</v>
      </c>
      <c r="E260" s="5" t="s">
        <v>29</v>
      </c>
      <c r="H260" s="5" t="s">
        <v>301</v>
      </c>
    </row>
    <row r="261" spans="1:9" x14ac:dyDescent="0.3">
      <c r="A261" s="5"/>
      <c r="E261" s="5" t="s">
        <v>46</v>
      </c>
      <c r="H261" s="5" t="s">
        <v>340</v>
      </c>
      <c r="I261">
        <v>1</v>
      </c>
    </row>
    <row r="262" spans="1:9" x14ac:dyDescent="0.3">
      <c r="A262" s="5"/>
      <c r="B262" s="6">
        <v>141</v>
      </c>
      <c r="C262" t="s">
        <v>341</v>
      </c>
      <c r="E262" s="5" t="s">
        <v>29</v>
      </c>
      <c r="H262" s="5" t="s">
        <v>301</v>
      </c>
    </row>
    <row r="263" spans="1:9" x14ac:dyDescent="0.3">
      <c r="A263" s="5"/>
      <c r="C263" s="12"/>
      <c r="E263" s="5" t="s">
        <v>46</v>
      </c>
      <c r="H263" s="5" t="s">
        <v>342</v>
      </c>
      <c r="I263">
        <v>1</v>
      </c>
    </row>
    <row r="264" spans="1:9" x14ac:dyDescent="0.3">
      <c r="A264" s="5"/>
      <c r="B264" s="6">
        <v>142</v>
      </c>
      <c r="C264" t="s">
        <v>343</v>
      </c>
      <c r="E264" s="5" t="s">
        <v>304</v>
      </c>
      <c r="H264" s="5" t="s">
        <v>305</v>
      </c>
    </row>
    <row r="265" spans="1:9" x14ac:dyDescent="0.3">
      <c r="A265" s="5"/>
      <c r="E265" s="5" t="s">
        <v>46</v>
      </c>
      <c r="H265" s="5" t="s">
        <v>344</v>
      </c>
      <c r="I265">
        <v>1</v>
      </c>
    </row>
    <row r="266" spans="1:9" x14ac:dyDescent="0.3">
      <c r="A266" s="5"/>
      <c r="B266" s="6">
        <v>143</v>
      </c>
      <c r="C266" t="s">
        <v>345</v>
      </c>
      <c r="E266" s="5" t="s">
        <v>29</v>
      </c>
      <c r="H266" s="5" t="s">
        <v>301</v>
      </c>
    </row>
    <row r="267" spans="1:9" x14ac:dyDescent="0.3">
      <c r="A267" s="5"/>
      <c r="C267" s="12"/>
      <c r="E267" s="5" t="s">
        <v>46</v>
      </c>
      <c r="H267" s="5" t="s">
        <v>346</v>
      </c>
      <c r="I267">
        <v>1</v>
      </c>
    </row>
    <row r="268" spans="1:9" x14ac:dyDescent="0.3">
      <c r="A268" s="5"/>
      <c r="B268" s="6">
        <v>144</v>
      </c>
      <c r="C268" t="s">
        <v>347</v>
      </c>
      <c r="E268" s="5" t="s">
        <v>29</v>
      </c>
      <c r="H268" s="5" t="s">
        <v>301</v>
      </c>
    </row>
    <row r="269" spans="1:9" x14ac:dyDescent="0.3">
      <c r="A269" s="5"/>
      <c r="E269" s="5" t="s">
        <v>46</v>
      </c>
      <c r="H269" s="5" t="s">
        <v>348</v>
      </c>
      <c r="I269">
        <v>1</v>
      </c>
    </row>
    <row r="270" spans="1:9" x14ac:dyDescent="0.3">
      <c r="A270" s="5"/>
      <c r="B270" s="6">
        <v>145</v>
      </c>
      <c r="C270" t="s">
        <v>349</v>
      </c>
      <c r="E270" s="5" t="s">
        <v>29</v>
      </c>
      <c r="H270" s="5" t="s">
        <v>301</v>
      </c>
    </row>
    <row r="271" spans="1:9" x14ac:dyDescent="0.3">
      <c r="A271" s="5"/>
      <c r="C271" s="12"/>
      <c r="E271" s="5" t="s">
        <v>46</v>
      </c>
      <c r="H271" s="5" t="s">
        <v>350</v>
      </c>
      <c r="I271">
        <v>1</v>
      </c>
    </row>
    <row r="272" spans="1:9" x14ac:dyDescent="0.3">
      <c r="A272" s="5"/>
      <c r="B272" s="6">
        <v>146</v>
      </c>
      <c r="C272" t="s">
        <v>351</v>
      </c>
      <c r="E272" s="5" t="s">
        <v>29</v>
      </c>
      <c r="H272" s="5" t="s">
        <v>301</v>
      </c>
    </row>
    <row r="273" spans="1:9" x14ac:dyDescent="0.3">
      <c r="A273" s="5"/>
      <c r="C273" s="12"/>
      <c r="E273" s="5" t="s">
        <v>46</v>
      </c>
      <c r="H273" s="5" t="s">
        <v>352</v>
      </c>
      <c r="I273">
        <v>1</v>
      </c>
    </row>
    <row r="274" spans="1:9" x14ac:dyDescent="0.3">
      <c r="A274" s="5"/>
      <c r="B274" s="6">
        <v>147</v>
      </c>
      <c r="C274" t="s">
        <v>353</v>
      </c>
      <c r="E274" s="5" t="s">
        <v>29</v>
      </c>
      <c r="H274" s="5" t="s">
        <v>301</v>
      </c>
    </row>
    <row r="275" spans="1:9" x14ac:dyDescent="0.3">
      <c r="A275" s="5"/>
      <c r="C275" s="12"/>
      <c r="E275" s="5" t="s">
        <v>46</v>
      </c>
      <c r="H275" s="5" t="s">
        <v>354</v>
      </c>
      <c r="I275">
        <v>1</v>
      </c>
    </row>
    <row r="276" spans="1:9" x14ac:dyDescent="0.3">
      <c r="A276" s="5"/>
      <c r="B276" s="6">
        <v>148</v>
      </c>
      <c r="C276" t="s">
        <v>355</v>
      </c>
      <c r="E276" s="5" t="s">
        <v>29</v>
      </c>
      <c r="H276" s="5" t="s">
        <v>301</v>
      </c>
    </row>
    <row r="277" spans="1:9" x14ac:dyDescent="0.3">
      <c r="A277" s="5"/>
      <c r="C277" s="12"/>
      <c r="E277" s="5" t="s">
        <v>46</v>
      </c>
      <c r="H277" s="5" t="s">
        <v>356</v>
      </c>
      <c r="I277">
        <v>1</v>
      </c>
    </row>
    <row r="278" spans="1:9" x14ac:dyDescent="0.3">
      <c r="A278" s="5"/>
      <c r="B278" s="6">
        <v>149</v>
      </c>
      <c r="C278" t="s">
        <v>357</v>
      </c>
      <c r="E278" s="5" t="s">
        <v>304</v>
      </c>
      <c r="H278" s="5" t="s">
        <v>305</v>
      </c>
    </row>
    <row r="279" spans="1:9" x14ac:dyDescent="0.3">
      <c r="A279" s="5"/>
      <c r="E279" s="5" t="s">
        <v>46</v>
      </c>
      <c r="H279" s="5" t="s">
        <v>358</v>
      </c>
      <c r="I279">
        <v>1</v>
      </c>
    </row>
    <row r="280" spans="1:9" x14ac:dyDescent="0.3">
      <c r="A280" s="5"/>
      <c r="B280" s="6">
        <v>150</v>
      </c>
      <c r="C280" t="s">
        <v>359</v>
      </c>
      <c r="E280" s="5" t="s">
        <v>29</v>
      </c>
      <c r="H280" s="5" t="s">
        <v>301</v>
      </c>
    </row>
    <row r="281" spans="1:9" x14ac:dyDescent="0.3">
      <c r="A281" s="5"/>
      <c r="C281" s="12"/>
      <c r="E281" s="5" t="s">
        <v>46</v>
      </c>
      <c r="H281" s="5" t="s">
        <v>360</v>
      </c>
      <c r="I281">
        <v>1</v>
      </c>
    </row>
    <row r="282" spans="1:9" x14ac:dyDescent="0.3">
      <c r="A282" s="5"/>
      <c r="B282" s="6">
        <v>151</v>
      </c>
      <c r="C282" t="s">
        <v>361</v>
      </c>
      <c r="E282" s="5" t="s">
        <v>29</v>
      </c>
      <c r="H282" s="5" t="s">
        <v>301</v>
      </c>
    </row>
    <row r="283" spans="1:9" x14ac:dyDescent="0.3">
      <c r="A283" s="5"/>
      <c r="C283" s="12"/>
      <c r="E283" s="5" t="s">
        <v>46</v>
      </c>
      <c r="H283" s="5" t="s">
        <v>362</v>
      </c>
      <c r="I283">
        <v>1</v>
      </c>
    </row>
    <row r="284" spans="1:9" x14ac:dyDescent="0.3">
      <c r="A284" s="5"/>
      <c r="B284" s="6">
        <v>152</v>
      </c>
      <c r="C284" t="s">
        <v>363</v>
      </c>
      <c r="E284" s="5" t="s">
        <v>29</v>
      </c>
      <c r="H284" s="5" t="s">
        <v>301</v>
      </c>
    </row>
    <row r="285" spans="1:9" x14ac:dyDescent="0.3">
      <c r="A285" s="5"/>
      <c r="E285" s="5" t="s">
        <v>46</v>
      </c>
      <c r="H285" s="5" t="s">
        <v>364</v>
      </c>
      <c r="I285">
        <v>1</v>
      </c>
    </row>
    <row r="286" spans="1:9" x14ac:dyDescent="0.3">
      <c r="A286" s="5"/>
      <c r="B286" s="6">
        <v>153</v>
      </c>
      <c r="C286" s="8" t="s">
        <v>365</v>
      </c>
      <c r="E286" s="5" t="s">
        <v>304</v>
      </c>
      <c r="H286" s="5" t="s">
        <v>305</v>
      </c>
    </row>
    <row r="287" spans="1:9" x14ac:dyDescent="0.3">
      <c r="A287" s="5"/>
      <c r="C287" s="13"/>
      <c r="E287" s="5" t="s">
        <v>46</v>
      </c>
      <c r="H287" s="5" t="s">
        <v>366</v>
      </c>
      <c r="I287">
        <v>1</v>
      </c>
    </row>
    <row r="288" spans="1:9" x14ac:dyDescent="0.3">
      <c r="A288" s="5"/>
      <c r="B288" s="6">
        <v>154</v>
      </c>
      <c r="C288" t="s">
        <v>367</v>
      </c>
      <c r="E288" s="5" t="s">
        <v>29</v>
      </c>
      <c r="H288" s="5" t="s">
        <v>301</v>
      </c>
    </row>
    <row r="289" spans="1:17" x14ac:dyDescent="0.3">
      <c r="A289" s="5"/>
      <c r="C289" s="12"/>
      <c r="E289" s="5" t="s">
        <v>46</v>
      </c>
      <c r="H289" s="5" t="s">
        <v>368</v>
      </c>
      <c r="I289">
        <v>1</v>
      </c>
    </row>
    <row r="290" spans="1:17" x14ac:dyDescent="0.3">
      <c r="A290" s="5"/>
      <c r="B290" s="6">
        <v>155</v>
      </c>
      <c r="C290" t="s">
        <v>369</v>
      </c>
      <c r="E290" s="5" t="s">
        <v>29</v>
      </c>
      <c r="H290" s="5" t="s">
        <v>301</v>
      </c>
    </row>
    <row r="291" spans="1:17" x14ac:dyDescent="0.3">
      <c r="A291" s="5"/>
      <c r="C291" s="12"/>
      <c r="E291" s="5" t="s">
        <v>46</v>
      </c>
      <c r="H291" s="5" t="s">
        <v>370</v>
      </c>
      <c r="I291">
        <v>1</v>
      </c>
    </row>
    <row r="292" spans="1:17" x14ac:dyDescent="0.3">
      <c r="A292" s="5"/>
      <c r="B292" s="6">
        <v>156</v>
      </c>
      <c r="C292" t="s">
        <v>371</v>
      </c>
      <c r="E292" s="5" t="s">
        <v>29</v>
      </c>
      <c r="H292" s="5" t="s">
        <v>301</v>
      </c>
    </row>
    <row r="293" spans="1:17" x14ac:dyDescent="0.3">
      <c r="A293" s="5"/>
      <c r="C293" s="12"/>
      <c r="E293" s="5" t="s">
        <v>46</v>
      </c>
      <c r="H293" s="5" t="s">
        <v>372</v>
      </c>
      <c r="I293">
        <v>1</v>
      </c>
    </row>
    <row r="294" spans="1:17" x14ac:dyDescent="0.3">
      <c r="A294" s="5"/>
      <c r="B294" s="6">
        <v>157</v>
      </c>
      <c r="C294" t="s">
        <v>373</v>
      </c>
      <c r="E294" s="5" t="s">
        <v>29</v>
      </c>
      <c r="H294" s="5" t="s">
        <v>301</v>
      </c>
    </row>
    <row r="295" spans="1:17" x14ac:dyDescent="0.3">
      <c r="A295" s="5"/>
      <c r="C295" s="12"/>
      <c r="E295" s="5" t="s">
        <v>46</v>
      </c>
      <c r="H295" s="5" t="s">
        <v>374</v>
      </c>
      <c r="I295">
        <v>1</v>
      </c>
    </row>
    <row r="296" spans="1:17" x14ac:dyDescent="0.3">
      <c r="A296" s="5"/>
      <c r="B296" s="6">
        <v>158</v>
      </c>
      <c r="C296" s="14" t="s">
        <v>375</v>
      </c>
      <c r="D296" s="24" t="b">
        <v>1</v>
      </c>
      <c r="E296" s="5" t="s">
        <v>29</v>
      </c>
      <c r="H296" s="5" t="s">
        <v>301</v>
      </c>
      <c r="K296" s="5"/>
      <c r="Q296" t="b">
        <v>1</v>
      </c>
    </row>
    <row r="297" spans="1:17" x14ac:dyDescent="0.3">
      <c r="A297" s="5"/>
      <c r="C297" s="14"/>
      <c r="E297" s="5" t="s">
        <v>46</v>
      </c>
      <c r="H297" s="5" t="s">
        <v>376</v>
      </c>
      <c r="I297">
        <v>1</v>
      </c>
      <c r="K297" s="5"/>
    </row>
    <row r="298" spans="1:17" x14ac:dyDescent="0.3">
      <c r="A298" s="5"/>
      <c r="B298" s="6">
        <v>159</v>
      </c>
      <c r="C298" s="5" t="s">
        <v>377</v>
      </c>
      <c r="E298" s="5" t="s">
        <v>378</v>
      </c>
      <c r="H298" s="5" t="s">
        <v>301</v>
      </c>
    </row>
    <row r="299" spans="1:17" x14ac:dyDescent="0.3">
      <c r="A299" s="5"/>
      <c r="C299" s="12"/>
      <c r="E299" s="5" t="s">
        <v>46</v>
      </c>
      <c r="H299" s="5" t="s">
        <v>379</v>
      </c>
      <c r="I299">
        <v>1</v>
      </c>
    </row>
    <row r="300" spans="1:17" x14ac:dyDescent="0.3">
      <c r="A300" s="5"/>
      <c r="B300" s="6">
        <v>160</v>
      </c>
      <c r="C300" t="s">
        <v>380</v>
      </c>
      <c r="E300" s="5" t="s">
        <v>378</v>
      </c>
      <c r="H300" s="5" t="s">
        <v>301</v>
      </c>
    </row>
    <row r="301" spans="1:17" x14ac:dyDescent="0.3">
      <c r="A301" s="5"/>
      <c r="C301" s="12"/>
      <c r="E301" s="5" t="s">
        <v>46</v>
      </c>
      <c r="H301" s="5" t="s">
        <v>381</v>
      </c>
      <c r="I301">
        <v>1</v>
      </c>
    </row>
    <row r="302" spans="1:17" x14ac:dyDescent="0.3">
      <c r="A302" s="5"/>
      <c r="B302" s="6">
        <v>161</v>
      </c>
      <c r="C302" t="s">
        <v>382</v>
      </c>
      <c r="E302" s="5" t="s">
        <v>378</v>
      </c>
      <c r="H302" s="5" t="s">
        <v>301</v>
      </c>
    </row>
    <row r="303" spans="1:17" x14ac:dyDescent="0.3">
      <c r="A303" s="5"/>
      <c r="E303" s="5" t="s">
        <v>46</v>
      </c>
      <c r="H303" s="5" t="s">
        <v>383</v>
      </c>
      <c r="I303">
        <v>1</v>
      </c>
    </row>
    <row r="304" spans="1:17" x14ac:dyDescent="0.3">
      <c r="A304" s="5"/>
      <c r="B304" s="6">
        <v>162</v>
      </c>
      <c r="C304" t="s">
        <v>384</v>
      </c>
      <c r="E304" s="5" t="s">
        <v>378</v>
      </c>
      <c r="H304" s="5" t="s">
        <v>301</v>
      </c>
    </row>
    <row r="305" spans="1:9" x14ac:dyDescent="0.3">
      <c r="A305" s="5"/>
      <c r="C305" s="12"/>
      <c r="E305" s="5" t="s">
        <v>46</v>
      </c>
      <c r="H305" s="5" t="s">
        <v>385</v>
      </c>
      <c r="I305">
        <v>1</v>
      </c>
    </row>
    <row r="306" spans="1:9" x14ac:dyDescent="0.3">
      <c r="A306" s="5"/>
      <c r="B306" s="6">
        <v>163</v>
      </c>
      <c r="C306" t="s">
        <v>386</v>
      </c>
      <c r="E306" s="5" t="s">
        <v>378</v>
      </c>
      <c r="H306" s="5" t="s">
        <v>301</v>
      </c>
    </row>
    <row r="307" spans="1:9" x14ac:dyDescent="0.3">
      <c r="A307" s="5"/>
      <c r="C307" s="12"/>
      <c r="E307" s="5" t="s">
        <v>46</v>
      </c>
      <c r="H307" s="5" t="s">
        <v>387</v>
      </c>
      <c r="I307">
        <v>1</v>
      </c>
    </row>
    <row r="308" spans="1:9" x14ac:dyDescent="0.3">
      <c r="A308" s="5"/>
      <c r="B308" s="6">
        <v>164</v>
      </c>
      <c r="C308" t="s">
        <v>388</v>
      </c>
      <c r="E308" s="5" t="s">
        <v>378</v>
      </c>
      <c r="H308" s="5" t="s">
        <v>301</v>
      </c>
    </row>
    <row r="309" spans="1:9" x14ac:dyDescent="0.3">
      <c r="A309" s="5"/>
      <c r="C309" s="12"/>
      <c r="E309" s="5" t="s">
        <v>46</v>
      </c>
      <c r="H309" s="5" t="s">
        <v>389</v>
      </c>
      <c r="I309">
        <v>1</v>
      </c>
    </row>
    <row r="310" spans="1:9" x14ac:dyDescent="0.3">
      <c r="A310" s="5"/>
      <c r="B310" s="6">
        <v>165</v>
      </c>
      <c r="C310" t="s">
        <v>390</v>
      </c>
      <c r="E310" s="5" t="s">
        <v>378</v>
      </c>
      <c r="H310" s="5" t="s">
        <v>301</v>
      </c>
    </row>
    <row r="311" spans="1:9" x14ac:dyDescent="0.3">
      <c r="A311" s="5"/>
      <c r="C311" s="12"/>
      <c r="E311" s="5" t="s">
        <v>46</v>
      </c>
      <c r="H311" s="5" t="s">
        <v>391</v>
      </c>
      <c r="I311">
        <v>1</v>
      </c>
    </row>
    <row r="312" spans="1:9" x14ac:dyDescent="0.3">
      <c r="A312" s="5"/>
      <c r="B312" s="6">
        <v>166</v>
      </c>
      <c r="C312" t="s">
        <v>392</v>
      </c>
      <c r="E312" s="5" t="s">
        <v>378</v>
      </c>
      <c r="H312" s="5" t="s">
        <v>301</v>
      </c>
    </row>
    <row r="313" spans="1:9" x14ac:dyDescent="0.3">
      <c r="A313" s="5"/>
      <c r="C313" s="12"/>
      <c r="E313" s="5" t="s">
        <v>46</v>
      </c>
      <c r="H313" s="5" t="s">
        <v>393</v>
      </c>
      <c r="I313">
        <v>1</v>
      </c>
    </row>
    <row r="314" spans="1:9" x14ac:dyDescent="0.3">
      <c r="A314" s="5"/>
      <c r="B314" s="6">
        <v>167</v>
      </c>
      <c r="C314" s="10" t="s">
        <v>394</v>
      </c>
      <c r="E314" s="5" t="s">
        <v>378</v>
      </c>
      <c r="H314" s="5" t="s">
        <v>301</v>
      </c>
    </row>
    <row r="315" spans="1:9" x14ac:dyDescent="0.3">
      <c r="A315" s="5"/>
      <c r="C315" s="10"/>
      <c r="E315" s="5" t="s">
        <v>46</v>
      </c>
      <c r="H315" s="5" t="s">
        <v>395</v>
      </c>
      <c r="I315">
        <v>1</v>
      </c>
    </row>
    <row r="316" spans="1:9" x14ac:dyDescent="0.3">
      <c r="A316" s="5"/>
      <c r="B316" s="6">
        <v>168</v>
      </c>
      <c r="C316" s="8" t="s">
        <v>396</v>
      </c>
      <c r="E316" s="5" t="s">
        <v>378</v>
      </c>
      <c r="H316" s="5" t="s">
        <v>301</v>
      </c>
    </row>
    <row r="317" spans="1:9" x14ac:dyDescent="0.3">
      <c r="A317" s="5"/>
      <c r="C317" s="8"/>
      <c r="E317" s="5" t="s">
        <v>46</v>
      </c>
      <c r="H317" s="5" t="s">
        <v>397</v>
      </c>
      <c r="I317">
        <v>1</v>
      </c>
    </row>
    <row r="318" spans="1:9" x14ac:dyDescent="0.3">
      <c r="A318" s="5"/>
      <c r="B318" s="6">
        <v>169</v>
      </c>
      <c r="C318" s="8" t="s">
        <v>398</v>
      </c>
      <c r="E318" s="5" t="s">
        <v>378</v>
      </c>
      <c r="H318" s="5" t="s">
        <v>301</v>
      </c>
    </row>
    <row r="319" spans="1:9" x14ac:dyDescent="0.3">
      <c r="A319" s="5"/>
      <c r="C319" s="8"/>
      <c r="E319" s="5" t="s">
        <v>46</v>
      </c>
      <c r="H319" s="5" t="s">
        <v>399</v>
      </c>
      <c r="I319">
        <v>1</v>
      </c>
    </row>
    <row r="320" spans="1:9" x14ac:dyDescent="0.3">
      <c r="A320" s="5"/>
      <c r="B320" s="6">
        <v>170</v>
      </c>
      <c r="C320" s="14" t="s">
        <v>400</v>
      </c>
      <c r="D320" s="24" t="b">
        <v>1</v>
      </c>
      <c r="E320" s="5" t="s">
        <v>29</v>
      </c>
      <c r="H320" s="5" t="s">
        <v>301</v>
      </c>
    </row>
    <row r="321" spans="1:9" x14ac:dyDescent="0.3">
      <c r="A321" s="5"/>
      <c r="C321" s="14"/>
      <c r="E321" s="5" t="s">
        <v>46</v>
      </c>
      <c r="H321" s="5" t="s">
        <v>401</v>
      </c>
      <c r="I321">
        <v>1</v>
      </c>
    </row>
    <row r="322" spans="1:9" x14ac:dyDescent="0.3">
      <c r="A322" s="5"/>
      <c r="B322" s="6">
        <v>171</v>
      </c>
      <c r="C322" t="s">
        <v>402</v>
      </c>
      <c r="E322" s="5" t="s">
        <v>403</v>
      </c>
      <c r="H322" s="5" t="s">
        <v>301</v>
      </c>
    </row>
    <row r="323" spans="1:9" x14ac:dyDescent="0.3">
      <c r="A323" s="5"/>
      <c r="C323" s="12"/>
      <c r="E323" s="5" t="s">
        <v>46</v>
      </c>
      <c r="H323" s="5" t="s">
        <v>404</v>
      </c>
      <c r="I323">
        <v>1</v>
      </c>
    </row>
    <row r="324" spans="1:9" x14ac:dyDescent="0.3">
      <c r="A324" s="5"/>
      <c r="B324" s="6">
        <v>172</v>
      </c>
      <c r="C324" t="s">
        <v>405</v>
      </c>
      <c r="E324" s="5" t="s">
        <v>403</v>
      </c>
      <c r="H324" s="5" t="s">
        <v>301</v>
      </c>
    </row>
    <row r="325" spans="1:9" x14ac:dyDescent="0.3">
      <c r="A325" s="5"/>
      <c r="C325" s="12"/>
      <c r="E325" s="5" t="s">
        <v>46</v>
      </c>
      <c r="H325" s="5" t="s">
        <v>406</v>
      </c>
      <c r="I325">
        <v>1</v>
      </c>
    </row>
    <row r="326" spans="1:9" x14ac:dyDescent="0.3">
      <c r="A326" s="5"/>
      <c r="B326" s="6">
        <v>173</v>
      </c>
      <c r="C326" t="s">
        <v>407</v>
      </c>
      <c r="E326" s="5" t="s">
        <v>403</v>
      </c>
      <c r="H326" s="5" t="s">
        <v>301</v>
      </c>
    </row>
    <row r="327" spans="1:9" x14ac:dyDescent="0.3">
      <c r="A327" s="5"/>
      <c r="E327" s="5" t="s">
        <v>46</v>
      </c>
      <c r="H327" s="5" t="s">
        <v>408</v>
      </c>
      <c r="I327">
        <v>1</v>
      </c>
    </row>
    <row r="328" spans="1:9" x14ac:dyDescent="0.3">
      <c r="A328" s="5"/>
      <c r="B328" s="6">
        <v>174</v>
      </c>
      <c r="C328" t="s">
        <v>409</v>
      </c>
      <c r="E328" s="5" t="s">
        <v>403</v>
      </c>
      <c r="H328" s="5" t="s">
        <v>301</v>
      </c>
    </row>
    <row r="329" spans="1:9" x14ac:dyDescent="0.3">
      <c r="A329" s="5"/>
      <c r="C329" s="12"/>
      <c r="E329" s="5" t="s">
        <v>46</v>
      </c>
      <c r="H329" s="5" t="s">
        <v>410</v>
      </c>
      <c r="I329">
        <v>1</v>
      </c>
    </row>
    <row r="330" spans="1:9" x14ac:dyDescent="0.3">
      <c r="A330" s="5"/>
      <c r="B330" s="6">
        <v>175</v>
      </c>
      <c r="C330" t="s">
        <v>411</v>
      </c>
      <c r="E330" s="5" t="s">
        <v>403</v>
      </c>
      <c r="H330" s="5" t="s">
        <v>301</v>
      </c>
    </row>
    <row r="331" spans="1:9" x14ac:dyDescent="0.3">
      <c r="A331" s="5"/>
      <c r="C331" s="12"/>
      <c r="E331" s="5" t="s">
        <v>46</v>
      </c>
      <c r="H331" s="5" t="s">
        <v>412</v>
      </c>
      <c r="I331">
        <v>1</v>
      </c>
    </row>
    <row r="332" spans="1:9" x14ac:dyDescent="0.3">
      <c r="A332" s="5"/>
      <c r="B332" s="6">
        <v>176</v>
      </c>
      <c r="C332" t="s">
        <v>413</v>
      </c>
      <c r="E332" s="5" t="s">
        <v>403</v>
      </c>
      <c r="H332" s="5" t="s">
        <v>301</v>
      </c>
    </row>
    <row r="333" spans="1:9" x14ac:dyDescent="0.3">
      <c r="A333" s="5"/>
      <c r="E333" s="5" t="s">
        <v>46</v>
      </c>
      <c r="H333" s="5" t="s">
        <v>414</v>
      </c>
      <c r="I333">
        <v>1</v>
      </c>
    </row>
    <row r="334" spans="1:9" x14ac:dyDescent="0.3">
      <c r="A334" s="5"/>
      <c r="B334" s="6">
        <v>177</v>
      </c>
      <c r="C334" t="s">
        <v>415</v>
      </c>
      <c r="E334" s="5" t="s">
        <v>403</v>
      </c>
      <c r="H334" s="5" t="s">
        <v>301</v>
      </c>
    </row>
    <row r="335" spans="1:9" x14ac:dyDescent="0.3">
      <c r="A335" s="5"/>
      <c r="C335" s="12"/>
      <c r="E335" s="5" t="s">
        <v>46</v>
      </c>
      <c r="H335" s="5" t="s">
        <v>416</v>
      </c>
      <c r="I335">
        <v>1</v>
      </c>
    </row>
    <row r="336" spans="1:9" x14ac:dyDescent="0.3">
      <c r="A336" s="5"/>
      <c r="B336" s="6">
        <v>178</v>
      </c>
      <c r="C336" t="s">
        <v>417</v>
      </c>
      <c r="E336" s="5" t="s">
        <v>403</v>
      </c>
      <c r="H336" s="5" t="s">
        <v>301</v>
      </c>
    </row>
    <row r="337" spans="1:9" x14ac:dyDescent="0.3">
      <c r="A337" s="5"/>
      <c r="C337" s="12"/>
      <c r="E337" s="5" t="s">
        <v>46</v>
      </c>
      <c r="H337" s="5" t="s">
        <v>418</v>
      </c>
      <c r="I337">
        <v>1</v>
      </c>
    </row>
    <row r="338" spans="1:9" x14ac:dyDescent="0.3">
      <c r="A338" s="5"/>
      <c r="B338" s="6">
        <v>179</v>
      </c>
      <c r="C338" t="s">
        <v>419</v>
      </c>
      <c r="E338" s="5" t="s">
        <v>403</v>
      </c>
      <c r="H338" s="5" t="s">
        <v>301</v>
      </c>
    </row>
    <row r="339" spans="1:9" x14ac:dyDescent="0.3">
      <c r="A339" s="5"/>
      <c r="E339" s="5" t="s">
        <v>46</v>
      </c>
      <c r="H339" s="5" t="s">
        <v>420</v>
      </c>
      <c r="I339">
        <v>1</v>
      </c>
    </row>
    <row r="340" spans="1:9" x14ac:dyDescent="0.3">
      <c r="A340" s="5"/>
      <c r="B340" s="6">
        <v>180</v>
      </c>
      <c r="C340" t="s">
        <v>421</v>
      </c>
      <c r="E340" s="5" t="s">
        <v>403</v>
      </c>
      <c r="H340" s="5" t="s">
        <v>301</v>
      </c>
    </row>
    <row r="341" spans="1:9" x14ac:dyDescent="0.3">
      <c r="A341" s="5"/>
      <c r="E341" s="5" t="s">
        <v>46</v>
      </c>
      <c r="H341" s="5" t="s">
        <v>422</v>
      </c>
      <c r="I341">
        <v>1</v>
      </c>
    </row>
    <row r="342" spans="1:9" x14ac:dyDescent="0.3">
      <c r="A342" s="5"/>
      <c r="B342" s="6">
        <v>181</v>
      </c>
      <c r="C342" s="11" t="s">
        <v>423</v>
      </c>
      <c r="E342" s="5" t="s">
        <v>424</v>
      </c>
      <c r="F342">
        <v>1</v>
      </c>
      <c r="G342">
        <v>1</v>
      </c>
      <c r="H342" s="5" t="s">
        <v>301</v>
      </c>
    </row>
    <row r="343" spans="1:9" x14ac:dyDescent="0.3">
      <c r="A343" s="5"/>
      <c r="C343" s="11"/>
      <c r="E343" s="5" t="s">
        <v>101</v>
      </c>
      <c r="H343" s="5" t="s">
        <v>46</v>
      </c>
    </row>
    <row r="344" spans="1:9" x14ac:dyDescent="0.3">
      <c r="A344" s="5"/>
      <c r="B344" s="6">
        <v>182</v>
      </c>
      <c r="C344" t="s">
        <v>425</v>
      </c>
      <c r="E344" s="5" t="s">
        <v>426</v>
      </c>
      <c r="F344">
        <v>1</v>
      </c>
      <c r="G344">
        <v>1</v>
      </c>
      <c r="H344" s="5" t="s">
        <v>301</v>
      </c>
    </row>
    <row r="345" spans="1:9" x14ac:dyDescent="0.3">
      <c r="A345" s="5"/>
      <c r="E345" s="5" t="s">
        <v>101</v>
      </c>
      <c r="H345" s="5" t="s">
        <v>46</v>
      </c>
    </row>
    <row r="346" spans="1:9" x14ac:dyDescent="0.3">
      <c r="A346" s="5"/>
      <c r="B346" s="6">
        <v>183</v>
      </c>
      <c r="C346" t="s">
        <v>427</v>
      </c>
      <c r="E346" s="5" t="s">
        <v>428</v>
      </c>
      <c r="F346">
        <v>1</v>
      </c>
      <c r="G346">
        <v>1</v>
      </c>
      <c r="H346" s="5" t="s">
        <v>301</v>
      </c>
    </row>
    <row r="347" spans="1:9" x14ac:dyDescent="0.3">
      <c r="A347" s="5"/>
      <c r="C347" s="12"/>
      <c r="E347" s="5" t="s">
        <v>101</v>
      </c>
      <c r="H347" s="5" t="s">
        <v>46</v>
      </c>
    </row>
    <row r="348" spans="1:9" x14ac:dyDescent="0.3">
      <c r="A348" s="5"/>
      <c r="B348" s="6">
        <v>184</v>
      </c>
      <c r="C348" s="8" t="s">
        <v>429</v>
      </c>
      <c r="E348" s="5" t="s">
        <v>430</v>
      </c>
      <c r="F348">
        <v>1</v>
      </c>
      <c r="G348">
        <v>1</v>
      </c>
      <c r="H348" s="5" t="s">
        <v>301</v>
      </c>
    </row>
    <row r="349" spans="1:9" x14ac:dyDescent="0.3">
      <c r="A349" s="5"/>
      <c r="C349" s="8"/>
      <c r="E349" s="5" t="s">
        <v>101</v>
      </c>
      <c r="H349" s="5" t="s">
        <v>46</v>
      </c>
    </row>
    <row r="350" spans="1:9" x14ac:dyDescent="0.3">
      <c r="A350" s="5"/>
      <c r="B350" s="6">
        <v>185</v>
      </c>
      <c r="C350" t="s">
        <v>431</v>
      </c>
      <c r="E350" s="5" t="s">
        <v>432</v>
      </c>
      <c r="F350">
        <v>1</v>
      </c>
      <c r="G350">
        <v>1</v>
      </c>
      <c r="H350" s="5" t="s">
        <v>301</v>
      </c>
    </row>
    <row r="351" spans="1:9" x14ac:dyDescent="0.3">
      <c r="A351" s="5"/>
      <c r="E351" s="5" t="s">
        <v>101</v>
      </c>
      <c r="H351" s="5" t="s">
        <v>46</v>
      </c>
    </row>
    <row r="352" spans="1:9" x14ac:dyDescent="0.3">
      <c r="A352" s="5"/>
      <c r="B352" s="6">
        <v>186</v>
      </c>
      <c r="C352" s="8" t="s">
        <v>433</v>
      </c>
      <c r="E352" s="5" t="s">
        <v>434</v>
      </c>
      <c r="F352">
        <v>1</v>
      </c>
      <c r="G352">
        <v>1</v>
      </c>
      <c r="H352" s="5" t="s">
        <v>301</v>
      </c>
    </row>
    <row r="353" spans="1:8" x14ac:dyDescent="0.3">
      <c r="A353" s="5"/>
      <c r="C353" s="8"/>
      <c r="E353" s="5" t="s">
        <v>101</v>
      </c>
      <c r="H353" s="5" t="s">
        <v>46</v>
      </c>
    </row>
    <row r="354" spans="1:8" x14ac:dyDescent="0.3">
      <c r="A354" s="5"/>
      <c r="B354" s="6">
        <v>187</v>
      </c>
      <c r="C354" s="8" t="s">
        <v>435</v>
      </c>
      <c r="E354" s="5" t="s">
        <v>436</v>
      </c>
      <c r="F354">
        <v>1</v>
      </c>
      <c r="G354">
        <v>1</v>
      </c>
      <c r="H354" s="5" t="s">
        <v>301</v>
      </c>
    </row>
    <row r="355" spans="1:8" x14ac:dyDescent="0.3">
      <c r="A355" s="5"/>
      <c r="C355" s="8"/>
      <c r="E355" s="5" t="s">
        <v>101</v>
      </c>
      <c r="H355" s="5" t="s">
        <v>46</v>
      </c>
    </row>
    <row r="356" spans="1:8" x14ac:dyDescent="0.3">
      <c r="A356" s="5"/>
      <c r="B356" s="6">
        <v>188</v>
      </c>
      <c r="C356" t="s">
        <v>437</v>
      </c>
      <c r="E356" s="5" t="s">
        <v>438</v>
      </c>
      <c r="F356">
        <v>1</v>
      </c>
      <c r="G356">
        <v>1</v>
      </c>
      <c r="H356" s="5" t="s">
        <v>301</v>
      </c>
    </row>
    <row r="357" spans="1:8" x14ac:dyDescent="0.3">
      <c r="A357" s="5"/>
      <c r="E357" s="5" t="s">
        <v>101</v>
      </c>
      <c r="H357" s="5" t="s">
        <v>46</v>
      </c>
    </row>
    <row r="358" spans="1:8" x14ac:dyDescent="0.3">
      <c r="A358" s="5"/>
      <c r="B358" s="6">
        <v>189</v>
      </c>
      <c r="C358" t="s">
        <v>439</v>
      </c>
      <c r="E358" s="5" t="s">
        <v>440</v>
      </c>
      <c r="F358">
        <v>1</v>
      </c>
      <c r="G358">
        <v>1</v>
      </c>
      <c r="H358" s="5" t="s">
        <v>301</v>
      </c>
    </row>
    <row r="359" spans="1:8" x14ac:dyDescent="0.3">
      <c r="A359" s="5"/>
      <c r="E359" s="5" t="s">
        <v>101</v>
      </c>
      <c r="H359" s="5" t="s">
        <v>46</v>
      </c>
    </row>
    <row r="360" spans="1:8" x14ac:dyDescent="0.3">
      <c r="A360" s="5"/>
      <c r="B360" s="6">
        <v>190</v>
      </c>
      <c r="C360" t="s">
        <v>441</v>
      </c>
      <c r="E360" s="5" t="s">
        <v>442</v>
      </c>
      <c r="F360">
        <v>1</v>
      </c>
      <c r="G360">
        <v>1</v>
      </c>
      <c r="H360" s="5" t="s">
        <v>301</v>
      </c>
    </row>
    <row r="361" spans="1:8" x14ac:dyDescent="0.3">
      <c r="A361" s="5"/>
      <c r="E361" s="5" t="s">
        <v>101</v>
      </c>
      <c r="H361" s="5" t="s">
        <v>46</v>
      </c>
    </row>
    <row r="362" spans="1:8" x14ac:dyDescent="0.3">
      <c r="A362" s="5"/>
      <c r="B362" s="6">
        <v>191</v>
      </c>
      <c r="C362" s="8" t="s">
        <v>443</v>
      </c>
      <c r="E362" s="5" t="s">
        <v>444</v>
      </c>
      <c r="F362">
        <v>1</v>
      </c>
      <c r="G362">
        <v>1</v>
      </c>
      <c r="H362" s="5" t="s">
        <v>301</v>
      </c>
    </row>
    <row r="363" spans="1:8" x14ac:dyDescent="0.3">
      <c r="A363" s="5"/>
      <c r="C363" s="8"/>
      <c r="E363" s="5" t="s">
        <v>101</v>
      </c>
      <c r="H363" s="5" t="s">
        <v>46</v>
      </c>
    </row>
    <row r="364" spans="1:8" x14ac:dyDescent="0.3">
      <c r="A364" s="5"/>
      <c r="B364" s="6">
        <v>192</v>
      </c>
      <c r="C364" s="8" t="s">
        <v>445</v>
      </c>
      <c r="E364" s="5" t="s">
        <v>446</v>
      </c>
      <c r="F364">
        <v>1</v>
      </c>
      <c r="G364">
        <v>1</v>
      </c>
      <c r="H364" s="5" t="s">
        <v>301</v>
      </c>
    </row>
    <row r="365" spans="1:8" x14ac:dyDescent="0.3">
      <c r="A365" s="5"/>
      <c r="C365" s="13"/>
      <c r="E365" s="5" t="s">
        <v>101</v>
      </c>
      <c r="H365" s="5" t="s">
        <v>46</v>
      </c>
    </row>
    <row r="366" spans="1:8" x14ac:dyDescent="0.3">
      <c r="A366" s="5"/>
      <c r="B366" s="6">
        <v>193</v>
      </c>
      <c r="C366" t="s">
        <v>447</v>
      </c>
      <c r="E366" s="5" t="s">
        <v>448</v>
      </c>
      <c r="F366">
        <v>1</v>
      </c>
      <c r="G366">
        <v>1</v>
      </c>
      <c r="H366" s="5" t="s">
        <v>301</v>
      </c>
    </row>
    <row r="367" spans="1:8" x14ac:dyDescent="0.3">
      <c r="A367" s="5"/>
      <c r="C367" s="12"/>
      <c r="E367" s="5" t="s">
        <v>101</v>
      </c>
      <c r="H367" s="5" t="s">
        <v>46</v>
      </c>
    </row>
    <row r="368" spans="1:8" x14ac:dyDescent="0.3">
      <c r="A368" s="5"/>
      <c r="B368" s="6">
        <v>194</v>
      </c>
      <c r="C368" t="s">
        <v>449</v>
      </c>
      <c r="E368" s="5" t="s">
        <v>450</v>
      </c>
      <c r="F368">
        <v>1</v>
      </c>
      <c r="G368">
        <v>1</v>
      </c>
      <c r="H368" s="5" t="s">
        <v>301</v>
      </c>
    </row>
    <row r="369" spans="1:8" x14ac:dyDescent="0.3">
      <c r="A369" s="5"/>
      <c r="C369" s="12"/>
      <c r="E369" s="5" t="s">
        <v>101</v>
      </c>
      <c r="H369" s="5" t="s">
        <v>46</v>
      </c>
    </row>
    <row r="370" spans="1:8" x14ac:dyDescent="0.3">
      <c r="A370" s="5"/>
      <c r="B370" s="6">
        <v>195</v>
      </c>
      <c r="C370" t="s">
        <v>451</v>
      </c>
      <c r="E370" s="5" t="s">
        <v>452</v>
      </c>
      <c r="F370">
        <v>1</v>
      </c>
      <c r="G370">
        <v>1</v>
      </c>
      <c r="H370" s="5" t="s">
        <v>301</v>
      </c>
    </row>
    <row r="371" spans="1:8" x14ac:dyDescent="0.3">
      <c r="A371" s="5"/>
      <c r="E371" s="5" t="s">
        <v>101</v>
      </c>
      <c r="H371" s="5" t="s">
        <v>46</v>
      </c>
    </row>
    <row r="372" spans="1:8" x14ac:dyDescent="0.3">
      <c r="A372" s="5"/>
      <c r="B372" s="6">
        <v>196</v>
      </c>
      <c r="C372" t="s">
        <v>453</v>
      </c>
      <c r="E372" s="5" t="s">
        <v>454</v>
      </c>
      <c r="F372">
        <v>1</v>
      </c>
      <c r="G372">
        <v>1</v>
      </c>
      <c r="H372" s="5" t="s">
        <v>301</v>
      </c>
    </row>
    <row r="373" spans="1:8" x14ac:dyDescent="0.3">
      <c r="A373" s="5"/>
      <c r="E373" s="5" t="s">
        <v>101</v>
      </c>
      <c r="H373" s="5" t="s">
        <v>46</v>
      </c>
    </row>
    <row r="374" spans="1:8" x14ac:dyDescent="0.3">
      <c r="A374" s="5"/>
      <c r="B374" s="6">
        <v>197</v>
      </c>
      <c r="C374" t="s">
        <v>455</v>
      </c>
      <c r="E374" s="5" t="s">
        <v>456</v>
      </c>
      <c r="F374">
        <v>1</v>
      </c>
      <c r="G374">
        <v>1</v>
      </c>
      <c r="H374" s="5" t="s">
        <v>301</v>
      </c>
    </row>
    <row r="375" spans="1:8" x14ac:dyDescent="0.3">
      <c r="A375" s="5"/>
      <c r="C375" s="12"/>
      <c r="E375" s="5" t="s">
        <v>101</v>
      </c>
      <c r="H375" s="5" t="s">
        <v>46</v>
      </c>
    </row>
    <row r="376" spans="1:8" x14ac:dyDescent="0.3">
      <c r="A376" s="5"/>
      <c r="B376" s="6">
        <v>198</v>
      </c>
      <c r="C376" t="s">
        <v>457</v>
      </c>
      <c r="E376" s="5" t="s">
        <v>458</v>
      </c>
      <c r="F376">
        <v>1</v>
      </c>
      <c r="G376">
        <v>1</v>
      </c>
      <c r="H376" s="5" t="s">
        <v>301</v>
      </c>
    </row>
    <row r="377" spans="1:8" x14ac:dyDescent="0.3">
      <c r="A377" s="5"/>
      <c r="E377" s="5" t="s">
        <v>101</v>
      </c>
      <c r="H377" s="5" t="s">
        <v>46</v>
      </c>
    </row>
    <row r="378" spans="1:8" x14ac:dyDescent="0.3">
      <c r="A378" s="5"/>
      <c r="B378" s="6">
        <v>199</v>
      </c>
      <c r="C378" t="s">
        <v>459</v>
      </c>
      <c r="E378" s="5" t="s">
        <v>460</v>
      </c>
      <c r="F378">
        <v>1</v>
      </c>
      <c r="G378">
        <v>1</v>
      </c>
      <c r="H378" s="5" t="s">
        <v>301</v>
      </c>
    </row>
    <row r="379" spans="1:8" x14ac:dyDescent="0.3">
      <c r="A379" s="5"/>
      <c r="E379" s="5" t="s">
        <v>101</v>
      </c>
      <c r="H379" s="5" t="s">
        <v>46</v>
      </c>
    </row>
    <row r="380" spans="1:8" x14ac:dyDescent="0.3">
      <c r="A380" s="5"/>
      <c r="B380" s="6">
        <v>200</v>
      </c>
      <c r="C380" t="s">
        <v>461</v>
      </c>
      <c r="E380" s="5" t="s">
        <v>462</v>
      </c>
      <c r="F380">
        <v>1</v>
      </c>
      <c r="G380">
        <v>1</v>
      </c>
      <c r="H380" s="5" t="s">
        <v>301</v>
      </c>
    </row>
    <row r="381" spans="1:8" x14ac:dyDescent="0.3">
      <c r="A381" s="5"/>
      <c r="C381" s="12"/>
      <c r="E381" s="5" t="s">
        <v>101</v>
      </c>
      <c r="H381" s="5" t="s">
        <v>46</v>
      </c>
    </row>
    <row r="382" spans="1:8" x14ac:dyDescent="0.3">
      <c r="A382" s="5"/>
      <c r="B382" s="6">
        <v>201</v>
      </c>
      <c r="C382" t="s">
        <v>463</v>
      </c>
      <c r="E382" s="5" t="s">
        <v>464</v>
      </c>
      <c r="F382">
        <v>1</v>
      </c>
      <c r="G382">
        <v>1</v>
      </c>
      <c r="H382" s="5" t="s">
        <v>301</v>
      </c>
    </row>
    <row r="383" spans="1:8" x14ac:dyDescent="0.3">
      <c r="A383" s="5"/>
      <c r="E383" s="5" t="s">
        <v>101</v>
      </c>
      <c r="H383" s="5" t="s">
        <v>46</v>
      </c>
    </row>
    <row r="384" spans="1:8" x14ac:dyDescent="0.3">
      <c r="A384" s="5"/>
      <c r="B384" s="6">
        <v>202</v>
      </c>
      <c r="C384" t="s">
        <v>465</v>
      </c>
      <c r="E384" s="5" t="s">
        <v>466</v>
      </c>
      <c r="F384">
        <v>1</v>
      </c>
      <c r="G384">
        <v>1</v>
      </c>
      <c r="H384" s="5" t="s">
        <v>301</v>
      </c>
    </row>
    <row r="385" spans="1:8" x14ac:dyDescent="0.3">
      <c r="A385" s="5"/>
      <c r="C385" s="12"/>
      <c r="E385" s="5" t="s">
        <v>101</v>
      </c>
      <c r="H385" s="5" t="s">
        <v>46</v>
      </c>
    </row>
    <row r="386" spans="1:8" x14ac:dyDescent="0.3">
      <c r="A386" s="5"/>
      <c r="B386" s="6">
        <v>203</v>
      </c>
      <c r="C386" t="s">
        <v>467</v>
      </c>
      <c r="E386" s="5" t="s">
        <v>468</v>
      </c>
      <c r="F386">
        <v>1</v>
      </c>
      <c r="G386">
        <v>1</v>
      </c>
      <c r="H386" s="5" t="s">
        <v>301</v>
      </c>
    </row>
    <row r="387" spans="1:8" x14ac:dyDescent="0.3">
      <c r="A387" s="5"/>
      <c r="E387" s="5" t="s">
        <v>101</v>
      </c>
      <c r="H387" s="5" t="s">
        <v>46</v>
      </c>
    </row>
    <row r="388" spans="1:8" x14ac:dyDescent="0.3">
      <c r="A388" s="5"/>
      <c r="B388" s="6">
        <v>204</v>
      </c>
      <c r="C388" t="s">
        <v>469</v>
      </c>
      <c r="E388" s="5" t="s">
        <v>470</v>
      </c>
      <c r="F388">
        <v>1</v>
      </c>
      <c r="G388">
        <v>1</v>
      </c>
      <c r="H388" s="5" t="s">
        <v>301</v>
      </c>
    </row>
    <row r="389" spans="1:8" x14ac:dyDescent="0.3">
      <c r="A389" s="5"/>
      <c r="C389" s="12"/>
      <c r="E389" s="5" t="s">
        <v>101</v>
      </c>
      <c r="H389" s="5" t="s">
        <v>46</v>
      </c>
    </row>
    <row r="390" spans="1:8" x14ac:dyDescent="0.3">
      <c r="A390" s="5"/>
      <c r="B390" s="6">
        <v>205</v>
      </c>
      <c r="C390" t="s">
        <v>471</v>
      </c>
      <c r="E390" s="5" t="s">
        <v>472</v>
      </c>
      <c r="F390">
        <v>1</v>
      </c>
      <c r="G390">
        <v>1</v>
      </c>
      <c r="H390" s="5" t="s">
        <v>301</v>
      </c>
    </row>
    <row r="391" spans="1:8" x14ac:dyDescent="0.3">
      <c r="A391" s="5"/>
      <c r="C391" s="12"/>
      <c r="E391" s="5" t="s">
        <v>101</v>
      </c>
      <c r="H391" s="5" t="s">
        <v>46</v>
      </c>
    </row>
    <row r="392" spans="1:8" x14ac:dyDescent="0.3">
      <c r="A392" s="5"/>
      <c r="B392" s="6">
        <v>206</v>
      </c>
      <c r="C392" t="s">
        <v>473</v>
      </c>
      <c r="E392" s="5" t="s">
        <v>474</v>
      </c>
      <c r="F392">
        <v>1</v>
      </c>
      <c r="G392">
        <v>1</v>
      </c>
      <c r="H392" s="5" t="s">
        <v>301</v>
      </c>
    </row>
    <row r="393" spans="1:8" x14ac:dyDescent="0.3">
      <c r="A393" s="5"/>
      <c r="C393" s="12"/>
      <c r="E393" s="5" t="s">
        <v>101</v>
      </c>
      <c r="H393" s="5" t="s">
        <v>46</v>
      </c>
    </row>
    <row r="394" spans="1:8" x14ac:dyDescent="0.3">
      <c r="A394" s="5"/>
      <c r="B394" s="6">
        <v>207</v>
      </c>
      <c r="C394" t="s">
        <v>475</v>
      </c>
      <c r="E394" s="5" t="s">
        <v>476</v>
      </c>
      <c r="F394">
        <v>1</v>
      </c>
      <c r="G394">
        <v>1</v>
      </c>
      <c r="H394" s="5" t="s">
        <v>301</v>
      </c>
    </row>
    <row r="395" spans="1:8" x14ac:dyDescent="0.3">
      <c r="A395" s="5"/>
      <c r="C395" s="12"/>
      <c r="E395" s="5" t="s">
        <v>101</v>
      </c>
      <c r="H395" s="5" t="s">
        <v>46</v>
      </c>
    </row>
    <row r="396" spans="1:8" x14ac:dyDescent="0.3">
      <c r="A396" s="5"/>
      <c r="B396" s="6">
        <v>208</v>
      </c>
      <c r="C396" t="s">
        <v>477</v>
      </c>
      <c r="E396" s="5" t="s">
        <v>478</v>
      </c>
      <c r="F396">
        <v>1</v>
      </c>
      <c r="G396">
        <v>1</v>
      </c>
      <c r="H396" s="5" t="s">
        <v>301</v>
      </c>
    </row>
    <row r="397" spans="1:8" x14ac:dyDescent="0.3">
      <c r="A397" s="5"/>
      <c r="E397" s="5" t="s">
        <v>101</v>
      </c>
      <c r="H397" s="5" t="s">
        <v>46</v>
      </c>
    </row>
    <row r="398" spans="1:8" x14ac:dyDescent="0.3">
      <c r="A398" s="5"/>
      <c r="B398" s="6">
        <v>209</v>
      </c>
      <c r="C398" t="s">
        <v>479</v>
      </c>
      <c r="E398" s="5" t="s">
        <v>480</v>
      </c>
      <c r="F398">
        <v>1</v>
      </c>
      <c r="G398">
        <v>1</v>
      </c>
      <c r="H398" s="5" t="s">
        <v>301</v>
      </c>
    </row>
    <row r="399" spans="1:8" x14ac:dyDescent="0.3">
      <c r="A399" s="5"/>
      <c r="C399" s="12"/>
      <c r="E399" s="5" t="s">
        <v>101</v>
      </c>
      <c r="H399" s="5" t="s">
        <v>46</v>
      </c>
    </row>
    <row r="400" spans="1:8" x14ac:dyDescent="0.3">
      <c r="A400" s="5"/>
      <c r="B400" s="6">
        <v>210</v>
      </c>
      <c r="C400" t="s">
        <v>481</v>
      </c>
      <c r="E400" s="5" t="s">
        <v>482</v>
      </c>
      <c r="F400">
        <v>1</v>
      </c>
      <c r="G400">
        <v>1</v>
      </c>
      <c r="H400" s="5" t="s">
        <v>301</v>
      </c>
    </row>
    <row r="401" spans="1:8" x14ac:dyDescent="0.3">
      <c r="A401" s="5"/>
      <c r="C401" s="12"/>
      <c r="E401" s="5" t="s">
        <v>101</v>
      </c>
      <c r="H401" s="5" t="s">
        <v>46</v>
      </c>
    </row>
    <row r="402" spans="1:8" x14ac:dyDescent="0.3">
      <c r="A402" s="5"/>
      <c r="B402" s="6">
        <v>211</v>
      </c>
      <c r="C402" t="s">
        <v>483</v>
      </c>
      <c r="E402" s="5" t="s">
        <v>484</v>
      </c>
      <c r="F402">
        <v>1</v>
      </c>
      <c r="G402">
        <v>1</v>
      </c>
      <c r="H402" s="5" t="s">
        <v>301</v>
      </c>
    </row>
    <row r="403" spans="1:8" x14ac:dyDescent="0.3">
      <c r="A403" s="5"/>
      <c r="E403" s="5" t="s">
        <v>101</v>
      </c>
      <c r="H403" s="5" t="s">
        <v>46</v>
      </c>
    </row>
    <row r="404" spans="1:8" x14ac:dyDescent="0.3">
      <c r="A404" s="5"/>
      <c r="B404" s="6">
        <v>212</v>
      </c>
      <c r="C404" s="8" t="s">
        <v>485</v>
      </c>
      <c r="E404" s="5" t="s">
        <v>486</v>
      </c>
      <c r="F404">
        <v>1</v>
      </c>
      <c r="G404">
        <v>1</v>
      </c>
      <c r="H404" s="5" t="s">
        <v>301</v>
      </c>
    </row>
    <row r="405" spans="1:8" x14ac:dyDescent="0.3">
      <c r="A405" s="5"/>
      <c r="C405" s="13"/>
      <c r="E405" s="5" t="s">
        <v>101</v>
      </c>
      <c r="H405" s="5" t="s">
        <v>46</v>
      </c>
    </row>
    <row r="406" spans="1:8" x14ac:dyDescent="0.3">
      <c r="A406" s="5"/>
      <c r="B406" s="6">
        <v>213</v>
      </c>
      <c r="C406" t="s">
        <v>487</v>
      </c>
      <c r="E406" s="5" t="s">
        <v>488</v>
      </c>
      <c r="F406">
        <v>1</v>
      </c>
      <c r="G406">
        <v>1</v>
      </c>
      <c r="H406" s="5" t="s">
        <v>301</v>
      </c>
    </row>
    <row r="407" spans="1:8" x14ac:dyDescent="0.3">
      <c r="A407" s="5"/>
      <c r="C407" s="12"/>
      <c r="E407" s="5" t="s">
        <v>101</v>
      </c>
      <c r="H407" s="5" t="s">
        <v>46</v>
      </c>
    </row>
    <row r="408" spans="1:8" x14ac:dyDescent="0.3">
      <c r="A408" s="5"/>
      <c r="B408" s="6">
        <v>214</v>
      </c>
      <c r="C408" t="s">
        <v>489</v>
      </c>
      <c r="E408" s="5" t="s">
        <v>490</v>
      </c>
      <c r="F408">
        <v>1</v>
      </c>
      <c r="G408">
        <v>1</v>
      </c>
      <c r="H408" s="5" t="s">
        <v>301</v>
      </c>
    </row>
    <row r="409" spans="1:8" x14ac:dyDescent="0.3">
      <c r="A409" s="5"/>
      <c r="C409" s="12"/>
      <c r="E409" s="5" t="s">
        <v>101</v>
      </c>
      <c r="H409" s="5" t="s">
        <v>46</v>
      </c>
    </row>
    <row r="410" spans="1:8" x14ac:dyDescent="0.3">
      <c r="A410" s="5"/>
      <c r="B410" s="6">
        <v>215</v>
      </c>
      <c r="C410" t="s">
        <v>491</v>
      </c>
      <c r="E410" s="5" t="s">
        <v>492</v>
      </c>
      <c r="F410">
        <v>1</v>
      </c>
      <c r="G410">
        <v>1</v>
      </c>
      <c r="H410" s="5" t="s">
        <v>301</v>
      </c>
    </row>
    <row r="411" spans="1:8" x14ac:dyDescent="0.3">
      <c r="A411" s="5"/>
      <c r="C411" s="12"/>
      <c r="E411" s="5" t="s">
        <v>101</v>
      </c>
      <c r="H411" s="5" t="s">
        <v>46</v>
      </c>
    </row>
    <row r="412" spans="1:8" x14ac:dyDescent="0.3">
      <c r="A412" s="5"/>
      <c r="B412" s="6">
        <v>216</v>
      </c>
      <c r="C412" t="s">
        <v>493</v>
      </c>
      <c r="E412" s="5" t="s">
        <v>494</v>
      </c>
      <c r="F412">
        <v>1</v>
      </c>
      <c r="G412">
        <v>1</v>
      </c>
      <c r="H412" s="5" t="s">
        <v>301</v>
      </c>
    </row>
    <row r="413" spans="1:8" x14ac:dyDescent="0.3">
      <c r="A413" s="5"/>
      <c r="C413" s="12"/>
      <c r="E413" s="5" t="s">
        <v>101</v>
      </c>
      <c r="H413" s="5" t="s">
        <v>46</v>
      </c>
    </row>
    <row r="414" spans="1:8" x14ac:dyDescent="0.3">
      <c r="A414" s="5"/>
      <c r="B414" s="6">
        <v>217</v>
      </c>
      <c r="C414" s="14" t="s">
        <v>495</v>
      </c>
      <c r="E414" s="5" t="s">
        <v>496</v>
      </c>
      <c r="F414">
        <v>1</v>
      </c>
      <c r="G414">
        <v>1</v>
      </c>
      <c r="H414" s="5" t="s">
        <v>301</v>
      </c>
    </row>
    <row r="415" spans="1:8" x14ac:dyDescent="0.3">
      <c r="A415" s="5"/>
      <c r="C415" s="14"/>
      <c r="E415" s="5" t="s">
        <v>101</v>
      </c>
      <c r="H415" s="5" t="s">
        <v>46</v>
      </c>
    </row>
    <row r="416" spans="1:8" x14ac:dyDescent="0.3">
      <c r="A416" s="5"/>
      <c r="B416" s="6">
        <v>218</v>
      </c>
      <c r="C416" s="5" t="s">
        <v>497</v>
      </c>
      <c r="E416" s="5" t="s">
        <v>498</v>
      </c>
      <c r="F416">
        <v>1</v>
      </c>
      <c r="G416">
        <v>1</v>
      </c>
      <c r="H416" s="5" t="s">
        <v>301</v>
      </c>
    </row>
    <row r="417" spans="1:8" x14ac:dyDescent="0.3">
      <c r="A417" s="5"/>
      <c r="C417" s="12"/>
      <c r="E417" s="5" t="s">
        <v>101</v>
      </c>
      <c r="H417" s="5" t="s">
        <v>46</v>
      </c>
    </row>
    <row r="418" spans="1:8" x14ac:dyDescent="0.3">
      <c r="A418" s="5"/>
      <c r="B418" s="6">
        <v>219</v>
      </c>
      <c r="C418" s="5" t="s">
        <v>499</v>
      </c>
      <c r="E418" s="5" t="s">
        <v>500</v>
      </c>
      <c r="F418">
        <v>1</v>
      </c>
      <c r="G418">
        <v>1</v>
      </c>
      <c r="H418" s="5" t="s">
        <v>301</v>
      </c>
    </row>
    <row r="419" spans="1:8" x14ac:dyDescent="0.3">
      <c r="A419" s="5"/>
      <c r="C419" s="12"/>
      <c r="E419" s="5" t="s">
        <v>101</v>
      </c>
      <c r="H419" s="5" t="s">
        <v>46</v>
      </c>
    </row>
    <row r="420" spans="1:8" x14ac:dyDescent="0.3">
      <c r="A420" s="5"/>
      <c r="B420" s="6">
        <v>220</v>
      </c>
      <c r="C420" s="5" t="s">
        <v>501</v>
      </c>
      <c r="E420" s="5" t="s">
        <v>502</v>
      </c>
      <c r="F420">
        <v>1</v>
      </c>
      <c r="G420">
        <v>1</v>
      </c>
      <c r="H420" s="5" t="s">
        <v>301</v>
      </c>
    </row>
    <row r="421" spans="1:8" x14ac:dyDescent="0.3">
      <c r="A421" s="5"/>
      <c r="E421" s="5" t="s">
        <v>101</v>
      </c>
      <c r="H421" s="5" t="s">
        <v>46</v>
      </c>
    </row>
    <row r="422" spans="1:8" x14ac:dyDescent="0.3">
      <c r="A422" s="5"/>
      <c r="B422" s="6">
        <v>221</v>
      </c>
      <c r="C422" s="5" t="s">
        <v>503</v>
      </c>
      <c r="E422" s="5" t="s">
        <v>504</v>
      </c>
      <c r="F422">
        <v>1</v>
      </c>
      <c r="G422">
        <v>1</v>
      </c>
      <c r="H422" s="5" t="s">
        <v>301</v>
      </c>
    </row>
    <row r="423" spans="1:8" x14ac:dyDescent="0.3">
      <c r="A423" s="5"/>
      <c r="C423" s="12"/>
      <c r="E423" s="5" t="s">
        <v>101</v>
      </c>
      <c r="H423" s="5" t="s">
        <v>46</v>
      </c>
    </row>
    <row r="424" spans="1:8" x14ac:dyDescent="0.3">
      <c r="A424" s="5"/>
      <c r="B424" s="6">
        <v>222</v>
      </c>
      <c r="C424" s="5" t="s">
        <v>505</v>
      </c>
      <c r="E424" s="5" t="s">
        <v>506</v>
      </c>
      <c r="F424">
        <v>1</v>
      </c>
      <c r="G424">
        <v>1</v>
      </c>
      <c r="H424" s="5" t="s">
        <v>301</v>
      </c>
    </row>
    <row r="425" spans="1:8" x14ac:dyDescent="0.3">
      <c r="A425" s="5"/>
      <c r="C425" s="12"/>
      <c r="E425" s="5" t="s">
        <v>101</v>
      </c>
      <c r="H425" s="5" t="s">
        <v>46</v>
      </c>
    </row>
    <row r="426" spans="1:8" x14ac:dyDescent="0.3">
      <c r="A426" s="5"/>
      <c r="B426" s="6">
        <v>223</v>
      </c>
      <c r="C426" s="5" t="s">
        <v>507</v>
      </c>
      <c r="E426" s="5" t="s">
        <v>508</v>
      </c>
      <c r="F426">
        <v>1</v>
      </c>
      <c r="G426">
        <v>1</v>
      </c>
      <c r="H426" s="5" t="s">
        <v>301</v>
      </c>
    </row>
    <row r="427" spans="1:8" x14ac:dyDescent="0.3">
      <c r="A427" s="5"/>
      <c r="C427" s="12"/>
      <c r="E427" s="5" t="s">
        <v>101</v>
      </c>
      <c r="H427" s="5" t="s">
        <v>46</v>
      </c>
    </row>
    <row r="428" spans="1:8" x14ac:dyDescent="0.3">
      <c r="A428" s="5"/>
      <c r="B428" s="6">
        <v>224</v>
      </c>
      <c r="C428" s="5" t="s">
        <v>509</v>
      </c>
      <c r="E428" s="5" t="s">
        <v>510</v>
      </c>
      <c r="F428">
        <v>1</v>
      </c>
      <c r="G428">
        <v>1</v>
      </c>
      <c r="H428" s="5" t="s">
        <v>301</v>
      </c>
    </row>
    <row r="429" spans="1:8" x14ac:dyDescent="0.3">
      <c r="A429" s="5"/>
      <c r="C429" s="12"/>
      <c r="E429" s="5" t="s">
        <v>101</v>
      </c>
      <c r="H429" s="5" t="s">
        <v>46</v>
      </c>
    </row>
    <row r="430" spans="1:8" x14ac:dyDescent="0.3">
      <c r="A430" s="5"/>
      <c r="B430" s="6">
        <v>225</v>
      </c>
      <c r="C430" s="5" t="s">
        <v>511</v>
      </c>
      <c r="E430" s="5" t="s">
        <v>512</v>
      </c>
      <c r="F430">
        <v>1</v>
      </c>
      <c r="G430">
        <v>1</v>
      </c>
      <c r="H430" s="5" t="s">
        <v>301</v>
      </c>
    </row>
    <row r="431" spans="1:8" x14ac:dyDescent="0.3">
      <c r="A431" s="5"/>
      <c r="C431" s="12"/>
      <c r="E431" s="5" t="s">
        <v>101</v>
      </c>
      <c r="H431" s="5" t="s">
        <v>46</v>
      </c>
    </row>
    <row r="432" spans="1:8" x14ac:dyDescent="0.3">
      <c r="A432" s="5"/>
      <c r="B432" s="6">
        <v>226</v>
      </c>
      <c r="C432" s="10" t="s">
        <v>513</v>
      </c>
      <c r="E432" s="5" t="s">
        <v>514</v>
      </c>
      <c r="F432">
        <v>1</v>
      </c>
      <c r="G432">
        <v>1</v>
      </c>
      <c r="H432" s="5" t="s">
        <v>301</v>
      </c>
    </row>
    <row r="433" spans="1:8" x14ac:dyDescent="0.3">
      <c r="A433" s="5"/>
      <c r="C433" s="10"/>
      <c r="E433" s="5" t="s">
        <v>101</v>
      </c>
      <c r="H433" s="5" t="s">
        <v>46</v>
      </c>
    </row>
    <row r="434" spans="1:8" x14ac:dyDescent="0.3">
      <c r="A434" s="5"/>
      <c r="B434" s="6">
        <v>227</v>
      </c>
      <c r="C434" s="15" t="s">
        <v>515</v>
      </c>
      <c r="E434" s="5" t="s">
        <v>516</v>
      </c>
      <c r="F434">
        <v>1</v>
      </c>
      <c r="G434">
        <v>1</v>
      </c>
      <c r="H434" s="5" t="s">
        <v>301</v>
      </c>
    </row>
    <row r="435" spans="1:8" x14ac:dyDescent="0.3">
      <c r="A435" s="5"/>
      <c r="C435" s="8"/>
      <c r="E435" s="5" t="s">
        <v>101</v>
      </c>
      <c r="H435" s="5" t="s">
        <v>46</v>
      </c>
    </row>
    <row r="436" spans="1:8" x14ac:dyDescent="0.3">
      <c r="A436" s="5"/>
      <c r="B436" s="6">
        <v>228</v>
      </c>
      <c r="C436" s="15" t="s">
        <v>517</v>
      </c>
      <c r="E436" s="5" t="s">
        <v>518</v>
      </c>
      <c r="F436">
        <v>1</v>
      </c>
      <c r="G436">
        <v>1</v>
      </c>
      <c r="H436" s="5" t="s">
        <v>301</v>
      </c>
    </row>
    <row r="437" spans="1:8" x14ac:dyDescent="0.3">
      <c r="A437" s="5"/>
      <c r="C437" s="8"/>
      <c r="E437" s="5" t="s">
        <v>101</v>
      </c>
      <c r="H437" s="5" t="s">
        <v>46</v>
      </c>
    </row>
    <row r="438" spans="1:8" x14ac:dyDescent="0.3">
      <c r="A438" s="5"/>
      <c r="B438" s="6">
        <v>229</v>
      </c>
      <c r="C438" s="14" t="s">
        <v>519</v>
      </c>
      <c r="E438" s="5" t="s">
        <v>520</v>
      </c>
      <c r="F438">
        <v>1</v>
      </c>
      <c r="G438">
        <v>1</v>
      </c>
      <c r="H438" s="5" t="s">
        <v>301</v>
      </c>
    </row>
    <row r="439" spans="1:8" x14ac:dyDescent="0.3">
      <c r="A439" s="5"/>
      <c r="C439" s="14"/>
      <c r="E439" s="5" t="s">
        <v>101</v>
      </c>
      <c r="H439" s="5" t="s">
        <v>46</v>
      </c>
    </row>
    <row r="440" spans="1:8" x14ac:dyDescent="0.3">
      <c r="A440" s="5"/>
      <c r="B440" s="6">
        <v>230</v>
      </c>
      <c r="C440" t="s">
        <v>521</v>
      </c>
      <c r="E440" s="5" t="s">
        <v>522</v>
      </c>
      <c r="F440">
        <v>1</v>
      </c>
      <c r="G440">
        <v>1</v>
      </c>
      <c r="H440" s="5" t="s">
        <v>301</v>
      </c>
    </row>
    <row r="441" spans="1:8" x14ac:dyDescent="0.3">
      <c r="A441" s="5"/>
      <c r="C441" s="12"/>
      <c r="E441" s="5" t="s">
        <v>101</v>
      </c>
      <c r="H441" s="5" t="s">
        <v>46</v>
      </c>
    </row>
    <row r="442" spans="1:8" x14ac:dyDescent="0.3">
      <c r="A442" s="5"/>
      <c r="B442" s="6">
        <v>231</v>
      </c>
      <c r="C442" t="s">
        <v>523</v>
      </c>
      <c r="E442" s="5" t="s">
        <v>524</v>
      </c>
      <c r="F442">
        <v>1</v>
      </c>
      <c r="G442">
        <v>1</v>
      </c>
      <c r="H442" s="5" t="s">
        <v>301</v>
      </c>
    </row>
    <row r="443" spans="1:8" x14ac:dyDescent="0.3">
      <c r="A443" s="5"/>
      <c r="C443" s="12"/>
      <c r="E443" s="5" t="s">
        <v>101</v>
      </c>
      <c r="H443" s="5" t="s">
        <v>46</v>
      </c>
    </row>
    <row r="444" spans="1:8" x14ac:dyDescent="0.3">
      <c r="A444" s="5"/>
      <c r="B444" s="6">
        <v>232</v>
      </c>
      <c r="C444" t="s">
        <v>525</v>
      </c>
      <c r="E444" s="5" t="s">
        <v>526</v>
      </c>
      <c r="F444">
        <v>1</v>
      </c>
      <c r="G444">
        <v>1</v>
      </c>
      <c r="H444" s="5" t="s">
        <v>301</v>
      </c>
    </row>
    <row r="445" spans="1:8" x14ac:dyDescent="0.3">
      <c r="A445" s="5"/>
      <c r="E445" s="5" t="s">
        <v>101</v>
      </c>
      <c r="H445" s="5" t="s">
        <v>46</v>
      </c>
    </row>
    <row r="446" spans="1:8" x14ac:dyDescent="0.3">
      <c r="A446" s="5"/>
      <c r="B446" s="6">
        <v>233</v>
      </c>
      <c r="C446" t="s">
        <v>527</v>
      </c>
      <c r="E446" s="5" t="s">
        <v>528</v>
      </c>
      <c r="F446">
        <v>1</v>
      </c>
      <c r="G446">
        <v>1</v>
      </c>
      <c r="H446" s="5" t="s">
        <v>301</v>
      </c>
    </row>
    <row r="447" spans="1:8" x14ac:dyDescent="0.3">
      <c r="A447" s="5"/>
      <c r="C447" s="12"/>
      <c r="E447" s="5" t="s">
        <v>101</v>
      </c>
      <c r="H447" s="5" t="s">
        <v>46</v>
      </c>
    </row>
    <row r="448" spans="1:8" x14ac:dyDescent="0.3">
      <c r="A448" s="5"/>
      <c r="B448" s="6">
        <v>234</v>
      </c>
      <c r="C448" t="s">
        <v>529</v>
      </c>
      <c r="E448" s="5" t="s">
        <v>530</v>
      </c>
      <c r="F448">
        <v>1</v>
      </c>
      <c r="G448">
        <v>1</v>
      </c>
      <c r="H448" s="5" t="s">
        <v>301</v>
      </c>
    </row>
    <row r="449" spans="1:9" x14ac:dyDescent="0.3">
      <c r="A449" s="5"/>
      <c r="C449" s="12"/>
      <c r="E449" s="5" t="s">
        <v>101</v>
      </c>
      <c r="H449" s="5" t="s">
        <v>46</v>
      </c>
    </row>
    <row r="450" spans="1:9" x14ac:dyDescent="0.3">
      <c r="A450" s="5"/>
      <c r="B450" s="6">
        <v>235</v>
      </c>
      <c r="C450" t="s">
        <v>531</v>
      </c>
      <c r="E450" s="5" t="s">
        <v>532</v>
      </c>
      <c r="F450">
        <v>1</v>
      </c>
      <c r="G450">
        <v>1</v>
      </c>
      <c r="H450" s="5" t="s">
        <v>301</v>
      </c>
    </row>
    <row r="451" spans="1:9" x14ac:dyDescent="0.3">
      <c r="A451" s="5"/>
      <c r="E451" s="5" t="s">
        <v>101</v>
      </c>
      <c r="H451" s="5" t="s">
        <v>46</v>
      </c>
    </row>
    <row r="452" spans="1:9" x14ac:dyDescent="0.3">
      <c r="A452" s="5"/>
      <c r="B452" s="6">
        <v>236</v>
      </c>
      <c r="C452" t="s">
        <v>533</v>
      </c>
      <c r="E452" s="5" t="s">
        <v>534</v>
      </c>
      <c r="F452">
        <v>1</v>
      </c>
      <c r="G452">
        <v>1</v>
      </c>
      <c r="H452" s="5" t="s">
        <v>301</v>
      </c>
    </row>
    <row r="453" spans="1:9" x14ac:dyDescent="0.3">
      <c r="A453" s="5"/>
      <c r="C453" s="12"/>
      <c r="E453" s="5" t="s">
        <v>101</v>
      </c>
      <c r="H453" s="5" t="s">
        <v>46</v>
      </c>
    </row>
    <row r="454" spans="1:9" x14ac:dyDescent="0.3">
      <c r="A454" s="5"/>
      <c r="B454" s="6">
        <v>237</v>
      </c>
      <c r="C454" t="s">
        <v>535</v>
      </c>
      <c r="E454" s="5" t="s">
        <v>536</v>
      </c>
      <c r="F454">
        <v>1</v>
      </c>
      <c r="G454">
        <v>1</v>
      </c>
      <c r="H454" s="5" t="s">
        <v>301</v>
      </c>
    </row>
    <row r="455" spans="1:9" x14ac:dyDescent="0.3">
      <c r="A455" s="5"/>
      <c r="C455" s="12"/>
      <c r="E455" s="5" t="s">
        <v>101</v>
      </c>
      <c r="H455" s="5" t="s">
        <v>46</v>
      </c>
    </row>
    <row r="456" spans="1:9" x14ac:dyDescent="0.3">
      <c r="A456" s="5"/>
      <c r="B456" s="6">
        <v>238</v>
      </c>
      <c r="C456" t="s">
        <v>537</v>
      </c>
      <c r="E456" s="5" t="s">
        <v>538</v>
      </c>
      <c r="F456">
        <v>1</v>
      </c>
      <c r="G456">
        <v>1</v>
      </c>
      <c r="H456" s="5" t="s">
        <v>301</v>
      </c>
    </row>
    <row r="457" spans="1:9" x14ac:dyDescent="0.3">
      <c r="A457" s="5"/>
      <c r="E457" s="5" t="s">
        <v>101</v>
      </c>
      <c r="H457" s="5" t="s">
        <v>46</v>
      </c>
    </row>
    <row r="458" spans="1:9" x14ac:dyDescent="0.3">
      <c r="A458" s="5"/>
      <c r="B458" s="6">
        <v>239</v>
      </c>
      <c r="C458" s="5" t="s">
        <v>539</v>
      </c>
      <c r="E458" s="5" t="s">
        <v>540</v>
      </c>
      <c r="F458">
        <v>1</v>
      </c>
      <c r="G458">
        <v>1</v>
      </c>
      <c r="H458" s="5" t="s">
        <v>301</v>
      </c>
    </row>
    <row r="459" spans="1:9" x14ac:dyDescent="0.3">
      <c r="A459" s="5"/>
      <c r="E459" s="5" t="s">
        <v>101</v>
      </c>
      <c r="H459" s="5" t="s">
        <v>46</v>
      </c>
    </row>
    <row r="460" spans="1:9" x14ac:dyDescent="0.3">
      <c r="A460" s="5"/>
      <c r="B460" s="6">
        <v>240</v>
      </c>
      <c r="C460" s="6" t="s">
        <v>541</v>
      </c>
      <c r="D460" s="6"/>
      <c r="E460" s="5" t="s">
        <v>542</v>
      </c>
      <c r="H460" s="5" t="s">
        <v>30</v>
      </c>
    </row>
    <row r="461" spans="1:9" x14ac:dyDescent="0.3">
      <c r="A461" s="5"/>
      <c r="B461" s="6"/>
      <c r="C461" s="7"/>
      <c r="D461" s="6"/>
      <c r="E461" s="5" t="s">
        <v>46</v>
      </c>
      <c r="H461" s="5" t="s">
        <v>543</v>
      </c>
      <c r="I461">
        <v>1</v>
      </c>
    </row>
    <row r="462" spans="1:9" x14ac:dyDescent="0.3">
      <c r="A462" s="5"/>
      <c r="B462" s="6">
        <v>241</v>
      </c>
      <c r="C462" s="6" t="s">
        <v>544</v>
      </c>
      <c r="D462" s="26" t="b">
        <v>1</v>
      </c>
      <c r="E462" s="5" t="s">
        <v>545</v>
      </c>
      <c r="H462" s="5" t="s">
        <v>90</v>
      </c>
    </row>
    <row r="463" spans="1:9" x14ac:dyDescent="0.3">
      <c r="A463" s="5"/>
      <c r="B463" s="6"/>
      <c r="C463" s="6"/>
      <c r="E463" s="5" t="s">
        <v>46</v>
      </c>
      <c r="H463" s="5" t="s">
        <v>546</v>
      </c>
      <c r="I463">
        <v>1</v>
      </c>
    </row>
    <row r="464" spans="1:9" x14ac:dyDescent="0.3">
      <c r="A464" s="5"/>
      <c r="B464" s="6">
        <v>242</v>
      </c>
      <c r="C464" s="6" t="s">
        <v>547</v>
      </c>
      <c r="D464" s="26" t="b">
        <v>1</v>
      </c>
      <c r="E464" s="5" t="s">
        <v>545</v>
      </c>
      <c r="H464" s="5" t="s">
        <v>90</v>
      </c>
    </row>
    <row r="465" spans="1:9" x14ac:dyDescent="0.3">
      <c r="A465" s="5"/>
      <c r="B465" s="6"/>
      <c r="C465" s="6"/>
      <c r="E465" s="5" t="s">
        <v>46</v>
      </c>
      <c r="H465" s="5" t="s">
        <v>548</v>
      </c>
      <c r="I465">
        <v>1</v>
      </c>
    </row>
    <row r="466" spans="1:9" x14ac:dyDescent="0.3">
      <c r="A466" s="5"/>
      <c r="B466" s="6">
        <v>243</v>
      </c>
      <c r="C466" s="6" t="s">
        <v>549</v>
      </c>
      <c r="D466" s="26" t="b">
        <v>1</v>
      </c>
      <c r="E466" s="5" t="s">
        <v>550</v>
      </c>
      <c r="H466" s="5" t="s">
        <v>90</v>
      </c>
    </row>
    <row r="467" spans="1:9" x14ac:dyDescent="0.3">
      <c r="A467" s="5"/>
      <c r="B467" s="6"/>
      <c r="C467" s="6"/>
      <c r="E467" s="5" t="s">
        <v>46</v>
      </c>
      <c r="H467" s="5" t="s">
        <v>551</v>
      </c>
      <c r="I467">
        <v>1</v>
      </c>
    </row>
    <row r="468" spans="1:9" x14ac:dyDescent="0.3">
      <c r="A468" s="5"/>
      <c r="B468" s="6">
        <v>244</v>
      </c>
      <c r="C468" s="6" t="s">
        <v>552</v>
      </c>
      <c r="D468" s="26" t="b">
        <v>1</v>
      </c>
      <c r="E468" s="5" t="s">
        <v>550</v>
      </c>
      <c r="H468" s="5" t="s">
        <v>90</v>
      </c>
    </row>
    <row r="469" spans="1:9" x14ac:dyDescent="0.3">
      <c r="A469" s="5"/>
      <c r="B469" s="6"/>
      <c r="C469" s="6"/>
      <c r="E469" s="5" t="s">
        <v>46</v>
      </c>
      <c r="H469" s="5" t="s">
        <v>553</v>
      </c>
      <c r="I469">
        <v>1</v>
      </c>
    </row>
    <row r="470" spans="1:9" x14ac:dyDescent="0.3">
      <c r="A470" s="5"/>
      <c r="B470" s="6">
        <v>245</v>
      </c>
      <c r="C470" s="6" t="s">
        <v>554</v>
      </c>
      <c r="E470" s="5" t="s">
        <v>555</v>
      </c>
      <c r="H470" s="5" t="s">
        <v>90</v>
      </c>
    </row>
    <row r="471" spans="1:9" x14ac:dyDescent="0.3">
      <c r="A471" s="5"/>
      <c r="B471" s="6"/>
      <c r="C471" s="6"/>
      <c r="E471" s="5" t="s">
        <v>46</v>
      </c>
      <c r="H471" s="5" t="s">
        <v>556</v>
      </c>
      <c r="I471">
        <v>1</v>
      </c>
    </row>
    <row r="472" spans="1:9" x14ac:dyDescent="0.3">
      <c r="A472" s="5"/>
      <c r="B472" s="6">
        <v>246</v>
      </c>
      <c r="C472" s="6" t="s">
        <v>557</v>
      </c>
      <c r="D472" s="25" t="b">
        <v>1</v>
      </c>
      <c r="E472" s="5" t="s">
        <v>556</v>
      </c>
      <c r="F472">
        <v>1</v>
      </c>
      <c r="G472">
        <v>1</v>
      </c>
      <c r="H472" s="5" t="s">
        <v>558</v>
      </c>
    </row>
    <row r="473" spans="1:9" x14ac:dyDescent="0.3">
      <c r="A473" s="5"/>
      <c r="B473" s="6"/>
      <c r="C473" s="6"/>
      <c r="D473" s="6"/>
      <c r="E473" s="5" t="s">
        <v>101</v>
      </c>
      <c r="H473" s="5" t="s">
        <v>46</v>
      </c>
    </row>
    <row r="474" spans="1:9" x14ac:dyDescent="0.3">
      <c r="A474" s="5"/>
      <c r="B474" s="6">
        <v>247</v>
      </c>
      <c r="C474" s="6" t="s">
        <v>559</v>
      </c>
      <c r="E474" s="5" t="s">
        <v>560</v>
      </c>
      <c r="H474" s="5" t="s">
        <v>90</v>
      </c>
    </row>
    <row r="475" spans="1:9" x14ac:dyDescent="0.3">
      <c r="A475" s="5"/>
      <c r="B475" s="6"/>
      <c r="C475" s="6"/>
      <c r="E475" s="5" t="s">
        <v>46</v>
      </c>
      <c r="H475" s="5" t="s">
        <v>561</v>
      </c>
      <c r="I475">
        <v>1</v>
      </c>
    </row>
    <row r="476" spans="1:9" x14ac:dyDescent="0.3">
      <c r="A476" s="5"/>
      <c r="B476" s="6">
        <v>248</v>
      </c>
      <c r="C476" s="6" t="s">
        <v>562</v>
      </c>
      <c r="E476" s="5" t="s">
        <v>560</v>
      </c>
      <c r="H476" s="5" t="s">
        <v>90</v>
      </c>
    </row>
    <row r="477" spans="1:9" x14ac:dyDescent="0.3">
      <c r="A477" s="5"/>
      <c r="B477" s="6"/>
      <c r="C477" s="6"/>
      <c r="E477" s="5" t="s">
        <v>46</v>
      </c>
      <c r="H477" s="5" t="s">
        <v>563</v>
      </c>
      <c r="I477">
        <v>1</v>
      </c>
    </row>
    <row r="478" spans="1:9" x14ac:dyDescent="0.3">
      <c r="A478" s="5"/>
      <c r="B478" s="6">
        <v>249</v>
      </c>
      <c r="C478" s="6" t="s">
        <v>564</v>
      </c>
      <c r="D478" s="26" t="b">
        <v>1</v>
      </c>
      <c r="E478" s="5" t="s">
        <v>565</v>
      </c>
      <c r="H478" s="5" t="s">
        <v>30</v>
      </c>
    </row>
    <row r="479" spans="1:9" x14ac:dyDescent="0.3">
      <c r="A479" s="5"/>
      <c r="B479" s="6"/>
      <c r="C479" s="6"/>
      <c r="E479" s="5" t="s">
        <v>46</v>
      </c>
      <c r="H479" s="5" t="s">
        <v>566</v>
      </c>
      <c r="I479">
        <v>1</v>
      </c>
    </row>
    <row r="480" spans="1:9" x14ac:dyDescent="0.3">
      <c r="A480" s="5"/>
      <c r="B480" s="6">
        <v>250</v>
      </c>
      <c r="C480" s="6" t="s">
        <v>567</v>
      </c>
      <c r="D480" s="26" t="b">
        <v>1</v>
      </c>
      <c r="E480" s="5" t="s">
        <v>568</v>
      </c>
      <c r="H480" s="5" t="s">
        <v>301</v>
      </c>
    </row>
    <row r="481" spans="1:12" x14ac:dyDescent="0.3">
      <c r="A481" s="5"/>
      <c r="B481" s="6"/>
      <c r="C481" s="6"/>
      <c r="E481" s="5" t="s">
        <v>46</v>
      </c>
      <c r="H481" s="5" t="s">
        <v>243</v>
      </c>
      <c r="I481">
        <v>1</v>
      </c>
    </row>
    <row r="482" spans="1:12" x14ac:dyDescent="0.3">
      <c r="A482" s="5"/>
      <c r="B482" s="6">
        <v>251</v>
      </c>
      <c r="C482" s="6" t="s">
        <v>569</v>
      </c>
      <c r="D482" s="26" t="b">
        <v>1</v>
      </c>
      <c r="E482" s="5" t="s">
        <v>570</v>
      </c>
      <c r="F482">
        <v>1</v>
      </c>
      <c r="G482">
        <v>1</v>
      </c>
      <c r="H482" s="5" t="s">
        <v>301</v>
      </c>
    </row>
    <row r="483" spans="1:12" x14ac:dyDescent="0.3">
      <c r="A483" s="5"/>
      <c r="B483" s="6"/>
      <c r="C483" s="6"/>
      <c r="E483" s="5" t="s">
        <v>101</v>
      </c>
      <c r="H483" s="5" t="s">
        <v>46</v>
      </c>
    </row>
    <row r="484" spans="1:12" x14ac:dyDescent="0.3">
      <c r="A484" s="5"/>
      <c r="B484" s="6">
        <v>252</v>
      </c>
      <c r="C484" s="6" t="s">
        <v>571</v>
      </c>
      <c r="E484" s="5" t="s">
        <v>572</v>
      </c>
      <c r="F484">
        <v>1</v>
      </c>
      <c r="G484">
        <v>1</v>
      </c>
      <c r="H484" s="5" t="s">
        <v>573</v>
      </c>
      <c r="I484">
        <v>1</v>
      </c>
      <c r="J484">
        <v>1</v>
      </c>
      <c r="K484" s="5" t="s">
        <v>574</v>
      </c>
      <c r="L484">
        <v>1</v>
      </c>
    </row>
    <row r="485" spans="1:12" x14ac:dyDescent="0.3">
      <c r="A485" s="5"/>
      <c r="B485" s="6"/>
      <c r="C485" s="6"/>
      <c r="E485" s="5" t="s">
        <v>575</v>
      </c>
      <c r="F485">
        <v>1</v>
      </c>
      <c r="G485">
        <v>1</v>
      </c>
      <c r="H485" s="5" t="s">
        <v>576</v>
      </c>
      <c r="I485">
        <v>1</v>
      </c>
      <c r="J485">
        <v>1</v>
      </c>
    </row>
    <row r="486" spans="1:12" x14ac:dyDescent="0.3">
      <c r="A486" s="5"/>
      <c r="B486" s="6"/>
      <c r="C486" s="6"/>
      <c r="E486" s="5" t="s">
        <v>101</v>
      </c>
      <c r="H486" s="5" t="s">
        <v>64</v>
      </c>
    </row>
    <row r="487" spans="1:12" x14ac:dyDescent="0.3">
      <c r="A487" s="5"/>
      <c r="B487" s="6">
        <v>253</v>
      </c>
      <c r="C487" s="6" t="s">
        <v>577</v>
      </c>
      <c r="E487" s="5" t="s">
        <v>578</v>
      </c>
      <c r="F487">
        <v>1</v>
      </c>
      <c r="G487">
        <v>1</v>
      </c>
      <c r="H487" s="5" t="s">
        <v>579</v>
      </c>
      <c r="I487">
        <v>1</v>
      </c>
      <c r="J487">
        <v>1</v>
      </c>
    </row>
    <row r="488" spans="1:12" x14ac:dyDescent="0.3">
      <c r="A488" s="5"/>
      <c r="B488" s="6">
        <v>254</v>
      </c>
      <c r="C488" s="6" t="s">
        <v>580</v>
      </c>
      <c r="E488" s="5" t="s">
        <v>581</v>
      </c>
      <c r="F488">
        <v>1</v>
      </c>
      <c r="G488">
        <v>1</v>
      </c>
      <c r="H488" s="5" t="s">
        <v>582</v>
      </c>
      <c r="I488">
        <v>1</v>
      </c>
      <c r="J488">
        <v>1</v>
      </c>
    </row>
    <row r="489" spans="1:12" x14ac:dyDescent="0.3">
      <c r="A489" s="5"/>
      <c r="B489" s="6"/>
      <c r="C489" s="6"/>
      <c r="E489" s="5" t="s">
        <v>576</v>
      </c>
      <c r="F489">
        <v>3</v>
      </c>
      <c r="G489">
        <v>3</v>
      </c>
      <c r="H489" s="5" t="s">
        <v>583</v>
      </c>
      <c r="I489">
        <v>3</v>
      </c>
      <c r="J489">
        <v>3</v>
      </c>
    </row>
    <row r="490" spans="1:12" x14ac:dyDescent="0.3">
      <c r="A490" s="5"/>
      <c r="B490" s="6"/>
      <c r="C490" s="6"/>
      <c r="E490" s="5" t="s">
        <v>584</v>
      </c>
      <c r="H490" s="5" t="s">
        <v>585</v>
      </c>
    </row>
    <row r="491" spans="1:12" x14ac:dyDescent="0.3">
      <c r="A491" s="5"/>
      <c r="B491" s="6">
        <v>255</v>
      </c>
      <c r="C491" s="6" t="s">
        <v>586</v>
      </c>
      <c r="E491" s="5" t="s">
        <v>587</v>
      </c>
      <c r="F491">
        <v>1</v>
      </c>
      <c r="G491">
        <v>1</v>
      </c>
      <c r="H491" s="5" t="s">
        <v>588</v>
      </c>
      <c r="I491">
        <v>1</v>
      </c>
      <c r="J491">
        <v>1</v>
      </c>
    </row>
    <row r="492" spans="1:12" x14ac:dyDescent="0.3">
      <c r="A492" s="5"/>
      <c r="B492" s="6"/>
      <c r="C492" s="6"/>
      <c r="E492" s="5" t="s">
        <v>589</v>
      </c>
      <c r="H492" s="5" t="s">
        <v>64</v>
      </c>
    </row>
    <row r="493" spans="1:12" x14ac:dyDescent="0.3">
      <c r="A493" s="5"/>
      <c r="B493" s="6"/>
      <c r="C493" s="6"/>
      <c r="E493" s="5" t="s">
        <v>46</v>
      </c>
      <c r="H493" s="5" t="s">
        <v>590</v>
      </c>
      <c r="I493">
        <v>6</v>
      </c>
    </row>
    <row r="494" spans="1:12" x14ac:dyDescent="0.3">
      <c r="A494" s="5"/>
      <c r="B494" s="6">
        <v>256</v>
      </c>
      <c r="C494" s="6" t="s">
        <v>591</v>
      </c>
      <c r="E494" s="5" t="s">
        <v>587</v>
      </c>
      <c r="G494">
        <v>10</v>
      </c>
      <c r="H494" s="5" t="s">
        <v>19</v>
      </c>
      <c r="K494" s="5" t="s">
        <v>574</v>
      </c>
      <c r="L494">
        <v>1</v>
      </c>
    </row>
    <row r="495" spans="1:12" x14ac:dyDescent="0.3">
      <c r="A495" s="5"/>
      <c r="B495" s="6"/>
      <c r="C495" s="6"/>
      <c r="E495" t="s">
        <v>592</v>
      </c>
      <c r="H495" s="5" t="s">
        <v>588</v>
      </c>
      <c r="I495">
        <v>1</v>
      </c>
      <c r="J495">
        <v>1</v>
      </c>
      <c r="K495" s="5"/>
    </row>
    <row r="496" spans="1:12" x14ac:dyDescent="0.3">
      <c r="B496" s="6">
        <v>257</v>
      </c>
      <c r="C496" s="6" t="s">
        <v>593</v>
      </c>
      <c r="E496" s="5" t="s">
        <v>141</v>
      </c>
      <c r="G496">
        <v>10</v>
      </c>
      <c r="H496" s="5" t="s">
        <v>19</v>
      </c>
    </row>
    <row r="497" spans="2:11" x14ac:dyDescent="0.3">
      <c r="B497" s="6"/>
      <c r="C497" s="6"/>
      <c r="D497" s="7"/>
      <c r="E497" t="s">
        <v>592</v>
      </c>
      <c r="H497" s="5" t="s">
        <v>594</v>
      </c>
      <c r="I497">
        <v>1</v>
      </c>
    </row>
    <row r="498" spans="2:11" x14ac:dyDescent="0.3">
      <c r="B498" s="6">
        <v>258</v>
      </c>
      <c r="C498" s="6" t="s">
        <v>595</v>
      </c>
      <c r="D498" s="25" t="b">
        <v>1</v>
      </c>
      <c r="E498" t="s">
        <v>141</v>
      </c>
      <c r="G498">
        <v>10</v>
      </c>
      <c r="H498" s="5" t="s">
        <v>19</v>
      </c>
    </row>
    <row r="499" spans="2:11" x14ac:dyDescent="0.3">
      <c r="B499" s="6"/>
      <c r="C499" s="6"/>
      <c r="D499" s="6"/>
      <c r="E499" t="s">
        <v>592</v>
      </c>
      <c r="H499" t="s">
        <v>596</v>
      </c>
      <c r="I499">
        <v>1</v>
      </c>
    </row>
    <row r="500" spans="2:11" x14ac:dyDescent="0.3">
      <c r="B500" s="6">
        <v>259</v>
      </c>
      <c r="C500" s="6" t="s">
        <v>597</v>
      </c>
      <c r="D500" s="6"/>
      <c r="E500" t="s">
        <v>141</v>
      </c>
      <c r="G500">
        <v>10</v>
      </c>
      <c r="H500" s="5" t="s">
        <v>19</v>
      </c>
    </row>
    <row r="501" spans="2:11" x14ac:dyDescent="0.3">
      <c r="B501" s="6"/>
      <c r="C501" s="6"/>
      <c r="D501" s="6"/>
      <c r="E501" t="s">
        <v>592</v>
      </c>
      <c r="H501" t="s">
        <v>598</v>
      </c>
      <c r="I501">
        <v>1</v>
      </c>
    </row>
    <row r="502" spans="2:11" x14ac:dyDescent="0.3">
      <c r="B502" s="6">
        <v>260</v>
      </c>
      <c r="C502" s="6" t="s">
        <v>599</v>
      </c>
      <c r="D502" s="6"/>
      <c r="E502" t="s">
        <v>131</v>
      </c>
      <c r="G502">
        <v>10</v>
      </c>
      <c r="H502" s="5" t="s">
        <v>19</v>
      </c>
    </row>
    <row r="503" spans="2:11" x14ac:dyDescent="0.3">
      <c r="B503" s="6"/>
      <c r="C503" s="6"/>
      <c r="D503" s="6"/>
      <c r="E503" t="s">
        <v>592</v>
      </c>
      <c r="H503" t="s">
        <v>600</v>
      </c>
      <c r="I503">
        <v>1</v>
      </c>
    </row>
    <row r="504" spans="2:11" x14ac:dyDescent="0.3">
      <c r="B504" s="6"/>
      <c r="C504" s="6"/>
      <c r="D504" s="6"/>
      <c r="H504" s="5" t="s">
        <v>601</v>
      </c>
    </row>
    <row r="505" spans="2:11" x14ac:dyDescent="0.3">
      <c r="B505" s="6">
        <v>261</v>
      </c>
      <c r="C505" s="6" t="s">
        <v>602</v>
      </c>
      <c r="D505" s="6"/>
      <c r="E505" t="s">
        <v>141</v>
      </c>
      <c r="G505">
        <v>10</v>
      </c>
      <c r="H505" s="5" t="s">
        <v>19</v>
      </c>
    </row>
    <row r="506" spans="2:11" x14ac:dyDescent="0.3">
      <c r="B506" s="6"/>
      <c r="C506" s="6"/>
      <c r="D506" s="6"/>
      <c r="E506" t="s">
        <v>592</v>
      </c>
      <c r="H506" t="s">
        <v>135</v>
      </c>
      <c r="I506">
        <v>1</v>
      </c>
    </row>
    <row r="507" spans="2:11" x14ac:dyDescent="0.3">
      <c r="B507" s="6">
        <v>263</v>
      </c>
      <c r="C507" s="6" t="s">
        <v>604</v>
      </c>
      <c r="D507" s="6"/>
      <c r="E507" t="s">
        <v>25</v>
      </c>
      <c r="G507">
        <v>10</v>
      </c>
      <c r="H507" s="5" t="s">
        <v>19</v>
      </c>
    </row>
    <row r="508" spans="2:11" x14ac:dyDescent="0.3">
      <c r="B508" s="6"/>
      <c r="C508" s="6"/>
      <c r="D508" s="6"/>
      <c r="E508" t="s">
        <v>592</v>
      </c>
      <c r="H508" t="s">
        <v>605</v>
      </c>
      <c r="I508">
        <v>1</v>
      </c>
    </row>
    <row r="509" spans="2:11" x14ac:dyDescent="0.3">
      <c r="B509" s="6">
        <v>264</v>
      </c>
      <c r="C509" s="6" t="s">
        <v>606</v>
      </c>
      <c r="D509" s="6"/>
      <c r="E509" t="s">
        <v>607</v>
      </c>
      <c r="G509">
        <v>10</v>
      </c>
      <c r="H509" s="5" t="s">
        <v>19</v>
      </c>
      <c r="K509" s="35"/>
    </row>
    <row r="510" spans="2:11" x14ac:dyDescent="0.3">
      <c r="B510" s="6"/>
      <c r="C510" s="6"/>
      <c r="D510" s="6"/>
      <c r="E510" t="s">
        <v>592</v>
      </c>
      <c r="H510" t="s">
        <v>608</v>
      </c>
      <c r="I510">
        <v>1</v>
      </c>
    </row>
    <row r="511" spans="2:11" x14ac:dyDescent="0.3">
      <c r="B511" s="6">
        <v>265</v>
      </c>
      <c r="C511" s="6" t="s">
        <v>609</v>
      </c>
      <c r="D511" s="6"/>
      <c r="E511" t="s">
        <v>165</v>
      </c>
      <c r="G511">
        <v>10</v>
      </c>
      <c r="H511" s="5" t="s">
        <v>19</v>
      </c>
    </row>
    <row r="512" spans="2:11" x14ac:dyDescent="0.3">
      <c r="B512" s="6"/>
      <c r="C512" s="6"/>
      <c r="D512" s="6"/>
      <c r="E512" t="s">
        <v>592</v>
      </c>
      <c r="H512" t="s">
        <v>610</v>
      </c>
      <c r="I512">
        <v>1</v>
      </c>
    </row>
    <row r="513" spans="2:9" x14ac:dyDescent="0.3">
      <c r="B513" s="6">
        <v>266</v>
      </c>
      <c r="C513" s="6" t="s">
        <v>611</v>
      </c>
      <c r="D513" s="6"/>
      <c r="E513" t="s">
        <v>141</v>
      </c>
      <c r="G513">
        <v>10</v>
      </c>
      <c r="H513" s="5" t="s">
        <v>19</v>
      </c>
    </row>
    <row r="514" spans="2:9" x14ac:dyDescent="0.3">
      <c r="B514" s="6"/>
      <c r="C514" s="6"/>
      <c r="D514" s="6"/>
      <c r="E514" t="s">
        <v>592</v>
      </c>
      <c r="H514" t="s">
        <v>612</v>
      </c>
      <c r="I514">
        <v>1</v>
      </c>
    </row>
    <row r="515" spans="2:9" x14ac:dyDescent="0.3">
      <c r="B515" s="6">
        <v>267</v>
      </c>
      <c r="C515" s="6" t="s">
        <v>613</v>
      </c>
      <c r="D515" s="6"/>
      <c r="E515" t="s">
        <v>141</v>
      </c>
      <c r="G515">
        <v>10</v>
      </c>
      <c r="H515" s="5" t="s">
        <v>19</v>
      </c>
    </row>
    <row r="516" spans="2:9" x14ac:dyDescent="0.3">
      <c r="B516" s="6"/>
      <c r="C516" s="6"/>
      <c r="D516" s="6"/>
      <c r="E516" t="s">
        <v>592</v>
      </c>
      <c r="H516" t="s">
        <v>614</v>
      </c>
      <c r="I516">
        <v>1</v>
      </c>
    </row>
    <row r="517" spans="2:9" x14ac:dyDescent="0.3">
      <c r="B517" s="6">
        <v>268</v>
      </c>
      <c r="C517" s="6" t="s">
        <v>615</v>
      </c>
      <c r="D517" s="6"/>
      <c r="E517" t="s">
        <v>141</v>
      </c>
      <c r="G517">
        <v>10</v>
      </c>
      <c r="H517" s="5" t="s">
        <v>19</v>
      </c>
    </row>
    <row r="518" spans="2:9" x14ac:dyDescent="0.3">
      <c r="B518" s="6"/>
      <c r="C518" s="6"/>
      <c r="D518" s="6"/>
      <c r="E518" t="s">
        <v>592</v>
      </c>
      <c r="H518" t="s">
        <v>143</v>
      </c>
      <c r="I518">
        <v>1</v>
      </c>
    </row>
    <row r="519" spans="2:9" x14ac:dyDescent="0.3">
      <c r="B519" s="6">
        <v>269</v>
      </c>
      <c r="C519" s="6" t="s">
        <v>616</v>
      </c>
      <c r="D519" s="6"/>
      <c r="E519" t="s">
        <v>141</v>
      </c>
      <c r="G519">
        <v>10</v>
      </c>
      <c r="H519" s="5" t="s">
        <v>19</v>
      </c>
    </row>
    <row r="520" spans="2:9" x14ac:dyDescent="0.3">
      <c r="B520" s="6"/>
      <c r="C520" s="6"/>
      <c r="D520" s="6"/>
      <c r="E520" t="s">
        <v>592</v>
      </c>
      <c r="H520" t="s">
        <v>242</v>
      </c>
      <c r="I520">
        <v>1</v>
      </c>
    </row>
    <row r="521" spans="2:9" x14ac:dyDescent="0.3">
      <c r="B521" s="6">
        <v>270</v>
      </c>
      <c r="C521" s="6" t="s">
        <v>617</v>
      </c>
      <c r="D521" s="25" t="b">
        <v>1</v>
      </c>
      <c r="E521" t="s">
        <v>141</v>
      </c>
      <c r="G521">
        <v>10</v>
      </c>
      <c r="H521" s="5" t="s">
        <v>19</v>
      </c>
    </row>
    <row r="522" spans="2:9" x14ac:dyDescent="0.3">
      <c r="B522" s="6"/>
      <c r="C522" s="6"/>
      <c r="D522" s="6"/>
      <c r="E522" t="s">
        <v>592</v>
      </c>
      <c r="H522" t="s">
        <v>618</v>
      </c>
      <c r="I522">
        <v>1</v>
      </c>
    </row>
    <row r="523" spans="2:9" x14ac:dyDescent="0.3">
      <c r="B523" s="6">
        <v>271</v>
      </c>
      <c r="C523" s="6" t="s">
        <v>619</v>
      </c>
      <c r="D523" s="23" t="b">
        <v>1</v>
      </c>
      <c r="E523" t="s">
        <v>620</v>
      </c>
      <c r="G523">
        <v>10</v>
      </c>
      <c r="H523" s="5" t="s">
        <v>19</v>
      </c>
    </row>
    <row r="524" spans="2:9" x14ac:dyDescent="0.3">
      <c r="B524" s="6"/>
      <c r="C524" s="6"/>
      <c r="D524" s="6"/>
      <c r="E524" t="s">
        <v>621</v>
      </c>
      <c r="H524" t="s">
        <v>622</v>
      </c>
      <c r="I524">
        <v>1</v>
      </c>
    </row>
    <row r="525" spans="2:9" x14ac:dyDescent="0.3">
      <c r="B525" s="6">
        <v>272</v>
      </c>
      <c r="C525" s="6" t="s">
        <v>623</v>
      </c>
      <c r="D525" s="6"/>
      <c r="E525" t="s">
        <v>624</v>
      </c>
      <c r="G525">
        <v>10</v>
      </c>
      <c r="H525" s="5" t="s">
        <v>19</v>
      </c>
    </row>
    <row r="526" spans="2:9" x14ac:dyDescent="0.3">
      <c r="B526" s="6"/>
      <c r="C526" s="6"/>
      <c r="D526" s="6"/>
      <c r="E526" t="s">
        <v>621</v>
      </c>
      <c r="H526" t="s">
        <v>622</v>
      </c>
      <c r="I526">
        <v>1</v>
      </c>
    </row>
    <row r="527" spans="2:9" x14ac:dyDescent="0.3">
      <c r="B527" s="6">
        <v>273</v>
      </c>
      <c r="C527" s="6" t="s">
        <v>625</v>
      </c>
      <c r="D527" s="23" t="b">
        <v>1</v>
      </c>
      <c r="E527" t="s">
        <v>25</v>
      </c>
      <c r="H527" s="5" t="s">
        <v>19</v>
      </c>
    </row>
    <row r="528" spans="2:9" x14ac:dyDescent="0.3">
      <c r="B528" s="6"/>
      <c r="C528" s="6"/>
      <c r="D528" s="6"/>
      <c r="E528" t="s">
        <v>592</v>
      </c>
      <c r="H528" t="s">
        <v>626</v>
      </c>
      <c r="I528">
        <v>1</v>
      </c>
    </row>
    <row r="529" spans="2:9" x14ac:dyDescent="0.3">
      <c r="B529" s="6">
        <v>274</v>
      </c>
      <c r="C529" s="6" t="s">
        <v>627</v>
      </c>
      <c r="D529" s="23" t="b">
        <v>1</v>
      </c>
      <c r="E529" t="s">
        <v>25</v>
      </c>
      <c r="G529">
        <v>10</v>
      </c>
      <c r="H529" s="5" t="s">
        <v>19</v>
      </c>
    </row>
    <row r="530" spans="2:9" x14ac:dyDescent="0.3">
      <c r="B530" s="6"/>
      <c r="C530" s="6"/>
      <c r="D530" s="6"/>
      <c r="E530" t="s">
        <v>592</v>
      </c>
      <c r="H530" t="s">
        <v>628</v>
      </c>
      <c r="I530">
        <v>1</v>
      </c>
    </row>
    <row r="531" spans="2:9" x14ac:dyDescent="0.3">
      <c r="B531" s="6">
        <v>275</v>
      </c>
      <c r="C531" s="6" t="s">
        <v>629</v>
      </c>
      <c r="D531" s="25" t="b">
        <v>1</v>
      </c>
      <c r="E531" t="s">
        <v>630</v>
      </c>
      <c r="G531">
        <v>10</v>
      </c>
      <c r="H531" s="5" t="s">
        <v>19</v>
      </c>
    </row>
    <row r="532" spans="2:9" x14ac:dyDescent="0.3">
      <c r="B532" s="6"/>
      <c r="C532" s="6"/>
      <c r="D532" s="6"/>
      <c r="E532" t="s">
        <v>592</v>
      </c>
      <c r="H532" t="s">
        <v>631</v>
      </c>
      <c r="I532">
        <v>1</v>
      </c>
    </row>
    <row r="533" spans="2:9" x14ac:dyDescent="0.3">
      <c r="B533" s="6">
        <v>276</v>
      </c>
      <c r="C533" s="6" t="s">
        <v>632</v>
      </c>
      <c r="D533" s="25" t="b">
        <v>1</v>
      </c>
      <c r="E533" t="s">
        <v>25</v>
      </c>
      <c r="G533">
        <v>10</v>
      </c>
      <c r="H533" s="5" t="s">
        <v>19</v>
      </c>
    </row>
    <row r="534" spans="2:9" x14ac:dyDescent="0.3">
      <c r="B534" s="6"/>
      <c r="C534" s="6"/>
      <c r="D534" s="6"/>
      <c r="E534" t="s">
        <v>592</v>
      </c>
      <c r="H534" t="s">
        <v>633</v>
      </c>
      <c r="I534">
        <v>1</v>
      </c>
    </row>
    <row r="535" spans="2:9" x14ac:dyDescent="0.3">
      <c r="B535" s="6">
        <v>277</v>
      </c>
      <c r="C535" s="6" t="s">
        <v>634</v>
      </c>
      <c r="D535" s="6"/>
      <c r="E535" t="s">
        <v>25</v>
      </c>
      <c r="G535">
        <v>10</v>
      </c>
      <c r="H535" s="5" t="s">
        <v>19</v>
      </c>
    </row>
    <row r="536" spans="2:9" x14ac:dyDescent="0.3">
      <c r="B536" s="6"/>
      <c r="C536" s="6"/>
      <c r="D536" s="6"/>
      <c r="E536" t="s">
        <v>592</v>
      </c>
      <c r="H536" t="s">
        <v>635</v>
      </c>
      <c r="I536">
        <v>1</v>
      </c>
    </row>
    <row r="537" spans="2:9" x14ac:dyDescent="0.3">
      <c r="B537" s="6">
        <v>278</v>
      </c>
      <c r="C537" s="6" t="s">
        <v>636</v>
      </c>
      <c r="D537" s="16" t="b">
        <v>1</v>
      </c>
      <c r="E537" t="s">
        <v>25</v>
      </c>
      <c r="G537">
        <v>10</v>
      </c>
      <c r="H537" s="5" t="s">
        <v>19</v>
      </c>
    </row>
    <row r="538" spans="2:9" x14ac:dyDescent="0.3">
      <c r="B538" s="6"/>
      <c r="C538" s="6"/>
      <c r="D538" s="6"/>
      <c r="E538" t="s">
        <v>592</v>
      </c>
      <c r="H538" t="s">
        <v>637</v>
      </c>
      <c r="I538">
        <v>1</v>
      </c>
    </row>
    <row r="539" spans="2:9" x14ac:dyDescent="0.3">
      <c r="B539" s="6">
        <v>279</v>
      </c>
      <c r="C539" s="6" t="s">
        <v>638</v>
      </c>
      <c r="D539" s="16" t="b">
        <v>1</v>
      </c>
      <c r="E539" t="s">
        <v>25</v>
      </c>
      <c r="G539">
        <v>10</v>
      </c>
      <c r="H539" s="5" t="s">
        <v>19</v>
      </c>
    </row>
    <row r="540" spans="2:9" x14ac:dyDescent="0.3">
      <c r="C540" s="6"/>
      <c r="D540" s="6"/>
      <c r="E540" t="s">
        <v>592</v>
      </c>
      <c r="H540" t="s">
        <v>639</v>
      </c>
      <c r="I540">
        <v>1</v>
      </c>
    </row>
    <row r="541" spans="2:9" x14ac:dyDescent="0.3">
      <c r="B541" s="6">
        <v>280</v>
      </c>
      <c r="C541" s="6" t="s">
        <v>640</v>
      </c>
      <c r="D541" s="16" t="b">
        <v>1</v>
      </c>
      <c r="E541" t="s">
        <v>25</v>
      </c>
      <c r="G541">
        <v>10</v>
      </c>
      <c r="H541" s="5" t="s">
        <v>19</v>
      </c>
    </row>
    <row r="542" spans="2:9" x14ac:dyDescent="0.3">
      <c r="B542" s="6"/>
      <c r="C542" s="6"/>
      <c r="D542" s="6"/>
      <c r="E542" t="s">
        <v>592</v>
      </c>
      <c r="H542" t="s">
        <v>641</v>
      </c>
      <c r="I542">
        <v>1</v>
      </c>
    </row>
    <row r="543" spans="2:9" x14ac:dyDescent="0.3">
      <c r="B543" s="6">
        <v>281</v>
      </c>
      <c r="C543" s="6" t="s">
        <v>642</v>
      </c>
      <c r="D543" s="16" t="b">
        <v>1</v>
      </c>
      <c r="E543" t="s">
        <v>25</v>
      </c>
      <c r="G543">
        <v>10</v>
      </c>
      <c r="H543" s="5" t="s">
        <v>19</v>
      </c>
    </row>
    <row r="544" spans="2:9" x14ac:dyDescent="0.3">
      <c r="B544" s="6"/>
      <c r="C544" s="6"/>
      <c r="D544" s="6"/>
      <c r="E544" t="s">
        <v>592</v>
      </c>
      <c r="H544" t="s">
        <v>643</v>
      </c>
      <c r="I544">
        <v>1</v>
      </c>
    </row>
    <row r="545" spans="2:9" x14ac:dyDescent="0.3">
      <c r="B545" s="6">
        <v>282</v>
      </c>
      <c r="C545" s="6" t="s">
        <v>644</v>
      </c>
      <c r="D545" s="16" t="b">
        <v>1</v>
      </c>
      <c r="E545" t="s">
        <v>25</v>
      </c>
      <c r="G545">
        <v>10</v>
      </c>
      <c r="H545" s="5" t="s">
        <v>19</v>
      </c>
    </row>
    <row r="546" spans="2:9" x14ac:dyDescent="0.3">
      <c r="B546" s="6"/>
      <c r="C546" s="6"/>
      <c r="D546" s="6"/>
      <c r="E546" t="s">
        <v>592</v>
      </c>
      <c r="H546" t="s">
        <v>645</v>
      </c>
      <c r="I546">
        <v>1</v>
      </c>
    </row>
    <row r="547" spans="2:9" x14ac:dyDescent="0.3">
      <c r="B547" s="6">
        <v>283</v>
      </c>
      <c r="C547" s="6" t="s">
        <v>646</v>
      </c>
      <c r="D547" s="16" t="b">
        <v>1</v>
      </c>
      <c r="E547" t="s">
        <v>25</v>
      </c>
      <c r="G547">
        <v>10</v>
      </c>
      <c r="H547" s="5" t="s">
        <v>19</v>
      </c>
    </row>
    <row r="548" spans="2:9" x14ac:dyDescent="0.3">
      <c r="B548" s="6"/>
      <c r="C548" s="6"/>
      <c r="D548" s="6"/>
      <c r="E548" t="s">
        <v>592</v>
      </c>
      <c r="H548" t="s">
        <v>647</v>
      </c>
      <c r="I548">
        <v>1</v>
      </c>
    </row>
    <row r="549" spans="2:9" x14ac:dyDescent="0.3">
      <c r="B549" s="6">
        <v>284</v>
      </c>
      <c r="C549" s="6" t="s">
        <v>648</v>
      </c>
      <c r="D549" s="16" t="b">
        <v>1</v>
      </c>
      <c r="E549" t="s">
        <v>25</v>
      </c>
      <c r="G549">
        <v>10</v>
      </c>
      <c r="H549" s="5" t="s">
        <v>19</v>
      </c>
    </row>
    <row r="550" spans="2:9" x14ac:dyDescent="0.3">
      <c r="B550" s="6"/>
      <c r="C550" s="6"/>
      <c r="D550" s="6"/>
      <c r="E550" t="s">
        <v>592</v>
      </c>
      <c r="H550" t="s">
        <v>649</v>
      </c>
      <c r="I550">
        <v>1</v>
      </c>
    </row>
    <row r="551" spans="2:9" x14ac:dyDescent="0.3">
      <c r="B551" s="6">
        <v>285</v>
      </c>
      <c r="C551" s="6" t="s">
        <v>650</v>
      </c>
      <c r="D551" s="25" t="b">
        <v>1</v>
      </c>
      <c r="E551" t="s">
        <v>25</v>
      </c>
      <c r="G551">
        <v>10</v>
      </c>
      <c r="H551" s="5" t="s">
        <v>19</v>
      </c>
    </row>
    <row r="552" spans="2:9" x14ac:dyDescent="0.3">
      <c r="B552" s="6"/>
      <c r="C552" s="6"/>
      <c r="D552" s="6"/>
      <c r="E552" t="s">
        <v>592</v>
      </c>
      <c r="H552" t="s">
        <v>651</v>
      </c>
      <c r="I552">
        <v>1</v>
      </c>
    </row>
    <row r="553" spans="2:9" x14ac:dyDescent="0.3">
      <c r="B553" s="6">
        <v>286</v>
      </c>
      <c r="C553" s="6" t="s">
        <v>652</v>
      </c>
      <c r="D553" s="25" t="b">
        <v>1</v>
      </c>
      <c r="E553" t="s">
        <v>25</v>
      </c>
      <c r="G553">
        <v>10</v>
      </c>
      <c r="H553" s="5" t="s">
        <v>19</v>
      </c>
    </row>
    <row r="554" spans="2:9" x14ac:dyDescent="0.3">
      <c r="B554" s="6"/>
      <c r="C554" s="6"/>
      <c r="D554" s="6"/>
      <c r="E554" t="s">
        <v>592</v>
      </c>
      <c r="H554" t="s">
        <v>653</v>
      </c>
      <c r="I554">
        <v>1</v>
      </c>
    </row>
    <row r="555" spans="2:9" x14ac:dyDescent="0.3">
      <c r="B555" s="6">
        <v>287</v>
      </c>
      <c r="C555" s="6" t="s">
        <v>654</v>
      </c>
      <c r="D555" s="25" t="b">
        <v>1</v>
      </c>
      <c r="E555" t="s">
        <v>25</v>
      </c>
      <c r="G555">
        <v>10</v>
      </c>
      <c r="H555" s="5" t="s">
        <v>19</v>
      </c>
    </row>
    <row r="556" spans="2:9" x14ac:dyDescent="0.3">
      <c r="B556" s="6"/>
      <c r="C556" s="6"/>
      <c r="D556" s="6"/>
      <c r="E556" t="s">
        <v>592</v>
      </c>
      <c r="H556" t="s">
        <v>655</v>
      </c>
      <c r="I556">
        <v>1</v>
      </c>
    </row>
    <row r="557" spans="2:9" x14ac:dyDescent="0.3">
      <c r="B557" s="6">
        <v>288</v>
      </c>
      <c r="C557" s="6" t="s">
        <v>656</v>
      </c>
      <c r="D557" s="25" t="b">
        <v>1</v>
      </c>
      <c r="E557" t="s">
        <v>25</v>
      </c>
      <c r="G557">
        <v>10</v>
      </c>
      <c r="H557" s="5" t="s">
        <v>19</v>
      </c>
    </row>
    <row r="558" spans="2:9" x14ac:dyDescent="0.3">
      <c r="B558" s="6"/>
      <c r="C558" s="6"/>
      <c r="D558" s="6"/>
      <c r="E558" t="s">
        <v>592</v>
      </c>
      <c r="H558" t="s">
        <v>657</v>
      </c>
      <c r="I558">
        <v>1</v>
      </c>
    </row>
    <row r="559" spans="2:9" x14ac:dyDescent="0.3">
      <c r="B559" s="6">
        <v>289</v>
      </c>
      <c r="C559" s="6" t="s">
        <v>658</v>
      </c>
      <c r="D559" s="25" t="b">
        <v>1</v>
      </c>
      <c r="E559" t="s">
        <v>25</v>
      </c>
      <c r="G559">
        <v>10</v>
      </c>
      <c r="H559" s="5" t="s">
        <v>19</v>
      </c>
    </row>
    <row r="560" spans="2:9" x14ac:dyDescent="0.3">
      <c r="B560" s="6"/>
      <c r="C560" s="6"/>
      <c r="D560" s="6"/>
      <c r="E560" t="s">
        <v>592</v>
      </c>
      <c r="H560" t="s">
        <v>659</v>
      </c>
      <c r="I560">
        <v>1</v>
      </c>
    </row>
    <row r="561" spans="2:9" x14ac:dyDescent="0.3">
      <c r="B561" s="6">
        <v>290</v>
      </c>
      <c r="C561" s="6" t="s">
        <v>660</v>
      </c>
      <c r="D561" s="25" t="b">
        <v>1</v>
      </c>
      <c r="E561" t="s">
        <v>25</v>
      </c>
      <c r="G561">
        <v>10</v>
      </c>
      <c r="H561" s="5" t="s">
        <v>19</v>
      </c>
    </row>
    <row r="562" spans="2:9" x14ac:dyDescent="0.3">
      <c r="B562" s="6"/>
      <c r="C562" s="6"/>
      <c r="D562" s="6"/>
      <c r="E562" t="s">
        <v>592</v>
      </c>
      <c r="H562" t="s">
        <v>661</v>
      </c>
      <c r="I562">
        <v>1</v>
      </c>
    </row>
    <row r="563" spans="2:9" x14ac:dyDescent="0.3">
      <c r="B563" s="6">
        <v>291</v>
      </c>
      <c r="C563" s="6" t="s">
        <v>662</v>
      </c>
      <c r="D563" s="25" t="b">
        <v>1</v>
      </c>
      <c r="E563" t="s">
        <v>25</v>
      </c>
      <c r="G563">
        <v>10</v>
      </c>
      <c r="H563" s="5" t="s">
        <v>19</v>
      </c>
    </row>
    <row r="564" spans="2:9" x14ac:dyDescent="0.3">
      <c r="B564" s="6"/>
      <c r="C564" s="6"/>
      <c r="D564" s="6"/>
      <c r="E564" t="s">
        <v>592</v>
      </c>
      <c r="H564" t="s">
        <v>663</v>
      </c>
      <c r="I564">
        <v>1</v>
      </c>
    </row>
    <row r="565" spans="2:9" x14ac:dyDescent="0.3">
      <c r="B565" s="6">
        <v>292</v>
      </c>
      <c r="C565" s="6" t="s">
        <v>664</v>
      </c>
      <c r="D565" s="25" t="b">
        <v>1</v>
      </c>
      <c r="E565" t="s">
        <v>25</v>
      </c>
      <c r="G565">
        <v>10</v>
      </c>
      <c r="H565" s="5" t="s">
        <v>19</v>
      </c>
    </row>
    <row r="566" spans="2:9" x14ac:dyDescent="0.3">
      <c r="B566" s="6"/>
      <c r="C566" s="6"/>
      <c r="D566" s="6"/>
      <c r="E566" t="s">
        <v>592</v>
      </c>
      <c r="H566" t="s">
        <v>665</v>
      </c>
      <c r="I566">
        <v>1</v>
      </c>
    </row>
    <row r="567" spans="2:9" x14ac:dyDescent="0.3">
      <c r="B567" s="6">
        <v>293</v>
      </c>
      <c r="C567" s="6" t="s">
        <v>666</v>
      </c>
      <c r="D567" s="25" t="b">
        <v>1</v>
      </c>
      <c r="E567" t="s">
        <v>25</v>
      </c>
      <c r="G567">
        <v>10</v>
      </c>
      <c r="H567" s="5" t="s">
        <v>19</v>
      </c>
    </row>
    <row r="568" spans="2:9" x14ac:dyDescent="0.3">
      <c r="B568" s="6"/>
      <c r="C568" s="6"/>
      <c r="D568" s="6"/>
      <c r="E568" t="s">
        <v>592</v>
      </c>
      <c r="H568" t="s">
        <v>667</v>
      </c>
      <c r="I568">
        <v>1</v>
      </c>
    </row>
    <row r="569" spans="2:9" x14ac:dyDescent="0.3">
      <c r="B569" s="6">
        <v>294</v>
      </c>
      <c r="C569" s="6" t="s">
        <v>668</v>
      </c>
      <c r="D569" s="25" t="b">
        <v>1</v>
      </c>
      <c r="E569" t="s">
        <v>25</v>
      </c>
      <c r="G569">
        <v>10</v>
      </c>
      <c r="H569" s="5" t="s">
        <v>19</v>
      </c>
    </row>
    <row r="570" spans="2:9" x14ac:dyDescent="0.3">
      <c r="B570" s="6"/>
      <c r="C570" s="6"/>
      <c r="D570" s="6"/>
      <c r="E570" t="s">
        <v>592</v>
      </c>
      <c r="H570" t="s">
        <v>669</v>
      </c>
      <c r="I570">
        <v>1</v>
      </c>
    </row>
    <row r="571" spans="2:9" x14ac:dyDescent="0.3">
      <c r="B571" s="6">
        <v>295</v>
      </c>
      <c r="C571" s="6" t="s">
        <v>664</v>
      </c>
      <c r="D571" s="25" t="b">
        <v>1</v>
      </c>
      <c r="E571" t="s">
        <v>25</v>
      </c>
      <c r="G571">
        <v>10</v>
      </c>
      <c r="H571" s="5" t="s">
        <v>19</v>
      </c>
    </row>
    <row r="572" spans="2:9" x14ac:dyDescent="0.3">
      <c r="B572" s="6"/>
      <c r="C572" s="6"/>
      <c r="D572" s="6"/>
      <c r="E572" t="s">
        <v>592</v>
      </c>
      <c r="H572" t="s">
        <v>670</v>
      </c>
      <c r="I572">
        <v>1</v>
      </c>
    </row>
    <row r="573" spans="2:9" x14ac:dyDescent="0.3">
      <c r="B573" s="6">
        <v>296</v>
      </c>
      <c r="C573" s="6" t="s">
        <v>671</v>
      </c>
      <c r="D573" s="25" t="b">
        <v>1</v>
      </c>
      <c r="E573" t="s">
        <v>25</v>
      </c>
      <c r="G573">
        <v>10</v>
      </c>
      <c r="H573" s="5" t="s">
        <v>19</v>
      </c>
    </row>
    <row r="574" spans="2:9" x14ac:dyDescent="0.3">
      <c r="B574" s="6"/>
      <c r="C574" s="6"/>
      <c r="D574" s="6"/>
      <c r="E574" t="s">
        <v>592</v>
      </c>
      <c r="H574" t="s">
        <v>672</v>
      </c>
      <c r="I574">
        <v>1</v>
      </c>
    </row>
    <row r="575" spans="2:9" x14ac:dyDescent="0.3">
      <c r="B575" s="6">
        <v>297</v>
      </c>
      <c r="C575" s="6" t="s">
        <v>673</v>
      </c>
      <c r="D575" s="25" t="b">
        <v>1</v>
      </c>
      <c r="E575" t="s">
        <v>25</v>
      </c>
      <c r="G575">
        <v>10</v>
      </c>
      <c r="H575" s="5" t="s">
        <v>19</v>
      </c>
    </row>
    <row r="576" spans="2:9" x14ac:dyDescent="0.3">
      <c r="B576" s="6"/>
      <c r="C576" s="6"/>
      <c r="D576" s="6"/>
      <c r="E576" t="s">
        <v>592</v>
      </c>
      <c r="H576" t="s">
        <v>674</v>
      </c>
      <c r="I576">
        <v>1</v>
      </c>
    </row>
    <row r="577" spans="2:9" x14ac:dyDescent="0.3">
      <c r="B577" s="6">
        <v>298</v>
      </c>
      <c r="C577" s="6" t="s">
        <v>675</v>
      </c>
      <c r="D577" s="25" t="b">
        <v>1</v>
      </c>
      <c r="E577" t="s">
        <v>25</v>
      </c>
      <c r="G577">
        <v>10</v>
      </c>
      <c r="H577" s="5" t="s">
        <v>19</v>
      </c>
    </row>
    <row r="578" spans="2:9" x14ac:dyDescent="0.3">
      <c r="B578" s="6"/>
      <c r="C578" s="6"/>
      <c r="D578" s="6"/>
      <c r="E578" t="s">
        <v>592</v>
      </c>
      <c r="H578" t="s">
        <v>676</v>
      </c>
      <c r="I578">
        <v>1</v>
      </c>
    </row>
    <row r="579" spans="2:9" x14ac:dyDescent="0.3">
      <c r="B579" s="6">
        <v>299</v>
      </c>
      <c r="C579" s="6" t="s">
        <v>677</v>
      </c>
      <c r="D579" s="25" t="b">
        <v>1</v>
      </c>
      <c r="E579" t="s">
        <v>25</v>
      </c>
      <c r="G579">
        <v>10</v>
      </c>
      <c r="H579" s="5" t="s">
        <v>19</v>
      </c>
    </row>
    <row r="580" spans="2:9" x14ac:dyDescent="0.3">
      <c r="B580" s="6"/>
      <c r="C580" s="6"/>
      <c r="D580" s="6"/>
      <c r="E580" t="s">
        <v>592</v>
      </c>
      <c r="H580" t="s">
        <v>678</v>
      </c>
      <c r="I580">
        <v>1</v>
      </c>
    </row>
    <row r="581" spans="2:9" x14ac:dyDescent="0.3">
      <c r="B581" s="6">
        <v>300</v>
      </c>
      <c r="C581" s="6" t="s">
        <v>679</v>
      </c>
      <c r="D581" s="25" t="b">
        <v>1</v>
      </c>
      <c r="E581" t="s">
        <v>25</v>
      </c>
      <c r="G581">
        <v>10</v>
      </c>
      <c r="H581" s="5" t="s">
        <v>19</v>
      </c>
    </row>
    <row r="582" spans="2:9" x14ac:dyDescent="0.3">
      <c r="B582" s="6"/>
      <c r="C582" s="6"/>
      <c r="D582" s="6"/>
      <c r="E582" t="s">
        <v>592</v>
      </c>
      <c r="H582" t="s">
        <v>680</v>
      </c>
      <c r="I582">
        <v>1</v>
      </c>
    </row>
    <row r="583" spans="2:9" x14ac:dyDescent="0.3">
      <c r="B583" s="6">
        <v>301</v>
      </c>
      <c r="C583" s="6" t="s">
        <v>681</v>
      </c>
      <c r="D583" s="25" t="b">
        <v>1</v>
      </c>
      <c r="E583" t="s">
        <v>25</v>
      </c>
      <c r="G583">
        <v>10</v>
      </c>
      <c r="H583" s="5" t="s">
        <v>19</v>
      </c>
    </row>
    <row r="584" spans="2:9" x14ac:dyDescent="0.3">
      <c r="B584" s="6"/>
      <c r="C584" s="6"/>
      <c r="D584" s="6"/>
      <c r="E584" t="s">
        <v>592</v>
      </c>
      <c r="H584" t="s">
        <v>682</v>
      </c>
      <c r="I584">
        <v>1</v>
      </c>
    </row>
    <row r="585" spans="2:9" x14ac:dyDescent="0.3">
      <c r="B585" s="6">
        <v>302</v>
      </c>
      <c r="C585" s="6" t="s">
        <v>683</v>
      </c>
      <c r="D585" s="25" t="b">
        <v>1</v>
      </c>
      <c r="E585" t="s">
        <v>25</v>
      </c>
      <c r="G585">
        <v>10</v>
      </c>
      <c r="H585" s="5" t="s">
        <v>19</v>
      </c>
    </row>
    <row r="586" spans="2:9" x14ac:dyDescent="0.3">
      <c r="B586" s="6"/>
      <c r="C586" s="6"/>
      <c r="D586" s="6"/>
      <c r="E586" t="s">
        <v>592</v>
      </c>
      <c r="H586" t="s">
        <v>684</v>
      </c>
      <c r="I586">
        <v>1</v>
      </c>
    </row>
    <row r="587" spans="2:9" x14ac:dyDescent="0.3">
      <c r="B587" s="6">
        <v>303</v>
      </c>
      <c r="C587" t="s">
        <v>685</v>
      </c>
      <c r="D587" s="26" t="b">
        <v>1</v>
      </c>
      <c r="E587" t="s">
        <v>25</v>
      </c>
      <c r="G587">
        <v>10</v>
      </c>
      <c r="H587" s="5" t="s">
        <v>19</v>
      </c>
    </row>
    <row r="588" spans="2:9" x14ac:dyDescent="0.3">
      <c r="B588" s="6"/>
      <c r="C588" s="6"/>
      <c r="D588" s="6"/>
      <c r="E588" t="s">
        <v>592</v>
      </c>
      <c r="H588" t="s">
        <v>686</v>
      </c>
      <c r="I588">
        <v>1</v>
      </c>
    </row>
    <row r="589" spans="2:9" x14ac:dyDescent="0.3">
      <c r="B589" s="6">
        <v>304</v>
      </c>
      <c r="C589" s="6" t="s">
        <v>687</v>
      </c>
      <c r="D589" s="25" t="b">
        <v>1</v>
      </c>
      <c r="E589" t="s">
        <v>25</v>
      </c>
      <c r="G589">
        <v>10</v>
      </c>
      <c r="H589" s="5" t="s">
        <v>19</v>
      </c>
    </row>
    <row r="590" spans="2:9" x14ac:dyDescent="0.3">
      <c r="B590" s="6"/>
      <c r="C590" s="6"/>
      <c r="D590" s="6"/>
      <c r="E590" t="s">
        <v>592</v>
      </c>
      <c r="H590" t="s">
        <v>688</v>
      </c>
      <c r="I590">
        <v>1</v>
      </c>
    </row>
    <row r="591" spans="2:9" x14ac:dyDescent="0.3">
      <c r="B591" s="6">
        <v>305</v>
      </c>
      <c r="C591" s="6" t="s">
        <v>689</v>
      </c>
      <c r="D591" s="25" t="b">
        <v>1</v>
      </c>
      <c r="E591" t="s">
        <v>25</v>
      </c>
      <c r="G591">
        <v>10</v>
      </c>
      <c r="H591" s="5" t="s">
        <v>19</v>
      </c>
    </row>
    <row r="592" spans="2:9" x14ac:dyDescent="0.3">
      <c r="B592" s="6"/>
      <c r="C592" s="6"/>
      <c r="D592" s="6"/>
      <c r="E592" t="s">
        <v>592</v>
      </c>
      <c r="H592" t="s">
        <v>690</v>
      </c>
      <c r="I592">
        <v>1</v>
      </c>
    </row>
    <row r="593" spans="2:13" x14ac:dyDescent="0.3">
      <c r="B593" s="6">
        <v>306</v>
      </c>
      <c r="C593" s="6" t="s">
        <v>691</v>
      </c>
      <c r="D593" s="6"/>
      <c r="E593" t="s">
        <v>25</v>
      </c>
      <c r="G593">
        <v>100</v>
      </c>
      <c r="H593" s="5" t="s">
        <v>19</v>
      </c>
    </row>
    <row r="594" spans="2:13" x14ac:dyDescent="0.3">
      <c r="B594" s="6"/>
      <c r="C594" s="6"/>
      <c r="D594" s="6"/>
      <c r="E594" t="s">
        <v>692</v>
      </c>
      <c r="G594">
        <v>1</v>
      </c>
      <c r="H594" t="s">
        <v>693</v>
      </c>
      <c r="I594">
        <v>1</v>
      </c>
    </row>
    <row r="595" spans="2:13" x14ac:dyDescent="0.3">
      <c r="B595" s="6"/>
      <c r="C595" s="6"/>
      <c r="D595" s="6"/>
      <c r="E595" t="s">
        <v>592</v>
      </c>
    </row>
    <row r="596" spans="2:13" x14ac:dyDescent="0.3">
      <c r="B596" s="6">
        <v>307</v>
      </c>
      <c r="C596" s="6" t="s">
        <v>694</v>
      </c>
      <c r="D596" s="6"/>
      <c r="E596" t="s">
        <v>25</v>
      </c>
      <c r="G596">
        <v>10</v>
      </c>
      <c r="H596" s="5" t="s">
        <v>695</v>
      </c>
    </row>
    <row r="597" spans="2:13" x14ac:dyDescent="0.3">
      <c r="B597" s="6"/>
      <c r="C597" s="6"/>
      <c r="D597" s="6"/>
      <c r="E597" t="s">
        <v>592</v>
      </c>
      <c r="H597" t="s">
        <v>696</v>
      </c>
      <c r="I597">
        <v>1</v>
      </c>
    </row>
    <row r="598" spans="2:13" x14ac:dyDescent="0.3">
      <c r="B598" s="6">
        <v>308</v>
      </c>
      <c r="C598" s="6" t="s">
        <v>697</v>
      </c>
      <c r="D598" s="7"/>
      <c r="E598" t="s">
        <v>25</v>
      </c>
      <c r="G598">
        <v>10</v>
      </c>
      <c r="H598" s="5" t="s">
        <v>695</v>
      </c>
    </row>
    <row r="599" spans="2:13" ht="14.4" customHeight="1" x14ac:dyDescent="0.3">
      <c r="B599" s="6"/>
      <c r="C599" s="6"/>
      <c r="D599" s="6"/>
      <c r="E599" t="s">
        <v>592</v>
      </c>
      <c r="H599" t="s">
        <v>698</v>
      </c>
      <c r="I599">
        <v>1</v>
      </c>
    </row>
    <row r="600" spans="2:13" ht="13.8" customHeight="1" x14ac:dyDescent="0.3">
      <c r="B600" s="6">
        <v>309</v>
      </c>
      <c r="C600" s="6" t="s">
        <v>699</v>
      </c>
      <c r="D600" s="6"/>
      <c r="E600" t="s">
        <v>25</v>
      </c>
      <c r="F600">
        <v>1</v>
      </c>
      <c r="G600">
        <v>1</v>
      </c>
      <c r="H600" s="5" t="s">
        <v>19</v>
      </c>
      <c r="K600" s="5" t="s">
        <v>26</v>
      </c>
      <c r="L600">
        <v>20</v>
      </c>
    </row>
    <row r="601" spans="2:13" x14ac:dyDescent="0.3">
      <c r="B601" s="6"/>
      <c r="C601" s="6"/>
      <c r="D601" s="6"/>
      <c r="E601" t="s">
        <v>592</v>
      </c>
      <c r="H601" t="s">
        <v>620</v>
      </c>
      <c r="K601" s="35" t="s">
        <v>1043</v>
      </c>
      <c r="L601">
        <v>0</v>
      </c>
      <c r="M601">
        <v>0</v>
      </c>
    </row>
    <row r="602" spans="2:13" x14ac:dyDescent="0.3">
      <c r="B602" s="6">
        <v>311</v>
      </c>
      <c r="C602" s="6" t="s">
        <v>700</v>
      </c>
      <c r="D602" s="23" t="b">
        <v>1</v>
      </c>
      <c r="E602" t="s">
        <v>592</v>
      </c>
      <c r="H602" s="5" t="s">
        <v>19</v>
      </c>
      <c r="K602" s="5" t="s">
        <v>26</v>
      </c>
      <c r="L602">
        <v>1</v>
      </c>
    </row>
    <row r="603" spans="2:13" x14ac:dyDescent="0.3">
      <c r="B603" s="6">
        <v>312</v>
      </c>
      <c r="C603" s="6" t="s">
        <v>701</v>
      </c>
      <c r="D603" s="25" t="b">
        <v>1</v>
      </c>
      <c r="E603" t="s">
        <v>141</v>
      </c>
      <c r="F603">
        <v>43.3</v>
      </c>
      <c r="G603">
        <v>415.83</v>
      </c>
      <c r="H603" s="5" t="s">
        <v>19</v>
      </c>
    </row>
    <row r="604" spans="2:13" x14ac:dyDescent="0.3">
      <c r="B604" s="6"/>
      <c r="C604" s="6"/>
      <c r="D604" s="6"/>
      <c r="E604" t="s">
        <v>614</v>
      </c>
      <c r="F604">
        <v>132.12</v>
      </c>
      <c r="G604">
        <v>234.79</v>
      </c>
      <c r="H604" t="s">
        <v>702</v>
      </c>
      <c r="I604">
        <f>1/7/24</f>
        <v>5.9523809523809521E-3</v>
      </c>
    </row>
    <row r="605" spans="2:13" x14ac:dyDescent="0.3">
      <c r="B605" s="6"/>
      <c r="C605" s="6"/>
      <c r="D605" s="6"/>
      <c r="E605" t="s">
        <v>703</v>
      </c>
      <c r="F605">
        <v>31.99</v>
      </c>
      <c r="G605">
        <v>159.13</v>
      </c>
      <c r="H605" t="s">
        <v>704</v>
      </c>
      <c r="I605">
        <v>0.01</v>
      </c>
    </row>
    <row r="606" spans="2:13" x14ac:dyDescent="0.3">
      <c r="B606" s="6"/>
      <c r="C606" s="6"/>
      <c r="D606" s="6"/>
      <c r="E606" t="s">
        <v>25</v>
      </c>
      <c r="G606">
        <v>139.69999999999999</v>
      </c>
      <c r="H606" t="s">
        <v>705</v>
      </c>
      <c r="I606">
        <v>0.4</v>
      </c>
    </row>
    <row r="607" spans="2:13" x14ac:dyDescent="0.3">
      <c r="B607" s="6"/>
      <c r="C607" s="6"/>
      <c r="D607" s="6"/>
      <c r="E607" t="s">
        <v>706</v>
      </c>
      <c r="F607">
        <v>39.979999999999997</v>
      </c>
      <c r="G607">
        <v>95.68</v>
      </c>
      <c r="H607" t="s">
        <v>707</v>
      </c>
      <c r="I607">
        <v>7.93</v>
      </c>
    </row>
    <row r="608" spans="2:13" x14ac:dyDescent="0.3">
      <c r="B608" s="6"/>
      <c r="C608" s="6"/>
      <c r="D608" s="6"/>
      <c r="E608" t="s">
        <v>191</v>
      </c>
      <c r="G608">
        <v>54.24</v>
      </c>
      <c r="H608" t="s">
        <v>137</v>
      </c>
      <c r="I608">
        <v>14.86</v>
      </c>
    </row>
    <row r="609" spans="2:9" x14ac:dyDescent="0.3">
      <c r="B609" s="6"/>
      <c r="C609" s="6"/>
      <c r="D609" s="6"/>
      <c r="E609" t="s">
        <v>143</v>
      </c>
      <c r="G609">
        <v>49.14</v>
      </c>
      <c r="H609" t="s">
        <v>25</v>
      </c>
      <c r="I609">
        <v>23.6</v>
      </c>
    </row>
    <row r="610" spans="2:9" x14ac:dyDescent="0.3">
      <c r="B610" s="6"/>
      <c r="C610" s="6"/>
      <c r="D610" s="6"/>
      <c r="E610" t="s">
        <v>131</v>
      </c>
      <c r="G610">
        <v>40.33</v>
      </c>
      <c r="H610" t="s">
        <v>243</v>
      </c>
      <c r="I610">
        <v>45.24</v>
      </c>
    </row>
    <row r="611" spans="2:9" x14ac:dyDescent="0.3">
      <c r="B611" s="6"/>
      <c r="C611" s="6"/>
      <c r="D611" s="6"/>
      <c r="E611" t="s">
        <v>161</v>
      </c>
      <c r="G611">
        <v>40.33</v>
      </c>
    </row>
    <row r="612" spans="2:9" x14ac:dyDescent="0.3">
      <c r="B612" s="6"/>
      <c r="C612" s="6"/>
      <c r="D612" s="6"/>
      <c r="E612" t="s">
        <v>169</v>
      </c>
      <c r="G612">
        <v>37.549999999999997</v>
      </c>
    </row>
    <row r="613" spans="2:9" x14ac:dyDescent="0.3">
      <c r="B613" s="6"/>
      <c r="C613" s="6"/>
      <c r="D613" s="6"/>
      <c r="E613" t="s">
        <v>177</v>
      </c>
      <c r="G613">
        <v>37.549999999999997</v>
      </c>
    </row>
    <row r="614" spans="2:9" x14ac:dyDescent="0.3">
      <c r="B614" s="6"/>
      <c r="C614" s="6"/>
      <c r="D614" s="6"/>
      <c r="E614" t="s">
        <v>456</v>
      </c>
      <c r="G614">
        <v>30.26</v>
      </c>
    </row>
    <row r="615" spans="2:9" x14ac:dyDescent="0.3">
      <c r="B615" s="6"/>
      <c r="C615" s="6"/>
      <c r="D615" s="6"/>
      <c r="E615" t="s">
        <v>133</v>
      </c>
      <c r="G615">
        <v>27.48</v>
      </c>
    </row>
    <row r="616" spans="2:9" x14ac:dyDescent="0.3">
      <c r="B616" s="6"/>
      <c r="C616" s="6"/>
      <c r="D616" s="6"/>
      <c r="E616" t="s">
        <v>145</v>
      </c>
      <c r="G616">
        <v>25.03</v>
      </c>
    </row>
    <row r="617" spans="2:9" x14ac:dyDescent="0.3">
      <c r="B617" s="6"/>
      <c r="C617" s="6"/>
      <c r="D617" s="6"/>
      <c r="E617" t="s">
        <v>438</v>
      </c>
      <c r="G617">
        <v>23.28</v>
      </c>
    </row>
    <row r="618" spans="2:9" x14ac:dyDescent="0.3">
      <c r="B618" s="6"/>
      <c r="C618" s="6"/>
      <c r="D618" s="6"/>
      <c r="E618" t="s">
        <v>242</v>
      </c>
      <c r="G618">
        <v>22.52</v>
      </c>
    </row>
    <row r="619" spans="2:9" x14ac:dyDescent="0.3">
      <c r="B619" s="6"/>
      <c r="C619" s="6"/>
      <c r="D619" s="6"/>
      <c r="E619" t="s">
        <v>165</v>
      </c>
      <c r="G619">
        <v>22.25</v>
      </c>
    </row>
    <row r="620" spans="2:9" x14ac:dyDescent="0.3">
      <c r="B620" s="6"/>
      <c r="C620" s="6"/>
      <c r="D620" s="6"/>
      <c r="E620" t="s">
        <v>173</v>
      </c>
      <c r="G620">
        <v>18.079999999999998</v>
      </c>
    </row>
    <row r="621" spans="2:9" x14ac:dyDescent="0.3">
      <c r="B621" s="6"/>
      <c r="C621" s="6"/>
      <c r="D621" s="6"/>
      <c r="E621" t="s">
        <v>129</v>
      </c>
      <c r="G621">
        <v>16.350000000000001</v>
      </c>
    </row>
    <row r="622" spans="2:9" x14ac:dyDescent="0.3">
      <c r="B622" s="6"/>
      <c r="C622" s="6"/>
      <c r="D622" s="6"/>
      <c r="E622" t="s">
        <v>139</v>
      </c>
      <c r="G622">
        <v>15.62</v>
      </c>
    </row>
    <row r="623" spans="2:9" x14ac:dyDescent="0.3">
      <c r="B623" s="6"/>
      <c r="C623" s="6"/>
      <c r="D623" s="6"/>
      <c r="E623" t="s">
        <v>184</v>
      </c>
      <c r="G623">
        <v>14.2</v>
      </c>
    </row>
    <row r="624" spans="2:9" x14ac:dyDescent="0.3">
      <c r="B624" s="6"/>
      <c r="C624" s="6"/>
      <c r="D624" s="6"/>
      <c r="E624" t="s">
        <v>157</v>
      </c>
      <c r="G624">
        <v>13.21</v>
      </c>
    </row>
    <row r="625" spans="2:9" x14ac:dyDescent="0.3">
      <c r="B625" s="6"/>
      <c r="C625" s="6"/>
      <c r="D625" s="6"/>
      <c r="E625" t="s">
        <v>520</v>
      </c>
      <c r="G625">
        <v>11.64</v>
      </c>
    </row>
    <row r="626" spans="2:9" x14ac:dyDescent="0.3">
      <c r="B626" s="6"/>
      <c r="C626" s="6"/>
      <c r="D626" s="6"/>
      <c r="E626" t="s">
        <v>149</v>
      </c>
      <c r="G626">
        <v>8.34</v>
      </c>
    </row>
    <row r="627" spans="2:9" x14ac:dyDescent="0.3">
      <c r="D627" s="6"/>
      <c r="E627" t="s">
        <v>153</v>
      </c>
      <c r="G627">
        <v>7.65</v>
      </c>
    </row>
    <row r="628" spans="2:9" x14ac:dyDescent="0.3">
      <c r="D628" s="6"/>
      <c r="E628" t="s">
        <v>181</v>
      </c>
      <c r="G628">
        <v>5.98</v>
      </c>
    </row>
    <row r="629" spans="2:9" x14ac:dyDescent="0.3">
      <c r="E629" t="s">
        <v>294</v>
      </c>
      <c r="G629">
        <v>5.22</v>
      </c>
    </row>
    <row r="630" spans="2:9" x14ac:dyDescent="0.3">
      <c r="E630" t="s">
        <v>440</v>
      </c>
      <c r="G630">
        <v>3.9</v>
      </c>
    </row>
    <row r="631" spans="2:9" x14ac:dyDescent="0.3">
      <c r="E631" t="s">
        <v>496</v>
      </c>
      <c r="G631">
        <v>3.1</v>
      </c>
    </row>
    <row r="632" spans="2:9" x14ac:dyDescent="0.3">
      <c r="E632" t="s">
        <v>450</v>
      </c>
      <c r="G632">
        <v>3.1</v>
      </c>
    </row>
    <row r="633" spans="2:9" x14ac:dyDescent="0.3">
      <c r="E633" t="s">
        <v>428</v>
      </c>
      <c r="G633">
        <v>2.33</v>
      </c>
    </row>
    <row r="634" spans="2:9" x14ac:dyDescent="0.3">
      <c r="E634" t="s">
        <v>708</v>
      </c>
      <c r="G634">
        <v>1</v>
      </c>
    </row>
    <row r="635" spans="2:9" x14ac:dyDescent="0.3">
      <c r="E635" t="s">
        <v>592</v>
      </c>
    </row>
    <row r="636" spans="2:9" x14ac:dyDescent="0.3">
      <c r="B636">
        <v>313</v>
      </c>
      <c r="C636" t="s">
        <v>709</v>
      </c>
      <c r="D636" s="16" t="b">
        <v>1</v>
      </c>
      <c r="E636" t="s">
        <v>25</v>
      </c>
      <c r="G636">
        <v>10</v>
      </c>
      <c r="H636" s="5" t="s">
        <v>19</v>
      </c>
    </row>
    <row r="637" spans="2:9" x14ac:dyDescent="0.3">
      <c r="D637" s="6"/>
      <c r="E637" t="s">
        <v>592</v>
      </c>
      <c r="H637" t="s">
        <v>710</v>
      </c>
      <c r="I637">
        <v>1</v>
      </c>
    </row>
    <row r="638" spans="2:9" x14ac:dyDescent="0.3">
      <c r="B638">
        <v>314</v>
      </c>
      <c r="C638" t="s">
        <v>711</v>
      </c>
      <c r="D638" s="25" t="b">
        <v>1</v>
      </c>
      <c r="E638" t="s">
        <v>712</v>
      </c>
      <c r="G638">
        <v>10</v>
      </c>
      <c r="H638" s="5" t="s">
        <v>19</v>
      </c>
    </row>
    <row r="639" spans="2:9" x14ac:dyDescent="0.3">
      <c r="D639" s="6"/>
      <c r="E639" t="s">
        <v>592</v>
      </c>
      <c r="H639" t="s">
        <v>713</v>
      </c>
      <c r="I639">
        <v>1</v>
      </c>
    </row>
    <row r="640" spans="2:9" x14ac:dyDescent="0.3">
      <c r="B640">
        <v>316</v>
      </c>
      <c r="C640" t="s">
        <v>714</v>
      </c>
      <c r="D640" s="16" t="b">
        <v>1</v>
      </c>
      <c r="E640" t="s">
        <v>18</v>
      </c>
      <c r="F640">
        <v>1</v>
      </c>
      <c r="G640">
        <v>1</v>
      </c>
      <c r="H640" s="5" t="s">
        <v>19</v>
      </c>
      <c r="I640">
        <v>1</v>
      </c>
    </row>
    <row r="641" spans="2:12" x14ac:dyDescent="0.3">
      <c r="E641" t="s">
        <v>20</v>
      </c>
      <c r="H641" t="s">
        <v>715</v>
      </c>
      <c r="I641">
        <v>1</v>
      </c>
    </row>
    <row r="642" spans="2:12" x14ac:dyDescent="0.3">
      <c r="B642">
        <v>317</v>
      </c>
      <c r="C642" t="s">
        <v>716</v>
      </c>
      <c r="D642" s="24" t="b">
        <v>1</v>
      </c>
      <c r="E642" t="s">
        <v>18</v>
      </c>
      <c r="F642">
        <v>1</v>
      </c>
      <c r="G642">
        <v>1</v>
      </c>
      <c r="H642" s="5" t="s">
        <v>19</v>
      </c>
    </row>
    <row r="643" spans="2:12" x14ac:dyDescent="0.3">
      <c r="E643" t="s">
        <v>20</v>
      </c>
      <c r="H643" t="s">
        <v>717</v>
      </c>
      <c r="I643">
        <v>1</v>
      </c>
    </row>
    <row r="644" spans="2:12" x14ac:dyDescent="0.3">
      <c r="B644">
        <v>319</v>
      </c>
      <c r="C644" t="s">
        <v>718</v>
      </c>
      <c r="D644" s="16" t="b">
        <v>1</v>
      </c>
      <c r="E644" t="s">
        <v>23</v>
      </c>
      <c r="F644">
        <v>1</v>
      </c>
      <c r="G644">
        <v>1</v>
      </c>
      <c r="H644" s="5" t="s">
        <v>19</v>
      </c>
    </row>
    <row r="645" spans="2:12" x14ac:dyDescent="0.3">
      <c r="E645" t="s">
        <v>20</v>
      </c>
      <c r="H645" t="s">
        <v>715</v>
      </c>
      <c r="I645">
        <v>1</v>
      </c>
    </row>
    <row r="646" spans="2:12" x14ac:dyDescent="0.3">
      <c r="B646">
        <v>320</v>
      </c>
      <c r="C646" t="s">
        <v>719</v>
      </c>
      <c r="D646" s="24" t="b">
        <v>1</v>
      </c>
      <c r="E646" t="s">
        <v>23</v>
      </c>
      <c r="F646">
        <v>1</v>
      </c>
      <c r="G646">
        <v>1</v>
      </c>
      <c r="H646" s="5" t="s">
        <v>19</v>
      </c>
    </row>
    <row r="647" spans="2:12" x14ac:dyDescent="0.3">
      <c r="E647" t="s">
        <v>20</v>
      </c>
      <c r="H647" t="s">
        <v>717</v>
      </c>
      <c r="I647">
        <v>1</v>
      </c>
    </row>
    <row r="648" spans="2:12" x14ac:dyDescent="0.3">
      <c r="B648">
        <v>321</v>
      </c>
      <c r="C648" t="s">
        <v>720</v>
      </c>
      <c r="D648" s="16" t="b">
        <v>1</v>
      </c>
      <c r="E648" t="s">
        <v>25</v>
      </c>
      <c r="G648">
        <v>10</v>
      </c>
      <c r="H648" s="5" t="s">
        <v>19</v>
      </c>
    </row>
    <row r="649" spans="2:12" x14ac:dyDescent="0.3">
      <c r="E649" t="s">
        <v>592</v>
      </c>
      <c r="H649" t="s">
        <v>721</v>
      </c>
      <c r="I649">
        <v>1</v>
      </c>
    </row>
    <row r="650" spans="2:12" x14ac:dyDescent="0.3">
      <c r="B650">
        <v>322</v>
      </c>
      <c r="C650" t="s">
        <v>722</v>
      </c>
      <c r="D650" s="26" t="b">
        <v>1</v>
      </c>
      <c r="E650" t="s">
        <v>723</v>
      </c>
      <c r="G650">
        <v>10</v>
      </c>
      <c r="H650" s="5" t="s">
        <v>19</v>
      </c>
    </row>
    <row r="651" spans="2:12" x14ac:dyDescent="0.3">
      <c r="E651" t="s">
        <v>592</v>
      </c>
      <c r="H651" t="s">
        <v>721</v>
      </c>
      <c r="I651">
        <v>1</v>
      </c>
    </row>
    <row r="652" spans="2:12" x14ac:dyDescent="0.3">
      <c r="B652">
        <v>323</v>
      </c>
      <c r="C652" t="s">
        <v>724</v>
      </c>
      <c r="E652" t="s">
        <v>25</v>
      </c>
      <c r="G652">
        <v>10</v>
      </c>
      <c r="H652" s="5" t="s">
        <v>19</v>
      </c>
    </row>
    <row r="653" spans="2:12" x14ac:dyDescent="0.3">
      <c r="E653" t="s">
        <v>592</v>
      </c>
      <c r="H653" t="s">
        <v>725</v>
      </c>
      <c r="I653">
        <v>1</v>
      </c>
    </row>
    <row r="654" spans="2:12" x14ac:dyDescent="0.3">
      <c r="B654" s="6">
        <v>324</v>
      </c>
      <c r="C654" s="6" t="s">
        <v>726</v>
      </c>
      <c r="D654" s="23" t="b">
        <v>1</v>
      </c>
      <c r="E654" t="s">
        <v>25</v>
      </c>
      <c r="F654">
        <v>1</v>
      </c>
      <c r="G654">
        <v>1</v>
      </c>
      <c r="H654" s="5" t="s">
        <v>19</v>
      </c>
      <c r="K654" s="5" t="s">
        <v>26</v>
      </c>
      <c r="L654">
        <v>50</v>
      </c>
    </row>
    <row r="655" spans="2:12" x14ac:dyDescent="0.3">
      <c r="B655" s="6"/>
      <c r="C655" s="6"/>
      <c r="D655" s="6"/>
      <c r="E655" t="s">
        <v>592</v>
      </c>
    </row>
    <row r="656" spans="2:12" x14ac:dyDescent="0.3">
      <c r="B656">
        <v>325</v>
      </c>
      <c r="C656" t="s">
        <v>727</v>
      </c>
      <c r="D656" s="25" t="b">
        <v>1</v>
      </c>
      <c r="E656" t="s">
        <v>712</v>
      </c>
      <c r="G656">
        <v>10</v>
      </c>
      <c r="H656" s="5" t="s">
        <v>19</v>
      </c>
    </row>
    <row r="657" spans="2:9" x14ac:dyDescent="0.3">
      <c r="D657" s="6"/>
      <c r="E657" t="s">
        <v>592</v>
      </c>
      <c r="H657" t="s">
        <v>728</v>
      </c>
      <c r="I657">
        <v>1</v>
      </c>
    </row>
    <row r="658" spans="2:9" x14ac:dyDescent="0.3">
      <c r="B658" s="6">
        <v>326</v>
      </c>
      <c r="C658" s="6" t="s">
        <v>701</v>
      </c>
      <c r="D658" s="25" t="b">
        <v>1</v>
      </c>
      <c r="E658" t="s">
        <v>141</v>
      </c>
      <c r="F658">
        <v>43.3</v>
      </c>
      <c r="G658">
        <v>415.83</v>
      </c>
      <c r="H658" s="5" t="s">
        <v>19</v>
      </c>
    </row>
    <row r="659" spans="2:9" x14ac:dyDescent="0.3">
      <c r="B659" s="6"/>
      <c r="C659" s="6"/>
      <c r="D659" s="6"/>
      <c r="E659" t="s">
        <v>614</v>
      </c>
      <c r="F659">
        <v>132.12</v>
      </c>
      <c r="G659">
        <v>234.79</v>
      </c>
      <c r="H659" t="s">
        <v>702</v>
      </c>
      <c r="I659">
        <f>1/7/24</f>
        <v>5.9523809523809521E-3</v>
      </c>
    </row>
    <row r="660" spans="2:9" x14ac:dyDescent="0.3">
      <c r="B660" s="6"/>
      <c r="C660" s="6"/>
      <c r="D660" s="6"/>
      <c r="E660" t="s">
        <v>703</v>
      </c>
      <c r="F660">
        <v>31.99</v>
      </c>
      <c r="G660">
        <v>159.13</v>
      </c>
      <c r="H660" t="s">
        <v>704</v>
      </c>
      <c r="I660">
        <v>0.01</v>
      </c>
    </row>
    <row r="661" spans="2:9" x14ac:dyDescent="0.3">
      <c r="B661" s="6"/>
      <c r="C661" s="6"/>
      <c r="D661" s="6"/>
      <c r="E661" t="s">
        <v>25</v>
      </c>
      <c r="G661">
        <v>139.69999999999999</v>
      </c>
      <c r="H661" t="s">
        <v>705</v>
      </c>
      <c r="I661">
        <v>0.4</v>
      </c>
    </row>
    <row r="662" spans="2:9" x14ac:dyDescent="0.3">
      <c r="B662" s="6"/>
      <c r="C662" s="6"/>
      <c r="D662" s="6"/>
      <c r="E662" t="s">
        <v>706</v>
      </c>
      <c r="F662">
        <v>39.979999999999997</v>
      </c>
      <c r="G662">
        <v>95.68</v>
      </c>
      <c r="H662" t="s">
        <v>707</v>
      </c>
      <c r="I662">
        <v>7.93</v>
      </c>
    </row>
    <row r="663" spans="2:9" x14ac:dyDescent="0.3">
      <c r="B663" s="6"/>
      <c r="C663" s="6"/>
      <c r="D663" s="6"/>
      <c r="E663" t="s">
        <v>191</v>
      </c>
      <c r="G663">
        <v>54.24</v>
      </c>
      <c r="H663" t="s">
        <v>137</v>
      </c>
      <c r="I663">
        <v>14.86</v>
      </c>
    </row>
    <row r="664" spans="2:9" x14ac:dyDescent="0.3">
      <c r="B664" s="6"/>
      <c r="C664" s="6"/>
      <c r="D664" s="6"/>
      <c r="E664" t="s">
        <v>143</v>
      </c>
      <c r="G664">
        <v>49.14</v>
      </c>
      <c r="H664" t="s">
        <v>25</v>
      </c>
      <c r="I664">
        <v>23.6</v>
      </c>
    </row>
    <row r="665" spans="2:9" x14ac:dyDescent="0.3">
      <c r="B665" s="6"/>
      <c r="C665" s="6"/>
      <c r="D665" s="6"/>
      <c r="E665" t="s">
        <v>131</v>
      </c>
      <c r="G665">
        <v>40.33</v>
      </c>
      <c r="H665" t="s">
        <v>243</v>
      </c>
      <c r="I665">
        <v>45.24</v>
      </c>
    </row>
    <row r="666" spans="2:9" x14ac:dyDescent="0.3">
      <c r="B666" s="6"/>
      <c r="C666" s="6"/>
      <c r="D666" s="6"/>
      <c r="E666" t="s">
        <v>161</v>
      </c>
      <c r="G666">
        <v>40.33</v>
      </c>
    </row>
    <row r="667" spans="2:9" x14ac:dyDescent="0.3">
      <c r="B667" s="6"/>
      <c r="C667" s="6"/>
      <c r="D667" s="6"/>
      <c r="E667" t="s">
        <v>169</v>
      </c>
      <c r="G667">
        <v>37.549999999999997</v>
      </c>
    </row>
    <row r="668" spans="2:9" x14ac:dyDescent="0.3">
      <c r="B668" s="6"/>
      <c r="C668" s="6"/>
      <c r="D668" s="6"/>
      <c r="E668" t="s">
        <v>177</v>
      </c>
      <c r="G668">
        <v>37.549999999999997</v>
      </c>
    </row>
    <row r="669" spans="2:9" x14ac:dyDescent="0.3">
      <c r="B669" s="6"/>
      <c r="C669" s="6"/>
      <c r="D669" s="6"/>
      <c r="E669" t="s">
        <v>456</v>
      </c>
      <c r="G669">
        <v>30.26</v>
      </c>
    </row>
    <row r="670" spans="2:9" x14ac:dyDescent="0.3">
      <c r="B670" s="6"/>
      <c r="C670" s="6"/>
      <c r="D670" s="6"/>
      <c r="E670" t="s">
        <v>133</v>
      </c>
      <c r="G670">
        <v>27.48</v>
      </c>
    </row>
    <row r="671" spans="2:9" x14ac:dyDescent="0.3">
      <c r="B671" s="6"/>
      <c r="C671" s="6"/>
      <c r="D671" s="6"/>
      <c r="E671" t="s">
        <v>145</v>
      </c>
      <c r="G671">
        <v>25.03</v>
      </c>
    </row>
    <row r="672" spans="2:9" x14ac:dyDescent="0.3">
      <c r="B672" s="6"/>
      <c r="C672" s="6"/>
      <c r="D672" s="6"/>
      <c r="E672" t="s">
        <v>438</v>
      </c>
      <c r="G672">
        <v>23.28</v>
      </c>
    </row>
    <row r="673" spans="2:7" x14ac:dyDescent="0.3">
      <c r="B673" s="6"/>
      <c r="C673" s="6"/>
      <c r="D673" s="6"/>
      <c r="E673" t="s">
        <v>242</v>
      </c>
      <c r="G673">
        <v>22.52</v>
      </c>
    </row>
    <row r="674" spans="2:7" x14ac:dyDescent="0.3">
      <c r="B674" s="6"/>
      <c r="C674" s="6"/>
      <c r="D674" s="6"/>
      <c r="E674" t="s">
        <v>165</v>
      </c>
      <c r="G674">
        <v>22.25</v>
      </c>
    </row>
    <row r="675" spans="2:7" x14ac:dyDescent="0.3">
      <c r="B675" s="6"/>
      <c r="C675" s="6"/>
      <c r="D675" s="6"/>
      <c r="E675" t="s">
        <v>173</v>
      </c>
      <c r="G675">
        <v>18.079999999999998</v>
      </c>
    </row>
    <row r="676" spans="2:7" x14ac:dyDescent="0.3">
      <c r="B676" s="6"/>
      <c r="C676" s="6"/>
      <c r="D676" s="6"/>
      <c r="E676" t="s">
        <v>129</v>
      </c>
      <c r="G676">
        <v>16.350000000000001</v>
      </c>
    </row>
    <row r="677" spans="2:7" x14ac:dyDescent="0.3">
      <c r="B677" s="6"/>
      <c r="C677" s="6"/>
      <c r="D677" s="6"/>
      <c r="E677" t="s">
        <v>139</v>
      </c>
      <c r="G677">
        <v>15.62</v>
      </c>
    </row>
    <row r="678" spans="2:7" x14ac:dyDescent="0.3">
      <c r="B678" s="6"/>
      <c r="C678" s="6"/>
      <c r="D678" s="6"/>
      <c r="E678" t="s">
        <v>184</v>
      </c>
      <c r="G678">
        <v>14.2</v>
      </c>
    </row>
    <row r="679" spans="2:7" x14ac:dyDescent="0.3">
      <c r="B679" s="6"/>
      <c r="C679" s="6"/>
      <c r="D679" s="6"/>
      <c r="E679" t="s">
        <v>157</v>
      </c>
      <c r="G679">
        <v>13.21</v>
      </c>
    </row>
    <row r="680" spans="2:7" x14ac:dyDescent="0.3">
      <c r="B680" s="6"/>
      <c r="C680" s="6"/>
      <c r="D680" s="6"/>
      <c r="E680" t="s">
        <v>520</v>
      </c>
      <c r="G680">
        <v>11.64</v>
      </c>
    </row>
    <row r="681" spans="2:7" x14ac:dyDescent="0.3">
      <c r="B681" s="6"/>
      <c r="C681" s="6"/>
      <c r="D681" s="6"/>
      <c r="E681" t="s">
        <v>149</v>
      </c>
      <c r="G681">
        <v>8.34</v>
      </c>
    </row>
    <row r="682" spans="2:7" x14ac:dyDescent="0.3">
      <c r="D682" s="6"/>
      <c r="E682" t="s">
        <v>153</v>
      </c>
      <c r="G682">
        <v>7.65</v>
      </c>
    </row>
    <row r="683" spans="2:7" x14ac:dyDescent="0.3">
      <c r="D683" s="6"/>
      <c r="E683" t="s">
        <v>181</v>
      </c>
      <c r="G683">
        <v>5.98</v>
      </c>
    </row>
    <row r="684" spans="2:7" x14ac:dyDescent="0.3">
      <c r="E684" t="s">
        <v>294</v>
      </c>
      <c r="G684">
        <v>5.22</v>
      </c>
    </row>
    <row r="685" spans="2:7" x14ac:dyDescent="0.3">
      <c r="E685" t="s">
        <v>440</v>
      </c>
      <c r="G685">
        <v>3.9</v>
      </c>
    </row>
    <row r="686" spans="2:7" x14ac:dyDescent="0.3">
      <c r="E686" t="s">
        <v>496</v>
      </c>
      <c r="G686">
        <v>3.1</v>
      </c>
    </row>
    <row r="687" spans="2:7" x14ac:dyDescent="0.3">
      <c r="E687" t="s">
        <v>450</v>
      </c>
      <c r="G687">
        <v>3.1</v>
      </c>
    </row>
    <row r="688" spans="2:7" x14ac:dyDescent="0.3">
      <c r="E688" t="s">
        <v>428</v>
      </c>
      <c r="G688">
        <v>2.33</v>
      </c>
    </row>
    <row r="689" spans="2:9" x14ac:dyDescent="0.3">
      <c r="E689" t="s">
        <v>708</v>
      </c>
      <c r="G689">
        <v>1</v>
      </c>
    </row>
    <row r="690" spans="2:9" x14ac:dyDescent="0.3">
      <c r="E690" t="s">
        <v>592</v>
      </c>
    </row>
    <row r="691" spans="2:9" x14ac:dyDescent="0.3">
      <c r="B691" s="6">
        <v>327</v>
      </c>
      <c r="C691" s="6" t="s">
        <v>729</v>
      </c>
      <c r="D691" s="16" t="b">
        <v>1</v>
      </c>
      <c r="E691" t="s">
        <v>141</v>
      </c>
      <c r="F691">
        <v>43.3</v>
      </c>
      <c r="G691">
        <v>415.83</v>
      </c>
      <c r="H691" s="5" t="s">
        <v>19</v>
      </c>
    </row>
    <row r="692" spans="2:9" x14ac:dyDescent="0.3">
      <c r="B692" s="6"/>
      <c r="C692" s="6"/>
      <c r="D692" s="6"/>
      <c r="E692" t="s">
        <v>614</v>
      </c>
      <c r="F692">
        <v>132.12</v>
      </c>
      <c r="G692">
        <v>234.79</v>
      </c>
      <c r="H692" t="s">
        <v>702</v>
      </c>
      <c r="I692">
        <f>1/7/24</f>
        <v>5.9523809523809521E-3</v>
      </c>
    </row>
    <row r="693" spans="2:9" x14ac:dyDescent="0.3">
      <c r="B693" s="6"/>
      <c r="C693" s="6"/>
      <c r="D693" s="6"/>
      <c r="E693" t="s">
        <v>703</v>
      </c>
      <c r="F693">
        <v>31.99</v>
      </c>
      <c r="G693">
        <v>159.13</v>
      </c>
      <c r="H693" t="s">
        <v>704</v>
      </c>
      <c r="I693">
        <v>0.01</v>
      </c>
    </row>
    <row r="694" spans="2:9" x14ac:dyDescent="0.3">
      <c r="B694" s="6"/>
      <c r="C694" s="6"/>
      <c r="D694" s="6"/>
      <c r="E694" t="s">
        <v>25</v>
      </c>
      <c r="G694">
        <v>139.69999999999999</v>
      </c>
      <c r="H694" t="s">
        <v>705</v>
      </c>
      <c r="I694">
        <v>0.4</v>
      </c>
    </row>
    <row r="695" spans="2:9" x14ac:dyDescent="0.3">
      <c r="B695" s="6"/>
      <c r="C695" s="6"/>
      <c r="D695" s="6"/>
      <c r="E695" t="s">
        <v>706</v>
      </c>
      <c r="F695">
        <v>39.979999999999997</v>
      </c>
      <c r="G695">
        <v>95.68</v>
      </c>
      <c r="H695" t="s">
        <v>707</v>
      </c>
      <c r="I695">
        <v>7.93</v>
      </c>
    </row>
    <row r="696" spans="2:9" x14ac:dyDescent="0.3">
      <c r="B696" s="6"/>
      <c r="C696" s="6"/>
      <c r="D696" s="6"/>
      <c r="E696" t="s">
        <v>191</v>
      </c>
      <c r="G696">
        <v>54.24</v>
      </c>
      <c r="H696" t="s">
        <v>137</v>
      </c>
      <c r="I696">
        <v>14.86</v>
      </c>
    </row>
    <row r="697" spans="2:9" x14ac:dyDescent="0.3">
      <c r="B697" s="6"/>
      <c r="C697" s="6"/>
      <c r="D697" s="6"/>
      <c r="E697" t="s">
        <v>143</v>
      </c>
      <c r="G697">
        <v>49.14</v>
      </c>
      <c r="H697" t="s">
        <v>25</v>
      </c>
      <c r="I697">
        <v>23.6</v>
      </c>
    </row>
    <row r="698" spans="2:9" x14ac:dyDescent="0.3">
      <c r="B698" s="6"/>
      <c r="C698" s="6"/>
      <c r="D698" s="6"/>
      <c r="E698" t="s">
        <v>131</v>
      </c>
      <c r="G698">
        <v>40.33</v>
      </c>
      <c r="H698" t="s">
        <v>243</v>
      </c>
      <c r="I698">
        <v>45.24</v>
      </c>
    </row>
    <row r="699" spans="2:9" x14ac:dyDescent="0.3">
      <c r="B699" s="6"/>
      <c r="C699" s="6"/>
      <c r="D699" s="6"/>
      <c r="E699" t="s">
        <v>161</v>
      </c>
      <c r="G699">
        <v>40.33</v>
      </c>
    </row>
    <row r="700" spans="2:9" x14ac:dyDescent="0.3">
      <c r="B700" s="6"/>
      <c r="C700" s="6"/>
      <c r="D700" s="6"/>
      <c r="E700" t="s">
        <v>169</v>
      </c>
      <c r="G700">
        <v>37.549999999999997</v>
      </c>
    </row>
    <row r="701" spans="2:9" x14ac:dyDescent="0.3">
      <c r="B701" s="6"/>
      <c r="C701" s="6"/>
      <c r="D701" s="6"/>
      <c r="E701" t="s">
        <v>177</v>
      </c>
      <c r="G701">
        <v>37.549999999999997</v>
      </c>
    </row>
    <row r="702" spans="2:9" x14ac:dyDescent="0.3">
      <c r="B702" s="6"/>
      <c r="C702" s="6"/>
      <c r="D702" s="6"/>
      <c r="E702" t="s">
        <v>456</v>
      </c>
      <c r="G702">
        <v>30.26</v>
      </c>
    </row>
    <row r="703" spans="2:9" x14ac:dyDescent="0.3">
      <c r="B703" s="6"/>
      <c r="C703" s="6"/>
      <c r="D703" s="6"/>
      <c r="E703" t="s">
        <v>133</v>
      </c>
      <c r="G703">
        <v>27.48</v>
      </c>
    </row>
    <row r="704" spans="2:9" x14ac:dyDescent="0.3">
      <c r="B704" s="6"/>
      <c r="C704" s="6"/>
      <c r="D704" s="6"/>
      <c r="E704" t="s">
        <v>145</v>
      </c>
      <c r="G704">
        <v>25.03</v>
      </c>
    </row>
    <row r="705" spans="2:7" x14ac:dyDescent="0.3">
      <c r="B705" s="6"/>
      <c r="C705" s="6"/>
      <c r="D705" s="6"/>
      <c r="E705" t="s">
        <v>438</v>
      </c>
      <c r="G705">
        <v>23.28</v>
      </c>
    </row>
    <row r="706" spans="2:7" x14ac:dyDescent="0.3">
      <c r="B706" s="6"/>
      <c r="C706" s="6"/>
      <c r="D706" s="6"/>
      <c r="E706" t="s">
        <v>242</v>
      </c>
      <c r="G706">
        <v>22.52</v>
      </c>
    </row>
    <row r="707" spans="2:7" x14ac:dyDescent="0.3">
      <c r="B707" s="6"/>
      <c r="C707" s="6"/>
      <c r="D707" s="6"/>
      <c r="E707" t="s">
        <v>165</v>
      </c>
      <c r="G707">
        <v>22.25</v>
      </c>
    </row>
    <row r="708" spans="2:7" x14ac:dyDescent="0.3">
      <c r="B708" s="6"/>
      <c r="C708" s="6"/>
      <c r="D708" s="6"/>
      <c r="E708" t="s">
        <v>173</v>
      </c>
      <c r="G708">
        <v>18.079999999999998</v>
      </c>
    </row>
    <row r="709" spans="2:7" x14ac:dyDescent="0.3">
      <c r="B709" s="6"/>
      <c r="C709" s="6"/>
      <c r="D709" s="6"/>
      <c r="E709" t="s">
        <v>129</v>
      </c>
      <c r="G709">
        <v>16.350000000000001</v>
      </c>
    </row>
    <row r="710" spans="2:7" x14ac:dyDescent="0.3">
      <c r="B710" s="6"/>
      <c r="C710" s="6"/>
      <c r="D710" s="6"/>
      <c r="E710" t="s">
        <v>139</v>
      </c>
      <c r="G710">
        <v>15.62</v>
      </c>
    </row>
    <row r="711" spans="2:7" x14ac:dyDescent="0.3">
      <c r="B711" s="6"/>
      <c r="C711" s="6"/>
      <c r="D711" s="6"/>
      <c r="E711" t="s">
        <v>184</v>
      </c>
      <c r="G711">
        <v>14.2</v>
      </c>
    </row>
    <row r="712" spans="2:7" x14ac:dyDescent="0.3">
      <c r="B712" s="6"/>
      <c r="C712" s="6"/>
      <c r="D712" s="6"/>
      <c r="E712" t="s">
        <v>157</v>
      </c>
      <c r="G712">
        <v>13.21</v>
      </c>
    </row>
    <row r="713" spans="2:7" x14ac:dyDescent="0.3">
      <c r="B713" s="6"/>
      <c r="C713" s="6"/>
      <c r="D713" s="6"/>
      <c r="E713" t="s">
        <v>520</v>
      </c>
      <c r="G713">
        <v>11.64</v>
      </c>
    </row>
    <row r="714" spans="2:7" x14ac:dyDescent="0.3">
      <c r="B714" s="6"/>
      <c r="C714" s="6"/>
      <c r="D714" s="6"/>
      <c r="E714" t="s">
        <v>149</v>
      </c>
      <c r="G714">
        <v>8.34</v>
      </c>
    </row>
    <row r="715" spans="2:7" x14ac:dyDescent="0.3">
      <c r="D715" s="6"/>
      <c r="E715" t="s">
        <v>153</v>
      </c>
      <c r="G715">
        <v>7.65</v>
      </c>
    </row>
    <row r="716" spans="2:7" x14ac:dyDescent="0.3">
      <c r="D716" s="6"/>
      <c r="E716" t="s">
        <v>181</v>
      </c>
      <c r="G716">
        <v>5.98</v>
      </c>
    </row>
    <row r="717" spans="2:7" x14ac:dyDescent="0.3">
      <c r="E717" t="s">
        <v>294</v>
      </c>
      <c r="G717">
        <v>5.22</v>
      </c>
    </row>
    <row r="718" spans="2:7" x14ac:dyDescent="0.3">
      <c r="E718" t="s">
        <v>440</v>
      </c>
      <c r="G718">
        <v>3.9</v>
      </c>
    </row>
    <row r="719" spans="2:7" x14ac:dyDescent="0.3">
      <c r="E719" t="s">
        <v>496</v>
      </c>
      <c r="G719">
        <v>3.1</v>
      </c>
    </row>
    <row r="720" spans="2:7" x14ac:dyDescent="0.3">
      <c r="E720" t="s">
        <v>450</v>
      </c>
      <c r="G720">
        <v>3.1</v>
      </c>
    </row>
    <row r="721" spans="2:9" x14ac:dyDescent="0.3">
      <c r="E721" t="s">
        <v>428</v>
      </c>
      <c r="G721">
        <v>2.33</v>
      </c>
    </row>
    <row r="722" spans="2:9" x14ac:dyDescent="0.3">
      <c r="E722" t="s">
        <v>730</v>
      </c>
      <c r="G722">
        <v>1</v>
      </c>
    </row>
    <row r="723" spans="2:9" x14ac:dyDescent="0.3">
      <c r="E723" t="s">
        <v>592</v>
      </c>
    </row>
    <row r="724" spans="2:9" x14ac:dyDescent="0.3">
      <c r="B724" s="17" t="s">
        <v>903</v>
      </c>
      <c r="C724" s="7" t="s">
        <v>735</v>
      </c>
      <c r="E724" s="5" t="s">
        <v>45</v>
      </c>
      <c r="H724" s="5" t="s">
        <v>30</v>
      </c>
    </row>
    <row r="725" spans="2:9" x14ac:dyDescent="0.3">
      <c r="H725" s="5" t="s">
        <v>736</v>
      </c>
      <c r="I725">
        <v>1</v>
      </c>
    </row>
    <row r="726" spans="2:9" x14ac:dyDescent="0.3">
      <c r="B726" s="18" t="s">
        <v>904</v>
      </c>
      <c r="C726" t="s">
        <v>737</v>
      </c>
      <c r="E726" t="s">
        <v>738</v>
      </c>
      <c r="H726" s="5" t="s">
        <v>129</v>
      </c>
      <c r="I726">
        <v>1</v>
      </c>
    </row>
    <row r="727" spans="2:9" x14ac:dyDescent="0.3">
      <c r="H727" s="5" t="s">
        <v>30</v>
      </c>
    </row>
    <row r="728" spans="2:9" x14ac:dyDescent="0.3">
      <c r="B728" s="17" t="s">
        <v>905</v>
      </c>
      <c r="C728" s="7" t="s">
        <v>739</v>
      </c>
      <c r="E728" s="5" t="s">
        <v>78</v>
      </c>
      <c r="F728" s="5" t="s">
        <v>740</v>
      </c>
      <c r="H728" s="5" t="s">
        <v>741</v>
      </c>
      <c r="I728">
        <v>1</v>
      </c>
    </row>
    <row r="729" spans="2:9" x14ac:dyDescent="0.3">
      <c r="B729" s="6"/>
      <c r="C729" s="7"/>
      <c r="E729" s="5"/>
      <c r="H729" s="5" t="s">
        <v>742</v>
      </c>
    </row>
    <row r="730" spans="2:9" x14ac:dyDescent="0.3">
      <c r="B730" s="17" t="s">
        <v>906</v>
      </c>
      <c r="C730" s="7" t="s">
        <v>748</v>
      </c>
      <c r="E730" t="s">
        <v>749</v>
      </c>
      <c r="F730">
        <v>0</v>
      </c>
      <c r="G730">
        <v>1</v>
      </c>
      <c r="H730" s="5" t="s">
        <v>19</v>
      </c>
    </row>
    <row r="731" spans="2:9" x14ac:dyDescent="0.3">
      <c r="B731" s="6"/>
      <c r="C731" s="7"/>
      <c r="E731" t="s">
        <v>750</v>
      </c>
      <c r="F731">
        <v>0</v>
      </c>
      <c r="G731">
        <v>2</v>
      </c>
      <c r="H731" s="5" t="s">
        <v>751</v>
      </c>
      <c r="I731">
        <v>0</v>
      </c>
    </row>
    <row r="732" spans="2:9" x14ac:dyDescent="0.3">
      <c r="B732" s="6"/>
      <c r="C732" s="7"/>
      <c r="H732" s="5" t="s">
        <v>747</v>
      </c>
      <c r="I732">
        <v>2</v>
      </c>
    </row>
    <row r="733" spans="2:9" x14ac:dyDescent="0.3">
      <c r="B733" s="18" t="s">
        <v>907</v>
      </c>
      <c r="C733" t="s">
        <v>752</v>
      </c>
      <c r="E733" t="s">
        <v>753</v>
      </c>
      <c r="F733">
        <v>0</v>
      </c>
      <c r="G733">
        <v>1</v>
      </c>
      <c r="H733" s="5" t="s">
        <v>19</v>
      </c>
    </row>
    <row r="734" spans="2:9" x14ac:dyDescent="0.3">
      <c r="E734" t="s">
        <v>754</v>
      </c>
      <c r="F734">
        <v>0</v>
      </c>
      <c r="G734">
        <v>4</v>
      </c>
      <c r="H734" s="5" t="s">
        <v>747</v>
      </c>
      <c r="I734">
        <v>1</v>
      </c>
    </row>
    <row r="735" spans="2:9" x14ac:dyDescent="0.3">
      <c r="E735" t="s">
        <v>755</v>
      </c>
      <c r="F735">
        <v>0</v>
      </c>
      <c r="G735">
        <v>1</v>
      </c>
      <c r="H735" s="5" t="s">
        <v>756</v>
      </c>
      <c r="I735">
        <v>0</v>
      </c>
    </row>
    <row r="736" spans="2:9" ht="14.25" customHeight="1" x14ac:dyDescent="0.3">
      <c r="B736" s="17" t="s">
        <v>909</v>
      </c>
      <c r="C736" s="7" t="s">
        <v>757</v>
      </c>
      <c r="E736" s="5" t="s">
        <v>758</v>
      </c>
      <c r="H736" s="5" t="s">
        <v>608</v>
      </c>
      <c r="I736">
        <v>1</v>
      </c>
    </row>
    <row r="737" spans="2:9" ht="14.25" customHeight="1" x14ac:dyDescent="0.3">
      <c r="B737" s="6"/>
      <c r="C737" s="7"/>
      <c r="E737" s="5"/>
      <c r="H737" s="5" t="s">
        <v>278</v>
      </c>
    </row>
    <row r="738" spans="2:9" ht="14.25" customHeight="1" x14ac:dyDescent="0.3">
      <c r="B738" s="6"/>
      <c r="C738" s="7"/>
      <c r="E738" s="5"/>
      <c r="H738" s="5" t="s">
        <v>590</v>
      </c>
    </row>
    <row r="739" spans="2:9" x14ac:dyDescent="0.3">
      <c r="B739" s="18" t="s">
        <v>910</v>
      </c>
      <c r="C739" s="7" t="s">
        <v>1031</v>
      </c>
      <c r="E739" s="5" t="s">
        <v>761</v>
      </c>
      <c r="F739">
        <v>0</v>
      </c>
      <c r="G739">
        <v>1</v>
      </c>
      <c r="H739" s="5" t="s">
        <v>762</v>
      </c>
      <c r="I739">
        <v>1</v>
      </c>
    </row>
    <row r="740" spans="2:9" x14ac:dyDescent="0.3">
      <c r="B740" s="6"/>
      <c r="C740" s="7"/>
      <c r="E740" t="s">
        <v>760</v>
      </c>
      <c r="F740">
        <v>0</v>
      </c>
      <c r="G740">
        <v>1</v>
      </c>
      <c r="H740" s="5" t="s">
        <v>1034</v>
      </c>
    </row>
    <row r="741" spans="2:9" x14ac:dyDescent="0.3">
      <c r="B741" s="6"/>
      <c r="C741" s="7"/>
      <c r="E741" s="5" t="s">
        <v>763</v>
      </c>
      <c r="F741">
        <v>0</v>
      </c>
      <c r="G741">
        <v>1</v>
      </c>
      <c r="H741" s="5" t="s">
        <v>821</v>
      </c>
      <c r="I741">
        <v>1</v>
      </c>
    </row>
    <row r="742" spans="2:9" x14ac:dyDescent="0.3">
      <c r="B742" s="6"/>
      <c r="C742" s="7"/>
      <c r="E742" s="5" t="s">
        <v>764</v>
      </c>
      <c r="F742">
        <v>0</v>
      </c>
      <c r="G742">
        <v>2</v>
      </c>
      <c r="H742" s="5" t="s">
        <v>747</v>
      </c>
      <c r="I742">
        <v>1</v>
      </c>
    </row>
    <row r="743" spans="2:9" x14ac:dyDescent="0.3">
      <c r="B743" s="6"/>
      <c r="C743" s="7"/>
      <c r="E743" s="5" t="s">
        <v>1033</v>
      </c>
      <c r="F743">
        <v>0</v>
      </c>
      <c r="G743">
        <v>1</v>
      </c>
      <c r="H743" s="5"/>
    </row>
    <row r="744" spans="2:9" x14ac:dyDescent="0.3">
      <c r="B744" s="17" t="s">
        <v>911</v>
      </c>
      <c r="C744" t="s">
        <v>1032</v>
      </c>
      <c r="E744" t="s">
        <v>765</v>
      </c>
      <c r="F744">
        <v>0</v>
      </c>
      <c r="G744">
        <v>1</v>
      </c>
      <c r="H744" s="5" t="s">
        <v>821</v>
      </c>
      <c r="I744">
        <v>1</v>
      </c>
    </row>
    <row r="745" spans="2:9" x14ac:dyDescent="0.3">
      <c r="E745" t="s">
        <v>766</v>
      </c>
      <c r="F745">
        <v>0</v>
      </c>
      <c r="G745">
        <v>1</v>
      </c>
      <c r="H745" s="5" t="s">
        <v>762</v>
      </c>
      <c r="I745">
        <v>1</v>
      </c>
    </row>
    <row r="746" spans="2:9" x14ac:dyDescent="0.3">
      <c r="E746" s="5" t="s">
        <v>576</v>
      </c>
      <c r="F746">
        <v>0</v>
      </c>
      <c r="G746">
        <v>3</v>
      </c>
      <c r="H746" s="5" t="s">
        <v>767</v>
      </c>
    </row>
    <row r="747" spans="2:9" x14ac:dyDescent="0.3">
      <c r="E747" s="5" t="s">
        <v>768</v>
      </c>
      <c r="F747">
        <v>0</v>
      </c>
      <c r="G747">
        <v>3</v>
      </c>
      <c r="H747" s="5"/>
    </row>
    <row r="748" spans="2:9" s="35" customFormat="1" x14ac:dyDescent="0.3">
      <c r="E748" s="32" t="s">
        <v>1033</v>
      </c>
      <c r="F748" s="35">
        <v>0</v>
      </c>
      <c r="G748" s="35">
        <v>1</v>
      </c>
      <c r="H748" s="32"/>
    </row>
    <row r="749" spans="2:9" s="35" customFormat="1" x14ac:dyDescent="0.3">
      <c r="B749" s="17" t="s">
        <v>912</v>
      </c>
      <c r="C749" s="35" t="s">
        <v>759</v>
      </c>
      <c r="E749" s="32" t="s">
        <v>1035</v>
      </c>
      <c r="F749" s="35">
        <v>0</v>
      </c>
      <c r="G749" s="35">
        <v>1</v>
      </c>
      <c r="H749" s="32" t="s">
        <v>762</v>
      </c>
    </row>
    <row r="750" spans="2:9" s="35" customFormat="1" x14ac:dyDescent="0.3">
      <c r="E750" s="32" t="s">
        <v>760</v>
      </c>
      <c r="F750" s="35">
        <v>0</v>
      </c>
      <c r="G750" s="35">
        <v>1</v>
      </c>
      <c r="H750" s="32" t="s">
        <v>767</v>
      </c>
    </row>
    <row r="751" spans="2:9" s="35" customFormat="1" x14ac:dyDescent="0.3">
      <c r="E751" s="32" t="s">
        <v>1036</v>
      </c>
      <c r="F751" s="35">
        <v>0</v>
      </c>
      <c r="G751" s="35">
        <v>3</v>
      </c>
      <c r="H751" s="32" t="s">
        <v>1038</v>
      </c>
    </row>
    <row r="752" spans="2:9" s="35" customFormat="1" x14ac:dyDescent="0.3">
      <c r="E752" s="32" t="s">
        <v>1037</v>
      </c>
      <c r="F752" s="35">
        <v>0</v>
      </c>
      <c r="G752" s="35">
        <v>1</v>
      </c>
      <c r="H752" s="32" t="s">
        <v>747</v>
      </c>
      <c r="I752" s="35">
        <v>3</v>
      </c>
    </row>
    <row r="753" spans="2:12" x14ac:dyDescent="0.3">
      <c r="B753" s="17" t="s">
        <v>913</v>
      </c>
      <c r="C753" s="7" t="s">
        <v>769</v>
      </c>
      <c r="E753" s="5" t="s">
        <v>770</v>
      </c>
      <c r="H753" s="5" t="s">
        <v>771</v>
      </c>
      <c r="I753">
        <v>1</v>
      </c>
    </row>
    <row r="754" spans="2:12" x14ac:dyDescent="0.3">
      <c r="B754" s="6"/>
      <c r="C754" s="7"/>
      <c r="H754" s="5" t="s">
        <v>772</v>
      </c>
    </row>
    <row r="755" spans="2:12" x14ac:dyDescent="0.3">
      <c r="B755" s="18" t="s">
        <v>914</v>
      </c>
      <c r="C755" t="s">
        <v>773</v>
      </c>
      <c r="E755" t="s">
        <v>614</v>
      </c>
      <c r="H755" s="5" t="s">
        <v>605</v>
      </c>
      <c r="I755">
        <v>1</v>
      </c>
    </row>
    <row r="756" spans="2:12" x14ac:dyDescent="0.3">
      <c r="B756" s="17" t="s">
        <v>915</v>
      </c>
      <c r="C756" s="7" t="s">
        <v>774</v>
      </c>
      <c r="D756" t="b">
        <v>1</v>
      </c>
      <c r="E756" s="5" t="s">
        <v>775</v>
      </c>
      <c r="H756" s="5" t="s">
        <v>590</v>
      </c>
      <c r="I756">
        <v>1</v>
      </c>
    </row>
    <row r="757" spans="2:12" x14ac:dyDescent="0.3">
      <c r="B757" s="18" t="s">
        <v>916</v>
      </c>
      <c r="C757" t="s">
        <v>776</v>
      </c>
      <c r="E757" s="5" t="s">
        <v>777</v>
      </c>
      <c r="F757">
        <v>0</v>
      </c>
      <c r="G757">
        <v>1</v>
      </c>
      <c r="H757" s="5" t="s">
        <v>778</v>
      </c>
      <c r="I757">
        <v>1</v>
      </c>
    </row>
    <row r="758" spans="2:12" x14ac:dyDescent="0.3">
      <c r="E758" s="5" t="s">
        <v>590</v>
      </c>
      <c r="F758">
        <v>0</v>
      </c>
      <c r="G758">
        <v>2</v>
      </c>
      <c r="H758" s="5" t="s">
        <v>775</v>
      </c>
      <c r="I758">
        <v>2</v>
      </c>
    </row>
    <row r="759" spans="2:12" x14ac:dyDescent="0.3">
      <c r="B759" s="17" t="s">
        <v>918</v>
      </c>
      <c r="C759" s="7" t="s">
        <v>779</v>
      </c>
      <c r="E759" s="5" t="s">
        <v>780</v>
      </c>
      <c r="H759" s="5" t="s">
        <v>587</v>
      </c>
      <c r="I759">
        <v>1</v>
      </c>
      <c r="J759">
        <v>1</v>
      </c>
      <c r="K759" t="s">
        <v>781</v>
      </c>
      <c r="L759">
        <v>1</v>
      </c>
    </row>
    <row r="760" spans="2:12" x14ac:dyDescent="0.3">
      <c r="B760" s="6"/>
      <c r="C760" s="7"/>
      <c r="E760" s="5" t="s">
        <v>588</v>
      </c>
      <c r="F760">
        <v>1</v>
      </c>
      <c r="G760">
        <v>1</v>
      </c>
      <c r="H760" s="5" t="s">
        <v>755</v>
      </c>
    </row>
    <row r="761" spans="2:12" x14ac:dyDescent="0.3">
      <c r="B761" s="6"/>
      <c r="C761" s="7"/>
      <c r="E761" s="5"/>
      <c r="H761" s="5"/>
    </row>
    <row r="762" spans="2:12" x14ac:dyDescent="0.3">
      <c r="B762" s="17" t="s">
        <v>919</v>
      </c>
      <c r="C762" s="7" t="s">
        <v>782</v>
      </c>
      <c r="E762" s="5" t="s">
        <v>762</v>
      </c>
      <c r="F762">
        <v>1</v>
      </c>
      <c r="G762">
        <v>1</v>
      </c>
      <c r="H762" s="5" t="s">
        <v>760</v>
      </c>
      <c r="I762">
        <v>1</v>
      </c>
    </row>
    <row r="763" spans="2:12" x14ac:dyDescent="0.3">
      <c r="B763" s="6"/>
      <c r="C763" s="7"/>
      <c r="E763" s="5" t="s">
        <v>783</v>
      </c>
      <c r="H763" s="5" t="s">
        <v>784</v>
      </c>
    </row>
    <row r="764" spans="2:12" x14ac:dyDescent="0.3">
      <c r="B764" s="6"/>
      <c r="C764" s="7"/>
      <c r="E764" s="5"/>
      <c r="H764" s="5"/>
    </row>
    <row r="765" spans="2:12" x14ac:dyDescent="0.3">
      <c r="B765" s="18" t="s">
        <v>920</v>
      </c>
      <c r="C765" t="s">
        <v>785</v>
      </c>
      <c r="E765" s="5" t="s">
        <v>762</v>
      </c>
      <c r="F765">
        <v>1</v>
      </c>
      <c r="G765">
        <v>1</v>
      </c>
      <c r="H765" s="5" t="s">
        <v>760</v>
      </c>
      <c r="I765">
        <v>1</v>
      </c>
    </row>
    <row r="766" spans="2:12" x14ac:dyDescent="0.3">
      <c r="E766" s="5" t="s">
        <v>783</v>
      </c>
      <c r="H766" s="5" t="s">
        <v>784</v>
      </c>
    </row>
    <row r="768" spans="2:12" x14ac:dyDescent="0.3">
      <c r="B768" s="17" t="s">
        <v>921</v>
      </c>
      <c r="C768" s="7" t="s">
        <v>786</v>
      </c>
      <c r="E768" s="5" t="s">
        <v>787</v>
      </c>
      <c r="F768">
        <v>1</v>
      </c>
      <c r="G768">
        <v>1</v>
      </c>
      <c r="H768" s="5" t="s">
        <v>788</v>
      </c>
      <c r="I768">
        <v>1</v>
      </c>
    </row>
    <row r="769" spans="2:9" x14ac:dyDescent="0.3">
      <c r="B769" s="6"/>
      <c r="C769" s="7"/>
      <c r="E769" s="5"/>
      <c r="H769" s="5"/>
    </row>
    <row r="770" spans="2:9" x14ac:dyDescent="0.3">
      <c r="B770" s="18" t="s">
        <v>922</v>
      </c>
      <c r="C770" t="s">
        <v>789</v>
      </c>
      <c r="E770" t="s">
        <v>135</v>
      </c>
      <c r="F770">
        <v>1</v>
      </c>
      <c r="G770">
        <v>1</v>
      </c>
      <c r="H770" s="5" t="s">
        <v>790</v>
      </c>
      <c r="I770">
        <v>1</v>
      </c>
    </row>
    <row r="771" spans="2:9" x14ac:dyDescent="0.3">
      <c r="E771" s="5" t="s">
        <v>791</v>
      </c>
      <c r="F771">
        <v>1</v>
      </c>
      <c r="G771">
        <v>1</v>
      </c>
      <c r="H771" s="5" t="s">
        <v>792</v>
      </c>
      <c r="I771">
        <v>1</v>
      </c>
    </row>
    <row r="772" spans="2:9" x14ac:dyDescent="0.3">
      <c r="B772" s="18" t="s">
        <v>923</v>
      </c>
      <c r="C772" t="s">
        <v>793</v>
      </c>
      <c r="E772" s="5" t="s">
        <v>135</v>
      </c>
      <c r="F772">
        <v>1</v>
      </c>
      <c r="G772">
        <v>1</v>
      </c>
      <c r="H772" s="5" t="s">
        <v>794</v>
      </c>
      <c r="I772">
        <v>1</v>
      </c>
    </row>
    <row r="773" spans="2:9" x14ac:dyDescent="0.3">
      <c r="E773" s="5" t="s">
        <v>64</v>
      </c>
      <c r="H773" s="5" t="s">
        <v>795</v>
      </c>
      <c r="I773">
        <v>1</v>
      </c>
    </row>
    <row r="774" spans="2:9" x14ac:dyDescent="0.3">
      <c r="H774" s="5"/>
    </row>
    <row r="775" spans="2:9" x14ac:dyDescent="0.3">
      <c r="B775" s="17" t="s">
        <v>924</v>
      </c>
      <c r="C775" s="7" t="s">
        <v>796</v>
      </c>
      <c r="E775" s="5" t="s">
        <v>797</v>
      </c>
      <c r="F775">
        <v>1</v>
      </c>
      <c r="G775">
        <v>1</v>
      </c>
      <c r="H775" s="5" t="s">
        <v>790</v>
      </c>
      <c r="I775">
        <v>1</v>
      </c>
    </row>
    <row r="776" spans="2:9" x14ac:dyDescent="0.3">
      <c r="B776" s="6"/>
      <c r="C776" s="7"/>
      <c r="E776" s="5" t="s">
        <v>622</v>
      </c>
      <c r="H776" s="5" t="s">
        <v>792</v>
      </c>
      <c r="I776">
        <v>1</v>
      </c>
    </row>
    <row r="777" spans="2:9" x14ac:dyDescent="0.3">
      <c r="B777" s="6"/>
      <c r="C777" s="7"/>
      <c r="E777" s="5" t="s">
        <v>791</v>
      </c>
      <c r="F777">
        <v>1</v>
      </c>
      <c r="G777">
        <v>1</v>
      </c>
      <c r="H777" s="5" t="s">
        <v>795</v>
      </c>
    </row>
    <row r="778" spans="2:9" x14ac:dyDescent="0.3">
      <c r="B778" s="6"/>
      <c r="C778" s="7"/>
      <c r="E778" s="5"/>
      <c r="H778" s="5"/>
    </row>
    <row r="779" spans="2:9" x14ac:dyDescent="0.3">
      <c r="B779" s="18" t="s">
        <v>925</v>
      </c>
      <c r="C779" t="s">
        <v>798</v>
      </c>
      <c r="E779" t="s">
        <v>799</v>
      </c>
      <c r="F779">
        <v>0</v>
      </c>
      <c r="G779">
        <v>1</v>
      </c>
      <c r="H779" s="5" t="s">
        <v>800</v>
      </c>
      <c r="I779">
        <v>1</v>
      </c>
    </row>
    <row r="780" spans="2:9" x14ac:dyDescent="0.3">
      <c r="E780" s="5"/>
      <c r="H780" s="5" t="s">
        <v>775</v>
      </c>
      <c r="I780">
        <v>0</v>
      </c>
    </row>
    <row r="781" spans="2:9" x14ac:dyDescent="0.3">
      <c r="B781" s="17" t="s">
        <v>926</v>
      </c>
      <c r="C781" s="7" t="s">
        <v>801</v>
      </c>
      <c r="E781" s="5" t="s">
        <v>137</v>
      </c>
      <c r="F781">
        <v>1</v>
      </c>
      <c r="G781">
        <v>1</v>
      </c>
      <c r="H781" s="5" t="s">
        <v>792</v>
      </c>
      <c r="I781">
        <v>1</v>
      </c>
    </row>
    <row r="782" spans="2:9" x14ac:dyDescent="0.3">
      <c r="B782" s="7"/>
      <c r="C782" s="7"/>
      <c r="E782" s="5" t="s">
        <v>802</v>
      </c>
      <c r="H782" s="5" t="s">
        <v>803</v>
      </c>
    </row>
    <row r="783" spans="2:9" x14ac:dyDescent="0.3">
      <c r="B783" s="7"/>
      <c r="C783" s="7"/>
      <c r="E783" s="5"/>
      <c r="H783" s="5"/>
    </row>
    <row r="784" spans="2:9" x14ac:dyDescent="0.3">
      <c r="B784" s="18" t="s">
        <v>917</v>
      </c>
      <c r="C784" t="s">
        <v>804</v>
      </c>
      <c r="E784" t="s">
        <v>805</v>
      </c>
      <c r="H784" s="5" t="s">
        <v>141</v>
      </c>
      <c r="I784">
        <v>1</v>
      </c>
    </row>
    <row r="785" spans="2:11" x14ac:dyDescent="0.3">
      <c r="B785" s="17" t="s">
        <v>927</v>
      </c>
      <c r="C785" s="7" t="s">
        <v>806</v>
      </c>
      <c r="E785" s="5" t="s">
        <v>594</v>
      </c>
      <c r="H785" s="5" t="s">
        <v>129</v>
      </c>
      <c r="I785">
        <v>1</v>
      </c>
    </row>
    <row r="786" spans="2:11" x14ac:dyDescent="0.3">
      <c r="B786" s="18" t="s">
        <v>928</v>
      </c>
      <c r="C786" t="s">
        <v>807</v>
      </c>
      <c r="E786" t="s">
        <v>191</v>
      </c>
      <c r="H786" s="5" t="s">
        <v>808</v>
      </c>
      <c r="I786">
        <v>1</v>
      </c>
    </row>
    <row r="787" spans="2:11" x14ac:dyDescent="0.3">
      <c r="B787" s="17" t="s">
        <v>929</v>
      </c>
      <c r="C787" s="7" t="s">
        <v>809</v>
      </c>
      <c r="E787" t="s">
        <v>596</v>
      </c>
      <c r="F787">
        <v>1</v>
      </c>
      <c r="G787">
        <v>1</v>
      </c>
      <c r="H787" t="s">
        <v>810</v>
      </c>
      <c r="I787">
        <v>1</v>
      </c>
      <c r="K787" s="35"/>
    </row>
    <row r="788" spans="2:11" x14ac:dyDescent="0.3">
      <c r="B788" s="6"/>
      <c r="C788" s="7"/>
      <c r="E788" s="5" t="s">
        <v>811</v>
      </c>
      <c r="F788">
        <v>0</v>
      </c>
      <c r="G788">
        <v>2</v>
      </c>
      <c r="H788" s="5" t="s">
        <v>1041</v>
      </c>
      <c r="I788">
        <v>0</v>
      </c>
    </row>
    <row r="789" spans="2:11" x14ac:dyDescent="0.3">
      <c r="B789" s="6"/>
      <c r="C789" s="7"/>
      <c r="E789" s="5" t="s">
        <v>812</v>
      </c>
      <c r="F789">
        <v>0</v>
      </c>
      <c r="G789">
        <v>3</v>
      </c>
    </row>
    <row r="790" spans="2:11" x14ac:dyDescent="0.3">
      <c r="B790" s="18" t="s">
        <v>930</v>
      </c>
      <c r="C790" t="s">
        <v>813</v>
      </c>
      <c r="E790" t="s">
        <v>143</v>
      </c>
      <c r="H790" s="5" t="s">
        <v>598</v>
      </c>
      <c r="I790">
        <v>1</v>
      </c>
    </row>
    <row r="791" spans="2:11" x14ac:dyDescent="0.3">
      <c r="B791" s="17" t="s">
        <v>931</v>
      </c>
      <c r="C791" s="7" t="s">
        <v>814</v>
      </c>
      <c r="E791" s="5" t="s">
        <v>131</v>
      </c>
      <c r="H791" s="5" t="s">
        <v>596</v>
      </c>
      <c r="I791">
        <v>1</v>
      </c>
    </row>
    <row r="792" spans="2:11" x14ac:dyDescent="0.3">
      <c r="B792" s="18" t="s">
        <v>932</v>
      </c>
      <c r="C792" t="s">
        <v>815</v>
      </c>
      <c r="E792" t="s">
        <v>816</v>
      </c>
      <c r="F792">
        <v>0</v>
      </c>
      <c r="G792">
        <v>1</v>
      </c>
      <c r="H792" t="s">
        <v>19</v>
      </c>
    </row>
    <row r="793" spans="2:11" x14ac:dyDescent="0.3">
      <c r="E793" s="5" t="s">
        <v>817</v>
      </c>
      <c r="F793">
        <v>0</v>
      </c>
      <c r="G793">
        <v>2</v>
      </c>
      <c r="H793" s="5" t="s">
        <v>747</v>
      </c>
      <c r="I793">
        <v>2</v>
      </c>
    </row>
    <row r="794" spans="2:11" x14ac:dyDescent="0.3">
      <c r="E794" t="s">
        <v>818</v>
      </c>
      <c r="H794" s="5" t="s">
        <v>819</v>
      </c>
    </row>
    <row r="795" spans="2:11" x14ac:dyDescent="0.3">
      <c r="B795" s="17" t="s">
        <v>933</v>
      </c>
      <c r="C795" s="7" t="s">
        <v>820</v>
      </c>
      <c r="E795" s="5" t="s">
        <v>733</v>
      </c>
      <c r="F795">
        <v>1</v>
      </c>
      <c r="G795">
        <v>1</v>
      </c>
      <c r="H795" s="5" t="s">
        <v>821</v>
      </c>
      <c r="I795">
        <v>1</v>
      </c>
    </row>
    <row r="796" spans="2:11" x14ac:dyDescent="0.3">
      <c r="B796" s="6"/>
      <c r="C796" s="7"/>
      <c r="E796" s="5" t="s">
        <v>822</v>
      </c>
      <c r="F796">
        <v>1</v>
      </c>
      <c r="G796">
        <v>1</v>
      </c>
      <c r="H796" s="5" t="s">
        <v>823</v>
      </c>
    </row>
    <row r="797" spans="2:11" x14ac:dyDescent="0.3">
      <c r="B797" s="18" t="s">
        <v>934</v>
      </c>
      <c r="C797" t="s">
        <v>824</v>
      </c>
      <c r="E797" t="s">
        <v>598</v>
      </c>
      <c r="F797">
        <v>1</v>
      </c>
      <c r="G797">
        <v>1</v>
      </c>
      <c r="H797" s="5" t="s">
        <v>760</v>
      </c>
      <c r="I797">
        <v>1</v>
      </c>
    </row>
    <row r="798" spans="2:11" x14ac:dyDescent="0.3">
      <c r="E798" s="5" t="s">
        <v>825</v>
      </c>
      <c r="H798" s="5" t="s">
        <v>826</v>
      </c>
    </row>
    <row r="799" spans="2:11" x14ac:dyDescent="0.3">
      <c r="H799" s="5"/>
    </row>
    <row r="800" spans="2:11" x14ac:dyDescent="0.3">
      <c r="B800" s="17" t="s">
        <v>935</v>
      </c>
      <c r="C800" s="7" t="s">
        <v>827</v>
      </c>
      <c r="E800" s="5" t="s">
        <v>828</v>
      </c>
      <c r="F800">
        <v>1</v>
      </c>
      <c r="G800">
        <v>1</v>
      </c>
      <c r="H800" s="5" t="s">
        <v>829</v>
      </c>
      <c r="I800">
        <v>1</v>
      </c>
    </row>
    <row r="801" spans="2:9" x14ac:dyDescent="0.3">
      <c r="B801" s="6"/>
      <c r="C801" s="7"/>
      <c r="E801" s="5"/>
      <c r="H801" s="5"/>
    </row>
    <row r="802" spans="2:9" x14ac:dyDescent="0.3">
      <c r="B802" s="18" t="s">
        <v>936</v>
      </c>
      <c r="C802" t="s">
        <v>830</v>
      </c>
      <c r="E802" t="s">
        <v>831</v>
      </c>
      <c r="F802">
        <v>1</v>
      </c>
      <c r="G802">
        <v>1</v>
      </c>
      <c r="H802" s="5" t="s">
        <v>832</v>
      </c>
      <c r="I802">
        <v>1</v>
      </c>
    </row>
    <row r="803" spans="2:9" x14ac:dyDescent="0.3">
      <c r="E803" s="5" t="s">
        <v>833</v>
      </c>
      <c r="H803" s="5" t="s">
        <v>834</v>
      </c>
      <c r="I803">
        <v>1</v>
      </c>
    </row>
    <row r="804" spans="2:9" x14ac:dyDescent="0.3">
      <c r="H804" s="5"/>
    </row>
    <row r="805" spans="2:9" x14ac:dyDescent="0.3">
      <c r="B805" s="17" t="s">
        <v>937</v>
      </c>
      <c r="C805" s="7" t="s">
        <v>835</v>
      </c>
      <c r="E805" s="5" t="s">
        <v>171</v>
      </c>
      <c r="F805">
        <v>1</v>
      </c>
      <c r="G805">
        <v>1</v>
      </c>
      <c r="H805" s="5" t="s">
        <v>733</v>
      </c>
      <c r="I805">
        <v>1</v>
      </c>
    </row>
    <row r="806" spans="2:9" x14ac:dyDescent="0.3">
      <c r="B806" s="6"/>
      <c r="C806" s="7"/>
      <c r="E806" s="5"/>
      <c r="H806" s="5" t="s">
        <v>795</v>
      </c>
    </row>
    <row r="807" spans="2:9" x14ac:dyDescent="0.3">
      <c r="B807" s="6"/>
      <c r="C807" s="7"/>
      <c r="E807" s="5"/>
      <c r="H807" s="5"/>
    </row>
    <row r="808" spans="2:9" x14ac:dyDescent="0.3">
      <c r="B808" s="18" t="s">
        <v>938</v>
      </c>
      <c r="C808" t="s">
        <v>836</v>
      </c>
      <c r="E808" t="s">
        <v>184</v>
      </c>
      <c r="F808">
        <v>0</v>
      </c>
      <c r="G808">
        <v>1</v>
      </c>
      <c r="H808" s="5" t="s">
        <v>608</v>
      </c>
      <c r="I808">
        <v>1</v>
      </c>
    </row>
    <row r="809" spans="2:9" x14ac:dyDescent="0.3">
      <c r="B809" s="8"/>
      <c r="E809" t="s">
        <v>837</v>
      </c>
      <c r="H809" s="5" t="s">
        <v>838</v>
      </c>
    </row>
    <row r="810" spans="2:9" x14ac:dyDescent="0.3">
      <c r="B810" s="17" t="s">
        <v>939</v>
      </c>
      <c r="C810" s="7" t="s">
        <v>839</v>
      </c>
      <c r="E810" s="5" t="s">
        <v>197</v>
      </c>
      <c r="H810" s="5" t="s">
        <v>840</v>
      </c>
      <c r="I810">
        <v>1</v>
      </c>
    </row>
    <row r="811" spans="2:9" x14ac:dyDescent="0.3">
      <c r="B811" s="18" t="s">
        <v>940</v>
      </c>
      <c r="C811" t="s">
        <v>841</v>
      </c>
      <c r="E811" t="s">
        <v>253</v>
      </c>
      <c r="H811" s="5" t="s">
        <v>842</v>
      </c>
    </row>
    <row r="812" spans="2:9" x14ac:dyDescent="0.3">
      <c r="H812" s="5" t="s">
        <v>254</v>
      </c>
      <c r="I812">
        <v>1</v>
      </c>
    </row>
    <row r="813" spans="2:9" x14ac:dyDescent="0.3">
      <c r="B813" s="18" t="s">
        <v>941</v>
      </c>
      <c r="C813" t="s">
        <v>843</v>
      </c>
      <c r="E813" t="s">
        <v>273</v>
      </c>
      <c r="H813" s="5" t="s">
        <v>274</v>
      </c>
    </row>
    <row r="814" spans="2:9" x14ac:dyDescent="0.3">
      <c r="H814" s="5" t="s">
        <v>844</v>
      </c>
      <c r="I814">
        <v>1</v>
      </c>
    </row>
    <row r="815" spans="2:9" x14ac:dyDescent="0.3">
      <c r="B815" s="18" t="s">
        <v>942</v>
      </c>
      <c r="C815" t="s">
        <v>845</v>
      </c>
      <c r="E815" t="s">
        <v>285</v>
      </c>
      <c r="H815" s="5" t="s">
        <v>846</v>
      </c>
      <c r="I815">
        <v>0</v>
      </c>
    </row>
    <row r="816" spans="2:9" x14ac:dyDescent="0.3">
      <c r="H816" s="5" t="s">
        <v>286</v>
      </c>
      <c r="I816">
        <v>1</v>
      </c>
    </row>
    <row r="817" spans="2:12" x14ac:dyDescent="0.3">
      <c r="B817" s="18" t="s">
        <v>943</v>
      </c>
      <c r="C817" t="s">
        <v>847</v>
      </c>
      <c r="E817" t="s">
        <v>294</v>
      </c>
      <c r="H817" s="5" t="s">
        <v>848</v>
      </c>
      <c r="I817">
        <v>1</v>
      </c>
    </row>
    <row r="818" spans="2:12" x14ac:dyDescent="0.3">
      <c r="B818" s="18" t="s">
        <v>1042</v>
      </c>
      <c r="C818" t="s">
        <v>849</v>
      </c>
      <c r="E818" t="s">
        <v>707</v>
      </c>
      <c r="H818" s="5" t="s">
        <v>296</v>
      </c>
      <c r="I818">
        <v>1</v>
      </c>
    </row>
    <row r="819" spans="2:12" x14ac:dyDescent="0.3">
      <c r="B819" s="18" t="s">
        <v>944</v>
      </c>
      <c r="C819" t="s">
        <v>850</v>
      </c>
      <c r="E819" t="s">
        <v>851</v>
      </c>
      <c r="H819" s="5" t="s">
        <v>292</v>
      </c>
      <c r="I819">
        <v>1</v>
      </c>
    </row>
    <row r="821" spans="2:12" x14ac:dyDescent="0.3">
      <c r="B821" s="18" t="s">
        <v>945</v>
      </c>
      <c r="C821" t="s">
        <v>852</v>
      </c>
      <c r="E821" t="s">
        <v>438</v>
      </c>
      <c r="F821">
        <v>1</v>
      </c>
      <c r="G821">
        <v>1</v>
      </c>
      <c r="H821" s="19" t="s">
        <v>301</v>
      </c>
      <c r="K821" s="5" t="s">
        <v>26</v>
      </c>
      <c r="L821">
        <v>1</v>
      </c>
    </row>
    <row r="822" spans="2:12" x14ac:dyDescent="0.3">
      <c r="E822" t="s">
        <v>101</v>
      </c>
    </row>
    <row r="823" spans="2:12" x14ac:dyDescent="0.3">
      <c r="B823" s="18" t="s">
        <v>946</v>
      </c>
      <c r="C823" t="s">
        <v>853</v>
      </c>
      <c r="E823" t="s">
        <v>854</v>
      </c>
      <c r="F823">
        <v>1</v>
      </c>
      <c r="G823">
        <v>1</v>
      </c>
      <c r="H823" t="s">
        <v>19</v>
      </c>
    </row>
    <row r="824" spans="2:12" x14ac:dyDescent="0.3">
      <c r="H824" t="s">
        <v>855</v>
      </c>
      <c r="I824">
        <v>1</v>
      </c>
      <c r="J824">
        <v>1</v>
      </c>
    </row>
    <row r="825" spans="2:12" x14ac:dyDescent="0.3">
      <c r="B825" s="18" t="s">
        <v>947</v>
      </c>
      <c r="C825" t="s">
        <v>856</v>
      </c>
      <c r="E825" t="s">
        <v>857</v>
      </c>
      <c r="F825">
        <v>1</v>
      </c>
      <c r="G825">
        <v>1</v>
      </c>
      <c r="H825" t="s">
        <v>19</v>
      </c>
    </row>
    <row r="826" spans="2:12" x14ac:dyDescent="0.3">
      <c r="E826" t="s">
        <v>854</v>
      </c>
      <c r="F826">
        <v>1</v>
      </c>
      <c r="G826">
        <v>1</v>
      </c>
      <c r="H826" t="s">
        <v>858</v>
      </c>
      <c r="I826">
        <v>1</v>
      </c>
      <c r="J826">
        <v>1</v>
      </c>
    </row>
    <row r="827" spans="2:12" x14ac:dyDescent="0.3">
      <c r="H827" t="s">
        <v>859</v>
      </c>
      <c r="I827">
        <v>1</v>
      </c>
      <c r="J827">
        <v>1</v>
      </c>
    </row>
    <row r="828" spans="2:12" x14ac:dyDescent="0.3">
      <c r="H828" t="s">
        <v>590</v>
      </c>
    </row>
    <row r="829" spans="2:12" x14ac:dyDescent="0.3">
      <c r="B829" s="18" t="s">
        <v>948</v>
      </c>
      <c r="C829" t="s">
        <v>860</v>
      </c>
      <c r="E829" t="s">
        <v>857</v>
      </c>
      <c r="F829">
        <v>2</v>
      </c>
      <c r="G829">
        <v>2</v>
      </c>
      <c r="H829" t="s">
        <v>19</v>
      </c>
    </row>
    <row r="830" spans="2:12" x14ac:dyDescent="0.3">
      <c r="E830" t="s">
        <v>854</v>
      </c>
      <c r="F830">
        <v>1</v>
      </c>
      <c r="G830">
        <v>1</v>
      </c>
      <c r="H830" t="s">
        <v>861</v>
      </c>
      <c r="I830">
        <v>1</v>
      </c>
      <c r="J830">
        <v>1</v>
      </c>
    </row>
    <row r="831" spans="2:12" x14ac:dyDescent="0.3">
      <c r="H831" t="s">
        <v>859</v>
      </c>
      <c r="I831">
        <v>0</v>
      </c>
      <c r="J831">
        <v>2</v>
      </c>
    </row>
    <row r="832" spans="2:12" x14ac:dyDescent="0.3">
      <c r="H832" t="s">
        <v>590</v>
      </c>
    </row>
    <row r="833" spans="2:13" x14ac:dyDescent="0.3">
      <c r="B833" s="18" t="s">
        <v>949</v>
      </c>
      <c r="C833" t="s">
        <v>862</v>
      </c>
      <c r="E833" t="s">
        <v>863</v>
      </c>
      <c r="F833">
        <v>0</v>
      </c>
      <c r="G833">
        <v>18</v>
      </c>
      <c r="H833" t="s">
        <v>864</v>
      </c>
      <c r="I833">
        <v>1</v>
      </c>
      <c r="J833">
        <v>1</v>
      </c>
    </row>
    <row r="834" spans="2:13" x14ac:dyDescent="0.3">
      <c r="E834" t="s">
        <v>865</v>
      </c>
      <c r="H834" t="s">
        <v>866</v>
      </c>
    </row>
    <row r="835" spans="2:13" x14ac:dyDescent="0.3">
      <c r="B835" s="18" t="s">
        <v>950</v>
      </c>
      <c r="C835" t="s">
        <v>867</v>
      </c>
      <c r="E835" t="s">
        <v>868</v>
      </c>
      <c r="F835">
        <v>1</v>
      </c>
      <c r="G835">
        <v>1</v>
      </c>
      <c r="H835" s="20" t="s">
        <v>19</v>
      </c>
    </row>
    <row r="836" spans="2:13" x14ac:dyDescent="0.3">
      <c r="E836" t="s">
        <v>780</v>
      </c>
      <c r="F836">
        <v>0</v>
      </c>
      <c r="G836">
        <v>1</v>
      </c>
      <c r="H836" t="s">
        <v>64</v>
      </c>
      <c r="I836">
        <v>2</v>
      </c>
      <c r="J836">
        <v>2</v>
      </c>
    </row>
    <row r="837" spans="2:13" x14ac:dyDescent="0.3">
      <c r="H837" t="s">
        <v>755</v>
      </c>
    </row>
    <row r="838" spans="2:13" x14ac:dyDescent="0.3">
      <c r="B838" s="18" t="s">
        <v>951</v>
      </c>
      <c r="C838" t="s">
        <v>869</v>
      </c>
      <c r="E838" s="5" t="s">
        <v>29</v>
      </c>
      <c r="H838" s="5" t="s">
        <v>30</v>
      </c>
      <c r="K838" s="5" t="s">
        <v>26</v>
      </c>
      <c r="L838">
        <v>10</v>
      </c>
    </row>
    <row r="839" spans="2:13" x14ac:dyDescent="0.3">
      <c r="E839" s="5"/>
      <c r="H839" s="5" t="s">
        <v>870</v>
      </c>
      <c r="I839">
        <v>1E-4</v>
      </c>
      <c r="J839">
        <v>1000</v>
      </c>
      <c r="K839" s="5"/>
    </row>
    <row r="840" spans="2:13" x14ac:dyDescent="0.3">
      <c r="B840" s="18" t="s">
        <v>952</v>
      </c>
      <c r="C840" t="s">
        <v>871</v>
      </c>
      <c r="D840" t="b">
        <v>1</v>
      </c>
      <c r="E840" t="s">
        <v>620</v>
      </c>
      <c r="F840">
        <v>2</v>
      </c>
      <c r="G840">
        <v>2</v>
      </c>
      <c r="H840" s="5" t="s">
        <v>872</v>
      </c>
      <c r="I840">
        <v>1</v>
      </c>
    </row>
    <row r="842" spans="2:13" x14ac:dyDescent="0.3">
      <c r="B842" s="18" t="s">
        <v>953</v>
      </c>
      <c r="C842" t="s">
        <v>873</v>
      </c>
      <c r="E842" s="5" t="s">
        <v>25</v>
      </c>
      <c r="F842" s="5">
        <v>0</v>
      </c>
      <c r="G842" s="5">
        <v>1</v>
      </c>
      <c r="H842" s="5" t="s">
        <v>19</v>
      </c>
      <c r="I842" s="5"/>
      <c r="J842" s="5"/>
      <c r="K842" s="5" t="s">
        <v>26</v>
      </c>
      <c r="L842">
        <f>0.9*25.62</f>
        <v>23.058</v>
      </c>
      <c r="M842">
        <v>1000</v>
      </c>
    </row>
    <row r="843" spans="2:13" x14ac:dyDescent="0.3">
      <c r="E843" s="5" t="s">
        <v>874</v>
      </c>
      <c r="F843" s="5">
        <v>0</v>
      </c>
      <c r="G843" s="5">
        <v>1000</v>
      </c>
      <c r="H843" s="5" t="s">
        <v>875</v>
      </c>
      <c r="I843" s="5">
        <v>0</v>
      </c>
      <c r="J843" s="5">
        <v>1000</v>
      </c>
      <c r="K843" s="5"/>
    </row>
    <row r="844" spans="2:13" x14ac:dyDescent="0.3">
      <c r="B844" s="18" t="s">
        <v>954</v>
      </c>
      <c r="C844" t="s">
        <v>876</v>
      </c>
      <c r="E844" s="5" t="s">
        <v>438</v>
      </c>
      <c r="F844" s="5">
        <v>0</v>
      </c>
      <c r="G844" s="5">
        <v>1</v>
      </c>
      <c r="H844" s="5" t="s">
        <v>19</v>
      </c>
      <c r="I844" s="5"/>
      <c r="J844" s="5"/>
      <c r="K844" s="5" t="s">
        <v>26</v>
      </c>
      <c r="L844">
        <f>0.9*84.46</f>
        <v>76.013999999999996</v>
      </c>
      <c r="M844">
        <v>1000</v>
      </c>
    </row>
    <row r="845" spans="2:13" x14ac:dyDescent="0.3">
      <c r="E845" s="5" t="s">
        <v>874</v>
      </c>
      <c r="F845" s="5">
        <v>0</v>
      </c>
      <c r="G845" s="5">
        <v>1000</v>
      </c>
      <c r="H845" s="5" t="s">
        <v>875</v>
      </c>
      <c r="I845" s="5">
        <v>0</v>
      </c>
      <c r="J845" s="5">
        <v>1000</v>
      </c>
      <c r="K845" s="5"/>
    </row>
    <row r="846" spans="2:13" x14ac:dyDescent="0.3">
      <c r="B846" s="18" t="s">
        <v>955</v>
      </c>
      <c r="C846" t="s">
        <v>877</v>
      </c>
      <c r="E846" s="5" t="s">
        <v>614</v>
      </c>
      <c r="F846" s="5">
        <v>0</v>
      </c>
      <c r="G846" s="5">
        <v>1</v>
      </c>
      <c r="H846" s="5" t="s">
        <v>19</v>
      </c>
      <c r="I846" s="5"/>
      <c r="J846" s="5"/>
      <c r="K846" s="5" t="s">
        <v>26</v>
      </c>
      <c r="L846">
        <f>0.9*11.81</f>
        <v>10.629000000000001</v>
      </c>
      <c r="M846">
        <v>1000</v>
      </c>
    </row>
    <row r="847" spans="2:13" x14ac:dyDescent="0.3">
      <c r="E847" s="5" t="s">
        <v>874</v>
      </c>
      <c r="F847" s="5">
        <v>0</v>
      </c>
      <c r="G847" s="5">
        <v>1000</v>
      </c>
      <c r="H847" s="5" t="s">
        <v>875</v>
      </c>
      <c r="I847" s="5">
        <v>0</v>
      </c>
      <c r="J847" s="5">
        <v>1000</v>
      </c>
      <c r="K847" s="5"/>
    </row>
    <row r="848" spans="2:13" x14ac:dyDescent="0.3">
      <c r="B848" s="18" t="s">
        <v>956</v>
      </c>
      <c r="C848" t="s">
        <v>878</v>
      </c>
      <c r="E848" s="5" t="s">
        <v>707</v>
      </c>
      <c r="F848" s="5">
        <v>0</v>
      </c>
      <c r="G848" s="5">
        <v>1</v>
      </c>
      <c r="H848" s="5" t="s">
        <v>19</v>
      </c>
      <c r="I848" s="5"/>
      <c r="J848" s="5"/>
      <c r="K848" s="5" t="s">
        <v>26</v>
      </c>
      <c r="L848">
        <f>0.9*17.01</f>
        <v>15.309000000000001</v>
      </c>
      <c r="M848">
        <v>1000</v>
      </c>
    </row>
    <row r="849" spans="2:13" x14ac:dyDescent="0.3">
      <c r="E849" s="5" t="s">
        <v>874</v>
      </c>
      <c r="F849" s="5">
        <v>0</v>
      </c>
      <c r="G849" s="5">
        <v>1000</v>
      </c>
      <c r="H849" s="5" t="s">
        <v>875</v>
      </c>
      <c r="I849" s="5">
        <v>0</v>
      </c>
      <c r="J849" s="5">
        <v>1000</v>
      </c>
      <c r="K849" s="5"/>
    </row>
    <row r="850" spans="2:13" x14ac:dyDescent="0.3">
      <c r="B850" s="18" t="s">
        <v>957</v>
      </c>
      <c r="C850" t="s">
        <v>879</v>
      </c>
      <c r="E850" s="5" t="s">
        <v>294</v>
      </c>
      <c r="F850" s="5">
        <v>0</v>
      </c>
      <c r="G850" s="5">
        <v>1</v>
      </c>
      <c r="H850" s="5" t="s">
        <v>19</v>
      </c>
      <c r="I850" s="5"/>
      <c r="J850" s="5"/>
      <c r="K850" s="5" t="s">
        <v>26</v>
      </c>
      <c r="L850">
        <f>0.9*15.212</f>
        <v>13.690799999999999</v>
      </c>
      <c r="M850">
        <v>1000</v>
      </c>
    </row>
    <row r="851" spans="2:13" x14ac:dyDescent="0.3">
      <c r="E851" s="5" t="s">
        <v>874</v>
      </c>
      <c r="F851" s="5">
        <v>0</v>
      </c>
      <c r="G851" s="5">
        <v>1000</v>
      </c>
      <c r="H851" s="5" t="s">
        <v>875</v>
      </c>
      <c r="I851" s="5">
        <v>0</v>
      </c>
      <c r="J851" s="5">
        <v>1000</v>
      </c>
      <c r="K851" s="5"/>
    </row>
    <row r="852" spans="2:13" x14ac:dyDescent="0.3">
      <c r="B852" s="18" t="s">
        <v>958</v>
      </c>
      <c r="C852" t="s">
        <v>880</v>
      </c>
      <c r="E852" s="5" t="s">
        <v>129</v>
      </c>
      <c r="F852" s="5">
        <v>0</v>
      </c>
      <c r="G852" s="5">
        <v>1</v>
      </c>
      <c r="H852" s="5" t="s">
        <v>19</v>
      </c>
      <c r="I852" s="5"/>
      <c r="J852" s="5"/>
      <c r="K852" s="5" t="s">
        <v>26</v>
      </c>
      <c r="L852">
        <f>0.9*12.01</f>
        <v>10.808999999999999</v>
      </c>
      <c r="M852">
        <v>1000</v>
      </c>
    </row>
    <row r="853" spans="2:13" x14ac:dyDescent="0.3">
      <c r="E853" s="5" t="s">
        <v>881</v>
      </c>
      <c r="F853" s="5">
        <v>0</v>
      </c>
      <c r="G853" s="5">
        <v>1000</v>
      </c>
      <c r="H853" s="5" t="s">
        <v>875</v>
      </c>
      <c r="I853" s="5">
        <v>0</v>
      </c>
      <c r="J853" s="5">
        <v>1000</v>
      </c>
      <c r="K853" s="5"/>
    </row>
    <row r="854" spans="2:13" x14ac:dyDescent="0.3">
      <c r="B854" s="18" t="s">
        <v>959</v>
      </c>
      <c r="C854" t="s">
        <v>882</v>
      </c>
      <c r="E854" s="5" t="s">
        <v>131</v>
      </c>
      <c r="F854" s="5">
        <v>0</v>
      </c>
      <c r="G854" s="5">
        <v>1</v>
      </c>
      <c r="H854" s="5" t="s">
        <v>19</v>
      </c>
      <c r="I854" s="5"/>
      <c r="J854" s="5"/>
      <c r="K854" s="5" t="s">
        <v>26</v>
      </c>
      <c r="L854">
        <f>0.9*21.818</f>
        <v>19.636200000000002</v>
      </c>
      <c r="M854">
        <v>1000</v>
      </c>
    </row>
    <row r="855" spans="2:13" x14ac:dyDescent="0.3">
      <c r="E855" s="5" t="s">
        <v>874</v>
      </c>
      <c r="F855" s="5">
        <v>0</v>
      </c>
      <c r="G855" s="5">
        <v>1000</v>
      </c>
      <c r="H855" s="5" t="s">
        <v>875</v>
      </c>
      <c r="I855" s="5">
        <v>0</v>
      </c>
      <c r="J855" s="5">
        <v>1000</v>
      </c>
      <c r="K855" s="5"/>
    </row>
    <row r="856" spans="2:13" x14ac:dyDescent="0.3">
      <c r="B856" s="18" t="s">
        <v>960</v>
      </c>
      <c r="C856" t="s">
        <v>883</v>
      </c>
      <c r="E856" s="5" t="s">
        <v>133</v>
      </c>
      <c r="F856" s="5">
        <v>0</v>
      </c>
      <c r="G856" s="5">
        <v>1</v>
      </c>
      <c r="H856" s="5" t="s">
        <v>19</v>
      </c>
      <c r="I856" s="5"/>
      <c r="J856" s="5"/>
      <c r="K856" s="5" t="s">
        <v>26</v>
      </c>
      <c r="L856">
        <f>0.9*12.01</f>
        <v>10.808999999999999</v>
      </c>
      <c r="M856">
        <v>1000</v>
      </c>
    </row>
    <row r="857" spans="2:13" x14ac:dyDescent="0.3">
      <c r="E857" s="5" t="s">
        <v>874</v>
      </c>
      <c r="F857" s="5">
        <v>0</v>
      </c>
      <c r="G857" s="5">
        <v>1000</v>
      </c>
      <c r="H857" s="5" t="s">
        <v>875</v>
      </c>
      <c r="I857" s="5">
        <v>0</v>
      </c>
      <c r="J857" s="5">
        <v>1000</v>
      </c>
      <c r="K857" s="5"/>
    </row>
    <row r="858" spans="2:13" x14ac:dyDescent="0.3">
      <c r="B858" s="18" t="s">
        <v>961</v>
      </c>
      <c r="C858" t="s">
        <v>884</v>
      </c>
      <c r="E858" s="5" t="s">
        <v>885</v>
      </c>
      <c r="F858" s="5">
        <v>0</v>
      </c>
      <c r="G858" s="5">
        <v>1</v>
      </c>
      <c r="H858" s="5" t="s">
        <v>19</v>
      </c>
      <c r="I858" s="5"/>
      <c r="J858" s="5"/>
      <c r="K858" s="5" t="s">
        <v>26</v>
      </c>
      <c r="L858">
        <f>0.9*11.6767</f>
        <v>10.509030000000001</v>
      </c>
      <c r="M858">
        <v>1000</v>
      </c>
    </row>
    <row r="859" spans="2:13" x14ac:dyDescent="0.3">
      <c r="E859" s="5" t="s">
        <v>874</v>
      </c>
      <c r="F859" s="5">
        <v>0</v>
      </c>
      <c r="G859" s="5">
        <v>1000</v>
      </c>
      <c r="H859" s="5" t="s">
        <v>875</v>
      </c>
      <c r="I859" s="5">
        <v>0</v>
      </c>
      <c r="J859" s="5">
        <v>1000</v>
      </c>
      <c r="K859" s="5"/>
    </row>
    <row r="860" spans="2:13" x14ac:dyDescent="0.3">
      <c r="B860" s="18" t="s">
        <v>962</v>
      </c>
      <c r="C860" t="s">
        <v>887</v>
      </c>
      <c r="E860" s="5" t="s">
        <v>137</v>
      </c>
      <c r="F860" s="5">
        <v>0</v>
      </c>
      <c r="G860" s="5">
        <v>1</v>
      </c>
      <c r="H860" s="5" t="s">
        <v>19</v>
      </c>
      <c r="I860" s="5"/>
      <c r="J860" s="5"/>
      <c r="K860" s="5" t="s">
        <v>26</v>
      </c>
      <c r="L860">
        <f>0.9*17.48</f>
        <v>15.732000000000001</v>
      </c>
      <c r="M860">
        <v>1000</v>
      </c>
    </row>
    <row r="861" spans="2:13" x14ac:dyDescent="0.3">
      <c r="E861" s="5" t="s">
        <v>874</v>
      </c>
      <c r="F861" s="5">
        <v>0</v>
      </c>
      <c r="G861" s="5">
        <v>1000</v>
      </c>
      <c r="H861" s="5" t="s">
        <v>875</v>
      </c>
      <c r="I861" s="5">
        <v>0</v>
      </c>
      <c r="J861" s="5">
        <v>1000</v>
      </c>
      <c r="K861" s="5"/>
    </row>
    <row r="862" spans="2:13" x14ac:dyDescent="0.3">
      <c r="B862" s="18" t="s">
        <v>963</v>
      </c>
      <c r="C862" t="s">
        <v>888</v>
      </c>
      <c r="E862" s="5" t="s">
        <v>141</v>
      </c>
      <c r="F862" s="5">
        <v>0</v>
      </c>
      <c r="G862" s="5">
        <v>1</v>
      </c>
      <c r="H862" s="5" t="s">
        <v>19</v>
      </c>
      <c r="I862" s="5"/>
      <c r="J862" s="5"/>
      <c r="K862" s="5" t="s">
        <v>26</v>
      </c>
      <c r="L862">
        <f>0.9*17.814</f>
        <v>16.032600000000002</v>
      </c>
      <c r="M862">
        <v>1000</v>
      </c>
    </row>
    <row r="863" spans="2:13" x14ac:dyDescent="0.3">
      <c r="E863" s="5" t="s">
        <v>874</v>
      </c>
      <c r="F863" s="5">
        <v>0</v>
      </c>
      <c r="G863" s="5">
        <v>1000</v>
      </c>
      <c r="H863" s="5" t="s">
        <v>875</v>
      </c>
      <c r="I863" s="5">
        <v>0</v>
      </c>
      <c r="J863" s="5">
        <v>1000</v>
      </c>
      <c r="K863" s="5"/>
    </row>
    <row r="864" spans="2:13" x14ac:dyDescent="0.3">
      <c r="B864" s="18" t="s">
        <v>964</v>
      </c>
      <c r="C864" t="s">
        <v>889</v>
      </c>
      <c r="E864" s="5" t="s">
        <v>139</v>
      </c>
      <c r="F864" s="5">
        <v>0</v>
      </c>
      <c r="G864" s="5">
        <v>1</v>
      </c>
      <c r="H864" s="5" t="s">
        <v>19</v>
      </c>
      <c r="I864" s="5"/>
      <c r="J864" s="5"/>
      <c r="K864" s="5" t="s">
        <v>26</v>
      </c>
      <c r="L864">
        <f>0.9*6</f>
        <v>5.4</v>
      </c>
      <c r="M864">
        <v>1000</v>
      </c>
    </row>
    <row r="865" spans="2:13" x14ac:dyDescent="0.3">
      <c r="E865" s="5" t="s">
        <v>874</v>
      </c>
      <c r="F865" s="5">
        <v>0</v>
      </c>
      <c r="G865" s="5">
        <v>1000</v>
      </c>
      <c r="H865" s="5" t="s">
        <v>875</v>
      </c>
      <c r="I865" s="5">
        <v>0</v>
      </c>
      <c r="J865" s="5">
        <v>1000</v>
      </c>
      <c r="K865" s="5"/>
    </row>
    <row r="866" spans="2:13" x14ac:dyDescent="0.3">
      <c r="B866" s="18" t="s">
        <v>965</v>
      </c>
      <c r="C866" t="s">
        <v>890</v>
      </c>
      <c r="E866" s="5" t="s">
        <v>149</v>
      </c>
      <c r="F866" s="5">
        <v>0</v>
      </c>
      <c r="G866" s="5">
        <v>1</v>
      </c>
      <c r="H866" s="5" t="s">
        <v>19</v>
      </c>
      <c r="I866" s="5"/>
      <c r="J866" s="5"/>
      <c r="K866" s="5" t="s">
        <v>26</v>
      </c>
      <c r="L866">
        <f>0.9*19.816</f>
        <v>17.834399999999999</v>
      </c>
      <c r="M866">
        <v>1000</v>
      </c>
    </row>
    <row r="867" spans="2:13" x14ac:dyDescent="0.3">
      <c r="E867" s="5" t="s">
        <v>874</v>
      </c>
      <c r="F867" s="5">
        <v>0</v>
      </c>
      <c r="G867" s="5">
        <v>1000</v>
      </c>
      <c r="H867" s="5" t="s">
        <v>875</v>
      </c>
      <c r="I867" s="5">
        <v>0</v>
      </c>
      <c r="J867" s="5">
        <v>1000</v>
      </c>
      <c r="K867" s="5"/>
    </row>
    <row r="868" spans="2:13" x14ac:dyDescent="0.3">
      <c r="B868" s="18" t="s">
        <v>967</v>
      </c>
      <c r="C868" t="s">
        <v>891</v>
      </c>
      <c r="E868" s="5" t="s">
        <v>153</v>
      </c>
      <c r="F868" s="5">
        <v>0</v>
      </c>
      <c r="G868" s="5">
        <v>1</v>
      </c>
      <c r="H868" s="5" t="s">
        <v>19</v>
      </c>
      <c r="I868" s="5"/>
      <c r="J868" s="5"/>
      <c r="K868" s="5" t="s">
        <v>26</v>
      </c>
      <c r="L868">
        <f>0.9*28.22</f>
        <v>25.398</v>
      </c>
      <c r="M868">
        <v>1000</v>
      </c>
    </row>
    <row r="869" spans="2:13" x14ac:dyDescent="0.3">
      <c r="E869" s="5" t="s">
        <v>874</v>
      </c>
      <c r="F869" s="5">
        <v>0</v>
      </c>
      <c r="G869" s="5">
        <v>1000</v>
      </c>
      <c r="H869" s="5" t="s">
        <v>875</v>
      </c>
      <c r="I869" s="5">
        <v>0</v>
      </c>
      <c r="J869" s="5">
        <v>1000</v>
      </c>
      <c r="K869" s="5"/>
    </row>
    <row r="870" spans="2:13" x14ac:dyDescent="0.3">
      <c r="B870" s="18" t="s">
        <v>968</v>
      </c>
      <c r="C870" t="s">
        <v>892</v>
      </c>
      <c r="E870" s="5" t="s">
        <v>157</v>
      </c>
      <c r="F870" s="5">
        <v>0</v>
      </c>
      <c r="G870" s="5">
        <v>1</v>
      </c>
      <c r="H870" s="5" t="s">
        <v>19</v>
      </c>
      <c r="I870" s="5"/>
      <c r="J870" s="5"/>
      <c r="K870" s="5" t="s">
        <v>26</v>
      </c>
      <c r="L870">
        <f>0.9*27.422</f>
        <v>24.6798</v>
      </c>
      <c r="M870">
        <v>1000</v>
      </c>
    </row>
    <row r="871" spans="2:13" x14ac:dyDescent="0.3">
      <c r="E871" s="5" t="s">
        <v>874</v>
      </c>
      <c r="F871" s="5">
        <v>0</v>
      </c>
      <c r="G871" s="5">
        <v>1000</v>
      </c>
      <c r="H871" s="5" t="s">
        <v>875</v>
      </c>
      <c r="I871" s="5">
        <v>0</v>
      </c>
      <c r="J871" s="5">
        <v>1000</v>
      </c>
      <c r="K871" s="5"/>
    </row>
    <row r="872" spans="2:13" x14ac:dyDescent="0.3">
      <c r="B872" s="18" t="s">
        <v>969</v>
      </c>
      <c r="C872" t="s">
        <v>893</v>
      </c>
      <c r="E872" s="5" t="s">
        <v>161</v>
      </c>
      <c r="F872" s="5">
        <v>0</v>
      </c>
      <c r="G872" s="5">
        <v>1</v>
      </c>
      <c r="H872" s="5" t="s">
        <v>19</v>
      </c>
      <c r="I872" s="5"/>
      <c r="J872" s="5"/>
      <c r="K872" s="5" t="s">
        <v>26</v>
      </c>
      <c r="L872">
        <f>0.9*26.822</f>
        <v>24.139800000000001</v>
      </c>
      <c r="M872">
        <v>1000</v>
      </c>
    </row>
    <row r="873" spans="2:13" x14ac:dyDescent="0.3">
      <c r="E873" s="5" t="s">
        <v>874</v>
      </c>
      <c r="F873" s="5">
        <v>0</v>
      </c>
      <c r="G873" s="5">
        <v>1000</v>
      </c>
      <c r="H873" s="5" t="s">
        <v>875</v>
      </c>
      <c r="I873" s="5">
        <v>0</v>
      </c>
      <c r="J873" s="5">
        <v>1000</v>
      </c>
      <c r="K873" s="5"/>
    </row>
    <row r="874" spans="2:13" x14ac:dyDescent="0.3">
      <c r="B874" s="18" t="s">
        <v>970</v>
      </c>
      <c r="C874" t="s">
        <v>895</v>
      </c>
      <c r="E874" s="5" t="s">
        <v>169</v>
      </c>
      <c r="F874" s="5">
        <v>0</v>
      </c>
      <c r="G874" s="5">
        <v>1</v>
      </c>
      <c r="H874" s="5" t="s">
        <v>19</v>
      </c>
      <c r="I874" s="5"/>
      <c r="J874" s="5"/>
      <c r="K874" s="5" t="s">
        <v>26</v>
      </c>
      <c r="L874">
        <f>0.9*27.222</f>
        <v>24.4998</v>
      </c>
      <c r="M874">
        <v>1000</v>
      </c>
    </row>
    <row r="875" spans="2:13" x14ac:dyDescent="0.3">
      <c r="E875" s="5" t="s">
        <v>874</v>
      </c>
      <c r="F875" s="5">
        <v>0</v>
      </c>
      <c r="G875" s="5">
        <v>1000</v>
      </c>
      <c r="H875" s="5" t="s">
        <v>875</v>
      </c>
      <c r="I875" s="5">
        <v>0</v>
      </c>
      <c r="J875" s="5">
        <v>1000</v>
      </c>
      <c r="K875" s="5"/>
    </row>
    <row r="876" spans="2:13" x14ac:dyDescent="0.3">
      <c r="B876" s="18" t="s">
        <v>971</v>
      </c>
      <c r="C876" t="s">
        <v>896</v>
      </c>
      <c r="E876" s="5" t="s">
        <v>143</v>
      </c>
      <c r="F876" s="5">
        <v>0</v>
      </c>
      <c r="G876" s="5">
        <v>1</v>
      </c>
      <c r="H876" s="5" t="s">
        <v>19</v>
      </c>
      <c r="I876" s="5"/>
      <c r="J876" s="5"/>
      <c r="K876" s="5" t="s">
        <v>26</v>
      </c>
      <c r="L876">
        <f>0.9*21.216</f>
        <v>19.0944</v>
      </c>
      <c r="M876">
        <v>1000</v>
      </c>
    </row>
    <row r="877" spans="2:13" x14ac:dyDescent="0.3">
      <c r="E877" s="5" t="s">
        <v>874</v>
      </c>
      <c r="F877" s="5">
        <v>0</v>
      </c>
      <c r="G877" s="5">
        <v>1000</v>
      </c>
      <c r="H877" s="5" t="s">
        <v>875</v>
      </c>
      <c r="I877" s="5">
        <v>0</v>
      </c>
      <c r="J877" s="5">
        <v>1000</v>
      </c>
      <c r="K877" s="5"/>
    </row>
    <row r="878" spans="2:13" x14ac:dyDescent="0.3">
      <c r="B878" s="18" t="s">
        <v>972</v>
      </c>
      <c r="C878" t="s">
        <v>897</v>
      </c>
      <c r="E878" s="5" t="s">
        <v>145</v>
      </c>
      <c r="F878" s="5">
        <v>0</v>
      </c>
      <c r="G878" s="5">
        <v>1</v>
      </c>
      <c r="H878" s="5" t="s">
        <v>19</v>
      </c>
      <c r="I878" s="5"/>
      <c r="J878" s="5"/>
      <c r="K878" s="5" t="s">
        <v>26</v>
      </c>
      <c r="L878">
        <f>0.9*10.0087</f>
        <v>9.0078300000000002</v>
      </c>
      <c r="M878">
        <v>1000</v>
      </c>
    </row>
    <row r="879" spans="2:13" x14ac:dyDescent="0.3">
      <c r="E879" s="5" t="s">
        <v>874</v>
      </c>
      <c r="F879" s="5">
        <v>0</v>
      </c>
      <c r="G879" s="5">
        <v>1000</v>
      </c>
      <c r="H879" s="5" t="s">
        <v>875</v>
      </c>
      <c r="I879" s="5">
        <v>0</v>
      </c>
      <c r="J879" s="5">
        <v>1000</v>
      </c>
      <c r="K879" s="5"/>
    </row>
    <row r="880" spans="2:13" x14ac:dyDescent="0.3">
      <c r="B880" s="18" t="s">
        <v>973</v>
      </c>
      <c r="C880" t="s">
        <v>898</v>
      </c>
      <c r="E880" s="5" t="s">
        <v>173</v>
      </c>
      <c r="F880" s="5">
        <v>0</v>
      </c>
      <c r="G880" s="5">
        <v>1</v>
      </c>
      <c r="H880" s="5" t="s">
        <v>19</v>
      </c>
      <c r="I880" s="5"/>
      <c r="J880" s="5"/>
      <c r="K880" s="5" t="s">
        <v>26</v>
      </c>
      <c r="L880">
        <f>0.9*15.12</f>
        <v>13.607999999999999</v>
      </c>
      <c r="M880">
        <v>1000</v>
      </c>
    </row>
    <row r="881" spans="1:18" x14ac:dyDescent="0.3">
      <c r="E881" s="5" t="s">
        <v>874</v>
      </c>
      <c r="F881" s="5">
        <v>0</v>
      </c>
      <c r="G881" s="5">
        <v>1000</v>
      </c>
      <c r="H881" s="5" t="s">
        <v>875</v>
      </c>
      <c r="I881" s="5">
        <v>0</v>
      </c>
      <c r="J881" s="5">
        <v>1000</v>
      </c>
      <c r="K881" s="5"/>
    </row>
    <row r="882" spans="1:18" x14ac:dyDescent="0.3">
      <c r="B882" s="18" t="s">
        <v>975</v>
      </c>
      <c r="C882" t="s">
        <v>899</v>
      </c>
      <c r="E882" s="5" t="s">
        <v>177</v>
      </c>
      <c r="F882" s="5">
        <v>0</v>
      </c>
      <c r="G882" s="5">
        <v>1</v>
      </c>
      <c r="H882" s="5" t="s">
        <v>19</v>
      </c>
      <c r="I882" s="5"/>
      <c r="J882" s="5"/>
      <c r="K882" s="5" t="s">
        <v>26</v>
      </c>
      <c r="L882">
        <f>0.9*33.02</f>
        <v>29.718000000000004</v>
      </c>
      <c r="M882">
        <v>1000</v>
      </c>
    </row>
    <row r="883" spans="1:18" x14ac:dyDescent="0.3">
      <c r="E883" s="5" t="s">
        <v>874</v>
      </c>
      <c r="F883" s="5">
        <v>0</v>
      </c>
      <c r="G883" s="5">
        <v>1000</v>
      </c>
      <c r="H883" s="5" t="s">
        <v>875</v>
      </c>
      <c r="I883" s="5">
        <v>0</v>
      </c>
      <c r="J883" s="5">
        <v>1000</v>
      </c>
      <c r="K883" s="5"/>
    </row>
    <row r="884" spans="1:18" x14ac:dyDescent="0.3">
      <c r="B884" s="18" t="s">
        <v>976</v>
      </c>
      <c r="C884" t="s">
        <v>900</v>
      </c>
      <c r="E884" s="5" t="s">
        <v>191</v>
      </c>
      <c r="F884" s="5">
        <v>0</v>
      </c>
      <c r="G884" s="5">
        <v>1</v>
      </c>
      <c r="H884" s="5" t="s">
        <v>19</v>
      </c>
      <c r="I884" s="5"/>
      <c r="J884" s="5"/>
      <c r="K884" s="5" t="s">
        <v>26</v>
      </c>
      <c r="L884">
        <f>0.9*29.024</f>
        <v>26.121600000000001</v>
      </c>
      <c r="M884">
        <v>1000</v>
      </c>
    </row>
    <row r="885" spans="1:18" x14ac:dyDescent="0.3">
      <c r="E885" s="5" t="s">
        <v>874</v>
      </c>
      <c r="F885" s="5">
        <v>0</v>
      </c>
      <c r="G885" s="5">
        <v>1000</v>
      </c>
      <c r="H885" s="5" t="s">
        <v>875</v>
      </c>
      <c r="I885" s="5">
        <v>0</v>
      </c>
      <c r="J885" s="5">
        <v>1000</v>
      </c>
      <c r="K885" s="5"/>
    </row>
    <row r="886" spans="1:18" x14ac:dyDescent="0.3">
      <c r="B886" s="18" t="s">
        <v>977</v>
      </c>
      <c r="C886" t="s">
        <v>901</v>
      </c>
      <c r="E886" s="5" t="s">
        <v>181</v>
      </c>
      <c r="F886" s="5">
        <v>0</v>
      </c>
      <c r="G886" s="5">
        <v>1</v>
      </c>
      <c r="H886" s="5" t="s">
        <v>19</v>
      </c>
      <c r="I886" s="5"/>
      <c r="J886" s="5"/>
      <c r="K886" s="5" t="s">
        <v>26</v>
      </c>
      <c r="L886">
        <f>0.9*23.218</f>
        <v>20.8962</v>
      </c>
      <c r="M886">
        <v>1000</v>
      </c>
    </row>
    <row r="887" spans="1:18" x14ac:dyDescent="0.3">
      <c r="E887" s="5" t="s">
        <v>874</v>
      </c>
      <c r="F887" s="5">
        <v>0</v>
      </c>
      <c r="G887" s="5">
        <v>1000</v>
      </c>
      <c r="H887" s="5" t="s">
        <v>875</v>
      </c>
      <c r="I887" s="5">
        <v>0</v>
      </c>
      <c r="J887" s="5">
        <v>1000</v>
      </c>
      <c r="K887" s="5"/>
    </row>
    <row r="888" spans="1:18" x14ac:dyDescent="0.3">
      <c r="A888" s="29"/>
      <c r="B888" s="30" t="s">
        <v>978</v>
      </c>
      <c r="C888" s="29" t="s">
        <v>983</v>
      </c>
      <c r="D888" s="29"/>
      <c r="E888" s="28" t="s">
        <v>984</v>
      </c>
      <c r="F888" s="27"/>
      <c r="G888" s="27"/>
      <c r="H888" s="29" t="s">
        <v>19</v>
      </c>
      <c r="I888" s="29"/>
      <c r="J888" s="29"/>
      <c r="K888" s="29"/>
      <c r="L888" s="29"/>
      <c r="M888" s="29"/>
      <c r="N888" s="29"/>
      <c r="O888" s="29"/>
      <c r="P888" s="29"/>
      <c r="Q888" s="29"/>
      <c r="R888" s="29"/>
    </row>
    <row r="889" spans="1:18" x14ac:dyDescent="0.3">
      <c r="A889" s="29"/>
      <c r="B889" s="29"/>
      <c r="C889" s="29"/>
      <c r="D889" s="29"/>
      <c r="E889" s="28"/>
      <c r="F889" s="27"/>
      <c r="G889" s="27"/>
      <c r="H889" s="28" t="s">
        <v>755</v>
      </c>
      <c r="I889" s="27">
        <v>1</v>
      </c>
      <c r="J889" s="29"/>
      <c r="K889" s="29"/>
      <c r="L889" s="29"/>
      <c r="M889" s="29"/>
      <c r="N889" s="29"/>
      <c r="O889" s="29"/>
      <c r="P889" s="29"/>
      <c r="Q889" s="29"/>
      <c r="R889" s="29"/>
    </row>
    <row r="890" spans="1:18" x14ac:dyDescent="0.3">
      <c r="A890" s="29"/>
      <c r="B890" s="29"/>
      <c r="C890" s="29"/>
      <c r="D890" s="29"/>
      <c r="E890" s="28"/>
      <c r="F890" s="27"/>
      <c r="G890" s="27"/>
      <c r="H890" s="28" t="s">
        <v>622</v>
      </c>
      <c r="I890" s="27">
        <v>0</v>
      </c>
      <c r="J890" s="29">
        <v>1000</v>
      </c>
      <c r="K890" s="29"/>
      <c r="L890" s="29"/>
      <c r="M890" s="29"/>
      <c r="N890" s="29"/>
      <c r="O890" s="29"/>
      <c r="P890" s="29"/>
      <c r="Q890" s="29"/>
      <c r="R890" s="29"/>
    </row>
    <row r="891" spans="1:18" x14ac:dyDescent="0.3">
      <c r="A891" s="33"/>
      <c r="B891" s="34" t="s">
        <v>979</v>
      </c>
      <c r="C891" s="33" t="s">
        <v>986</v>
      </c>
      <c r="D891" s="31"/>
      <c r="E891" s="32" t="s">
        <v>987</v>
      </c>
      <c r="F891" s="31"/>
      <c r="G891" s="31"/>
      <c r="H891" s="32" t="s">
        <v>19</v>
      </c>
      <c r="I891" s="31"/>
      <c r="J891" s="33"/>
      <c r="K891" s="33"/>
      <c r="L891" s="33"/>
      <c r="M891" s="33"/>
      <c r="N891" s="33"/>
      <c r="O891" s="33"/>
      <c r="P891" s="33"/>
      <c r="Q891" s="33"/>
      <c r="R891" s="33"/>
    </row>
    <row r="892" spans="1:18" x14ac:dyDescent="0.3">
      <c r="A892" s="33"/>
      <c r="B892" s="33"/>
      <c r="C892" s="33"/>
      <c r="D892" s="33"/>
      <c r="E892" s="32"/>
      <c r="F892" s="31"/>
      <c r="G892" s="31"/>
      <c r="H892" s="32" t="s">
        <v>755</v>
      </c>
      <c r="I892" s="31">
        <v>1</v>
      </c>
      <c r="J892" s="33"/>
      <c r="K892" s="33"/>
      <c r="L892" s="33"/>
      <c r="M892" s="33"/>
      <c r="N892" s="33"/>
      <c r="O892" s="33"/>
      <c r="P892" s="33"/>
      <c r="Q892" s="33"/>
      <c r="R892" s="33"/>
    </row>
    <row r="893" spans="1:18" x14ac:dyDescent="0.3">
      <c r="A893" s="37"/>
      <c r="B893" s="38" t="s">
        <v>980</v>
      </c>
      <c r="C893" s="36" t="s">
        <v>988</v>
      </c>
      <c r="D893" s="36"/>
      <c r="E893" s="37" t="s">
        <v>989</v>
      </c>
      <c r="F893" s="36"/>
      <c r="G893" s="36"/>
      <c r="H893" s="37" t="s">
        <v>318</v>
      </c>
      <c r="I893" s="36">
        <v>1</v>
      </c>
      <c r="J893" s="36"/>
      <c r="K893" s="37"/>
    </row>
    <row r="894" spans="1:18" x14ac:dyDescent="0.3">
      <c r="A894" s="37"/>
      <c r="B894" s="36"/>
      <c r="C894" s="36"/>
      <c r="D894" s="36"/>
      <c r="E894" s="37"/>
      <c r="F894" s="36"/>
      <c r="G894" s="36"/>
      <c r="H894" s="37" t="s">
        <v>30</v>
      </c>
      <c r="I894" s="36"/>
      <c r="J894" s="36"/>
      <c r="K894" s="37"/>
    </row>
    <row r="895" spans="1:18" x14ac:dyDescent="0.3">
      <c r="A895" s="37"/>
      <c r="B895" s="38" t="s">
        <v>981</v>
      </c>
      <c r="C895" s="36" t="s">
        <v>990</v>
      </c>
      <c r="D895" s="36"/>
      <c r="E895" s="37" t="s">
        <v>296</v>
      </c>
      <c r="F895" s="36"/>
      <c r="G895" s="36"/>
      <c r="H895" s="35" t="s">
        <v>864</v>
      </c>
      <c r="I895" s="35">
        <v>1</v>
      </c>
      <c r="J895" s="35">
        <v>1</v>
      </c>
      <c r="K895" s="37"/>
    </row>
    <row r="896" spans="1:18" x14ac:dyDescent="0.3">
      <c r="A896" s="37"/>
      <c r="B896" s="36"/>
      <c r="C896" s="36"/>
      <c r="D896" s="36"/>
      <c r="E896" s="35" t="s">
        <v>863</v>
      </c>
      <c r="F896" s="35"/>
      <c r="G896" s="35"/>
      <c r="H896" s="35" t="s">
        <v>866</v>
      </c>
      <c r="I896" s="35"/>
      <c r="J896" s="35"/>
      <c r="K896" s="37"/>
    </row>
    <row r="897" spans="1:13" x14ac:dyDescent="0.3">
      <c r="A897" s="37"/>
      <c r="B897" s="36"/>
      <c r="C897" s="36"/>
      <c r="D897" s="36"/>
      <c r="E897" s="35" t="s">
        <v>991</v>
      </c>
      <c r="F897" s="35"/>
      <c r="G897" s="35"/>
      <c r="H897" s="36" t="s">
        <v>622</v>
      </c>
      <c r="I897" s="36"/>
      <c r="J897" s="36"/>
      <c r="K897" s="37"/>
    </row>
    <row r="898" spans="1:13" s="36" customFormat="1" x14ac:dyDescent="0.3">
      <c r="B898" s="38" t="s">
        <v>982</v>
      </c>
      <c r="C898" s="36" t="s">
        <v>994</v>
      </c>
      <c r="E898" s="36" t="s">
        <v>25</v>
      </c>
      <c r="H898" s="37" t="s">
        <v>104</v>
      </c>
      <c r="I898" s="36">
        <v>1</v>
      </c>
    </row>
    <row r="899" spans="1:13" s="36" customFormat="1" x14ac:dyDescent="0.3">
      <c r="B899" s="38" t="s">
        <v>985</v>
      </c>
      <c r="C899" s="36" t="s">
        <v>995</v>
      </c>
      <c r="E899" s="36" t="s">
        <v>78</v>
      </c>
      <c r="H899" s="37" t="s">
        <v>19</v>
      </c>
    </row>
    <row r="900" spans="1:13" s="36" customFormat="1" x14ac:dyDescent="0.3">
      <c r="H900" s="37" t="s">
        <v>608</v>
      </c>
      <c r="I900" s="36">
        <v>1</v>
      </c>
    </row>
    <row r="901" spans="1:13" s="36" customFormat="1" x14ac:dyDescent="0.3">
      <c r="B901" s="38" t="s">
        <v>992</v>
      </c>
      <c r="C901" s="36" t="s">
        <v>997</v>
      </c>
      <c r="E901" s="36" t="s">
        <v>998</v>
      </c>
      <c r="H901" s="36" t="s">
        <v>999</v>
      </c>
      <c r="K901" s="32" t="s">
        <v>26</v>
      </c>
      <c r="L901" s="35">
        <v>1</v>
      </c>
      <c r="M901" s="35">
        <v>1000</v>
      </c>
    </row>
    <row r="902" spans="1:13" s="36" customFormat="1" x14ac:dyDescent="0.3">
      <c r="B902" s="38" t="s">
        <v>993</v>
      </c>
      <c r="C902" s="36" t="s">
        <v>1040</v>
      </c>
      <c r="E902" s="35" t="s">
        <v>1001</v>
      </c>
      <c r="F902" s="36">
        <v>1</v>
      </c>
      <c r="H902" s="39" t="s">
        <v>1002</v>
      </c>
      <c r="I902" s="36">
        <v>1</v>
      </c>
    </row>
    <row r="903" spans="1:13" s="36" customFormat="1" x14ac:dyDescent="0.3">
      <c r="E903" s="37" t="s">
        <v>1003</v>
      </c>
      <c r="H903" s="37" t="s">
        <v>30</v>
      </c>
      <c r="I903" s="36">
        <v>1</v>
      </c>
    </row>
    <row r="904" spans="1:13" s="36" customFormat="1" x14ac:dyDescent="0.3">
      <c r="B904" s="38" t="s">
        <v>996</v>
      </c>
      <c r="C904" s="36" t="s">
        <v>1005</v>
      </c>
      <c r="E904" s="37" t="s">
        <v>832</v>
      </c>
      <c r="F904" s="37"/>
      <c r="G904" s="37"/>
      <c r="H904" s="37" t="s">
        <v>1006</v>
      </c>
      <c r="I904" s="37">
        <v>1</v>
      </c>
      <c r="J904" s="37"/>
      <c r="K904" s="37"/>
    </row>
    <row r="905" spans="1:13" s="36" customFormat="1" x14ac:dyDescent="0.3">
      <c r="E905" s="37" t="s">
        <v>1007</v>
      </c>
      <c r="F905" s="37"/>
      <c r="G905" s="37"/>
      <c r="H905" s="37" t="s">
        <v>1008</v>
      </c>
      <c r="I905" s="37"/>
      <c r="J905" s="37"/>
      <c r="K905" s="37"/>
    </row>
    <row r="906" spans="1:13" s="36" customFormat="1" x14ac:dyDescent="0.3">
      <c r="B906" s="38" t="s">
        <v>1000</v>
      </c>
      <c r="C906" s="36" t="s">
        <v>1010</v>
      </c>
      <c r="E906" s="39" t="s">
        <v>1011</v>
      </c>
      <c r="F906" s="37"/>
      <c r="G906" s="37"/>
      <c r="H906" s="37" t="s">
        <v>821</v>
      </c>
      <c r="I906" s="37">
        <v>1</v>
      </c>
      <c r="J906" s="37"/>
      <c r="K906" s="37"/>
    </row>
    <row r="907" spans="1:13" s="36" customFormat="1" x14ac:dyDescent="0.3">
      <c r="E907" s="39" t="s">
        <v>1012</v>
      </c>
      <c r="F907" s="37"/>
      <c r="G907" s="37"/>
      <c r="H907" s="37" t="s">
        <v>1013</v>
      </c>
      <c r="I907" s="37"/>
      <c r="J907" s="37"/>
      <c r="K907" s="37"/>
    </row>
    <row r="908" spans="1:13" s="36" customFormat="1" x14ac:dyDescent="0.3">
      <c r="B908" s="38" t="s">
        <v>1004</v>
      </c>
      <c r="C908" s="36" t="s">
        <v>1015</v>
      </c>
      <c r="E908" s="39" t="s">
        <v>1016</v>
      </c>
      <c r="F908" s="37"/>
      <c r="G908" s="37"/>
      <c r="H908" s="37" t="s">
        <v>794</v>
      </c>
      <c r="I908" s="37">
        <v>1</v>
      </c>
      <c r="J908" s="37"/>
      <c r="K908" s="37"/>
    </row>
    <row r="909" spans="1:13" s="36" customFormat="1" x14ac:dyDescent="0.3">
      <c r="E909" s="39"/>
      <c r="F909" s="37"/>
      <c r="G909" s="37"/>
      <c r="H909" s="37" t="s">
        <v>1017</v>
      </c>
      <c r="I909" s="37"/>
      <c r="J909" s="37"/>
      <c r="K909" s="37"/>
    </row>
    <row r="910" spans="1:13" s="36" customFormat="1" x14ac:dyDescent="0.3">
      <c r="B910" s="38" t="s">
        <v>1009</v>
      </c>
      <c r="C910" s="36" t="s">
        <v>1019</v>
      </c>
      <c r="E910" s="37" t="s">
        <v>1020</v>
      </c>
      <c r="F910" s="37">
        <v>1</v>
      </c>
      <c r="G910" s="37"/>
      <c r="H910" s="37" t="s">
        <v>1021</v>
      </c>
      <c r="I910" s="37">
        <v>1</v>
      </c>
      <c r="J910" s="37"/>
      <c r="K910" s="37"/>
    </row>
    <row r="911" spans="1:13" s="36" customFormat="1" x14ac:dyDescent="0.3">
      <c r="E911" s="37"/>
      <c r="F911" s="37"/>
      <c r="G911" s="37"/>
      <c r="H911" s="37" t="s">
        <v>760</v>
      </c>
      <c r="I911" s="37"/>
      <c r="J911" s="37"/>
      <c r="K911" s="37"/>
    </row>
    <row r="912" spans="1:13" s="36" customFormat="1" x14ac:dyDescent="0.3">
      <c r="B912" s="38" t="s">
        <v>1014</v>
      </c>
      <c r="C912" s="36" t="s">
        <v>1023</v>
      </c>
      <c r="E912" s="37" t="s">
        <v>1020</v>
      </c>
      <c r="F912" s="37">
        <v>1</v>
      </c>
      <c r="G912" s="37"/>
      <c r="H912" s="37" t="s">
        <v>1021</v>
      </c>
      <c r="I912" s="37">
        <v>1</v>
      </c>
    </row>
    <row r="913" spans="1:13" s="36" customFormat="1" x14ac:dyDescent="0.3">
      <c r="E913" s="37" t="s">
        <v>768</v>
      </c>
      <c r="F913" s="37"/>
      <c r="G913" s="37"/>
      <c r="H913" s="37" t="s">
        <v>1024</v>
      </c>
      <c r="I913" s="37"/>
    </row>
    <row r="914" spans="1:13" s="36" customFormat="1" x14ac:dyDescent="0.3">
      <c r="B914" s="38" t="s">
        <v>1018</v>
      </c>
      <c r="C914" s="36" t="s">
        <v>1026</v>
      </c>
      <c r="E914" s="36" t="s">
        <v>1027</v>
      </c>
      <c r="H914" s="36" t="s">
        <v>762</v>
      </c>
      <c r="I914" s="36">
        <v>1</v>
      </c>
    </row>
    <row r="915" spans="1:13" s="36" customFormat="1" x14ac:dyDescent="0.3">
      <c r="H915" s="36" t="s">
        <v>783</v>
      </c>
    </row>
    <row r="916" spans="1:13" s="36" customFormat="1" x14ac:dyDescent="0.3">
      <c r="A916" s="37"/>
      <c r="B916" s="38" t="s">
        <v>1022</v>
      </c>
      <c r="C916" s="36" t="s">
        <v>1028</v>
      </c>
      <c r="E916" s="37" t="s">
        <v>438</v>
      </c>
      <c r="H916" s="37" t="s">
        <v>318</v>
      </c>
      <c r="I916" s="36">
        <v>1</v>
      </c>
      <c r="K916" s="37"/>
    </row>
    <row r="917" spans="1:13" s="36" customFormat="1" x14ac:dyDescent="0.3">
      <c r="A917" s="37"/>
      <c r="B917" s="38" t="s">
        <v>1025</v>
      </c>
      <c r="C917" s="36" t="s">
        <v>1039</v>
      </c>
      <c r="E917" s="37" t="s">
        <v>1029</v>
      </c>
      <c r="H917" s="37" t="s">
        <v>1030</v>
      </c>
      <c r="I917" s="36">
        <v>1</v>
      </c>
      <c r="K917" s="32" t="s">
        <v>26</v>
      </c>
      <c r="L917" s="36">
        <v>1</v>
      </c>
      <c r="M917" s="36">
        <v>1000</v>
      </c>
    </row>
    <row r="918" spans="1:13" s="36" customFormat="1" x14ac:dyDescent="0.3">
      <c r="A918" s="37"/>
      <c r="E918" s="37"/>
      <c r="H918" s="37"/>
      <c r="K9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Dougherty, Bonnie Victoria (bvd5nq)</dc:creator>
  <cp:lastModifiedBy>Dougherty, Bonnie Victoria (bvd5nq)</cp:lastModifiedBy>
  <dcterms:created xsi:type="dcterms:W3CDTF">2020-04-08T15:19:29Z</dcterms:created>
  <dcterms:modified xsi:type="dcterms:W3CDTF">2021-02-03T15:37:58Z</dcterms:modified>
</cp:coreProperties>
</file>