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onniewang/Desktop/"/>
    </mc:Choice>
  </mc:AlternateContent>
  <xr:revisionPtr revIDLastSave="0" documentId="13_ncr:1_{2D5BE3A0-9FA5-C44E-86C2-876DC307965B}" xr6:coauthVersionLast="47" xr6:coauthVersionMax="47" xr10:uidLastSave="{00000000-0000-0000-0000-000000000000}"/>
  <bookViews>
    <workbookView xWindow="960" yWindow="1000" windowWidth="27840" windowHeight="15840" xr2:uid="{8094D079-421C-994A-B1F7-1BD56F5CA2FB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2" i="1"/>
  <c r="U3" i="1"/>
  <c r="U4" i="1"/>
  <c r="U5" i="1"/>
  <c r="U6" i="1"/>
  <c r="U7" i="1"/>
  <c r="U8" i="1"/>
  <c r="U9" i="1"/>
  <c r="U10" i="1"/>
  <c r="U11" i="1"/>
  <c r="U2" i="1"/>
  <c r="T3" i="1"/>
  <c r="T4" i="1"/>
  <c r="T5" i="1"/>
  <c r="T6" i="1"/>
  <c r="T7" i="1"/>
  <c r="T8" i="1"/>
  <c r="T9" i="1"/>
  <c r="T10" i="1"/>
  <c r="T11" i="1"/>
  <c r="T2" i="1"/>
  <c r="S3" i="1"/>
  <c r="S4" i="1"/>
  <c r="S5" i="1"/>
  <c r="S6" i="1"/>
  <c r="S7" i="1"/>
  <c r="S8" i="1"/>
  <c r="S9" i="1"/>
  <c r="S10" i="1"/>
  <c r="S11" i="1"/>
  <c r="S2" i="1"/>
  <c r="R3" i="1"/>
  <c r="R4" i="1"/>
  <c r="R5" i="1"/>
  <c r="R6" i="1"/>
  <c r="R7" i="1"/>
  <c r="R8" i="1"/>
  <c r="R9" i="1"/>
  <c r="R10" i="1"/>
  <c r="R11" i="1"/>
  <c r="R2" i="1"/>
  <c r="Q3" i="1"/>
  <c r="Q4" i="1"/>
  <c r="Q5" i="1"/>
  <c r="Q6" i="1"/>
  <c r="Q7" i="1"/>
  <c r="Q8" i="1"/>
  <c r="Q9" i="1"/>
  <c r="Q10" i="1"/>
  <c r="Q11" i="1"/>
  <c r="Q2" i="1"/>
  <c r="P3" i="1"/>
  <c r="P4" i="1"/>
  <c r="P5" i="1"/>
  <c r="P6" i="1"/>
  <c r="P7" i="1"/>
  <c r="P8" i="1"/>
  <c r="P9" i="1"/>
  <c r="P10" i="1"/>
  <c r="P11" i="1"/>
  <c r="P2" i="1"/>
  <c r="O3" i="1"/>
  <c r="O4" i="1"/>
  <c r="O5" i="1"/>
  <c r="O6" i="1"/>
  <c r="O7" i="1"/>
  <c r="O8" i="1"/>
  <c r="O9" i="1"/>
  <c r="O10" i="1"/>
  <c r="O11" i="1"/>
  <c r="O2" i="1"/>
  <c r="N3" i="1"/>
  <c r="N4" i="1"/>
  <c r="N5" i="1"/>
  <c r="N6" i="1"/>
  <c r="N7" i="1"/>
  <c r="N8" i="1"/>
  <c r="N9" i="1"/>
  <c r="N10" i="1"/>
  <c r="N11" i="1"/>
  <c r="N2" i="1"/>
  <c r="M3" i="1"/>
  <c r="M4" i="1"/>
  <c r="M5" i="1"/>
  <c r="M6" i="1"/>
  <c r="M7" i="1"/>
  <c r="M8" i="1"/>
  <c r="M9" i="1"/>
  <c r="M10" i="1"/>
  <c r="M11" i="1"/>
  <c r="M2" i="1"/>
</calcChain>
</file>

<file path=xl/sharedStrings.xml><?xml version="1.0" encoding="utf-8"?>
<sst xmlns="http://schemas.openxmlformats.org/spreadsheetml/2006/main" count="81" uniqueCount="73">
  <si>
    <t>Issuer</t>
    <phoneticPr fontId="1" type="noConversion"/>
  </si>
  <si>
    <t>Bond Name</t>
    <phoneticPr fontId="1" type="noConversion"/>
  </si>
  <si>
    <t>ISIN</t>
    <phoneticPr fontId="1" type="noConversion"/>
  </si>
  <si>
    <t>Coupon</t>
    <phoneticPr fontId="1" type="noConversion"/>
  </si>
  <si>
    <t>Issue date</t>
    <phoneticPr fontId="1" type="noConversion"/>
  </si>
  <si>
    <t>Last coupon date</t>
    <phoneticPr fontId="1" type="noConversion"/>
  </si>
  <si>
    <t>Months since last coupon</t>
    <phoneticPr fontId="1" type="noConversion"/>
  </si>
  <si>
    <t>Maturity Date</t>
    <phoneticPr fontId="1" type="noConversion"/>
  </si>
  <si>
    <t>number of payments per year</t>
    <phoneticPr fontId="1" type="noConversion"/>
  </si>
  <si>
    <t>2022.01.10</t>
    <phoneticPr fontId="1" type="noConversion"/>
  </si>
  <si>
    <t>2022.01.11</t>
    <phoneticPr fontId="1" type="noConversion"/>
  </si>
  <si>
    <t>2022.01.12</t>
    <phoneticPr fontId="1" type="noConversion"/>
  </si>
  <si>
    <t>2022.01.13</t>
    <phoneticPr fontId="1" type="noConversion"/>
  </si>
  <si>
    <t>2022.01.14</t>
    <phoneticPr fontId="1" type="noConversion"/>
  </si>
  <si>
    <t>2022.01.17</t>
    <phoneticPr fontId="1" type="noConversion"/>
  </si>
  <si>
    <t>2022.01.18</t>
    <phoneticPr fontId="1" type="noConversion"/>
  </si>
  <si>
    <t>2022.01.19</t>
    <phoneticPr fontId="1" type="noConversion"/>
  </si>
  <si>
    <t>2022.01.20</t>
    <phoneticPr fontId="1" type="noConversion"/>
  </si>
  <si>
    <t>2022.01.21</t>
    <phoneticPr fontId="1" type="noConversion"/>
  </si>
  <si>
    <t>CANADACD-BONDS 2013(24)</t>
  </si>
  <si>
    <t>CA135087B451</t>
  </si>
  <si>
    <t>CANADACD-BONDS 2016(22)</t>
  </si>
  <si>
    <t>CA135087G328</t>
  </si>
  <si>
    <t>CANADACD-BONDS 2017(23)</t>
  </si>
  <si>
    <t>CA135087H490</t>
  </si>
  <si>
    <t>CANADACD-BONDS 2018(24)</t>
  </si>
  <si>
    <t>CA135087J546</t>
  </si>
  <si>
    <t>CANADACD-BONDS 2019(24)</t>
  </si>
  <si>
    <t>CA135087J967</t>
  </si>
  <si>
    <t>CANADACD-BONDS 2019(25)</t>
  </si>
  <si>
    <t>CA135087K528</t>
  </si>
  <si>
    <t>CANADACD-BONDS 2020(25)</t>
  </si>
  <si>
    <t>CA135087K940</t>
  </si>
  <si>
    <t>CANADACD-BONDS 2020(26)</t>
  </si>
  <si>
    <t>CA135087L518</t>
  </si>
  <si>
    <t>CANADACD-BONDS 2021(26)</t>
  </si>
  <si>
    <t>CA135087L930</t>
  </si>
  <si>
    <t>CANADACD-BONDS 2021(27)</t>
  </si>
  <si>
    <t>CA135087M847</t>
  </si>
  <si>
    <t>CAN 0.50 Mar 01 2022</t>
    <phoneticPr fontId="1" type="noConversion"/>
  </si>
  <si>
    <t>CAN 1.75 Mar 01 2023</t>
    <phoneticPr fontId="1" type="noConversion"/>
  </si>
  <si>
    <t>CAN 2.25 Mar 01 2024</t>
    <phoneticPr fontId="1" type="noConversion"/>
  </si>
  <si>
    <t>CAN 2.50 Jun 01 2024</t>
    <phoneticPr fontId="1" type="noConversion"/>
  </si>
  <si>
    <t>CAN 1.50 Sep 01 2024</t>
    <phoneticPr fontId="1" type="noConversion"/>
  </si>
  <si>
    <t>CAN 1.25 Mar 01 2025</t>
    <phoneticPr fontId="1" type="noConversion"/>
  </si>
  <si>
    <t>CAN 0.50 Sep 01 2025</t>
    <phoneticPr fontId="1" type="noConversion"/>
  </si>
  <si>
    <t>CAN 0.25 Mar 01 2026</t>
    <phoneticPr fontId="1" type="noConversion"/>
  </si>
  <si>
    <t>CAN 1.00 Sep 01 2026</t>
    <phoneticPr fontId="1" type="noConversion"/>
  </si>
  <si>
    <t>CAN 1.25 Mar 01 2027</t>
    <phoneticPr fontId="1" type="noConversion"/>
  </si>
  <si>
    <t>Days since last coupon</t>
    <phoneticPr fontId="1" type="noConversion"/>
  </si>
  <si>
    <t>2022.02.28</t>
    <phoneticPr fontId="1" type="noConversion"/>
  </si>
  <si>
    <t>2023.02.28</t>
    <phoneticPr fontId="1" type="noConversion"/>
  </si>
  <si>
    <t>2024.02.29</t>
    <phoneticPr fontId="1" type="noConversion"/>
  </si>
  <si>
    <t>2024.05.31</t>
    <phoneticPr fontId="1" type="noConversion"/>
  </si>
  <si>
    <t>2024.08.31</t>
    <phoneticPr fontId="1" type="noConversion"/>
  </si>
  <si>
    <t>2025.02.28</t>
    <phoneticPr fontId="1" type="noConversion"/>
  </si>
  <si>
    <t>2025.08.31</t>
    <phoneticPr fontId="1" type="noConversion"/>
  </si>
  <si>
    <t>2026.02.28</t>
    <phoneticPr fontId="1" type="noConversion"/>
  </si>
  <si>
    <t>2026.08.31</t>
    <phoneticPr fontId="1" type="noConversion"/>
  </si>
  <si>
    <t>2027.02.28</t>
    <phoneticPr fontId="1" type="noConversion"/>
  </si>
  <si>
    <t>2021.08.31</t>
    <phoneticPr fontId="1" type="noConversion"/>
  </si>
  <si>
    <t>2021.11.30</t>
    <phoneticPr fontId="1" type="noConversion"/>
  </si>
  <si>
    <t>2016.10.10</t>
    <phoneticPr fontId="1" type="noConversion"/>
  </si>
  <si>
    <t>2017.10.05</t>
    <phoneticPr fontId="1" type="noConversion"/>
  </si>
  <si>
    <t>2018.10.04</t>
    <phoneticPr fontId="1" type="noConversion"/>
  </si>
  <si>
    <t>2013.07.01</t>
    <phoneticPr fontId="1" type="noConversion"/>
  </si>
  <si>
    <t>2019.04.04</t>
    <phoneticPr fontId="1" type="noConversion"/>
  </si>
  <si>
    <t>2019.10.10</t>
    <phoneticPr fontId="1" type="noConversion"/>
  </si>
  <si>
    <t>2020.04.02</t>
    <phoneticPr fontId="1" type="noConversion"/>
  </si>
  <si>
    <t>2020.10.08</t>
    <phoneticPr fontId="1" type="noConversion"/>
  </si>
  <si>
    <t>2021.04.15</t>
    <phoneticPr fontId="1" type="noConversion"/>
  </si>
  <si>
    <t>2021.10.14</t>
    <phoneticPr fontId="1" type="noConversion"/>
  </si>
  <si>
    <t>Years until maturity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</si>
</sst>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000_ "/>
    <numFmt numFmtId="177" formatCode="m/d/yyyy;@"/>
    <numFmt numFmtId="178" formatCode="0.000%"/>
  </numFmts>
  <fonts count="5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4"/>
      <color theme="1"/>
      <name val="Calibri"/>
      <family val="2"/>
    </font>
    <font>
      <sz val="14"/>
      <color rgb="FF000000"/>
      <name val="Calibri"/>
      <family val="2"/>
    </font>
    <font>
      <sz val="14"/>
      <color rgb="FF1111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10" fontId="4" fillId="0" borderId="0" xfId="0" applyNumberFormat="1" applyFont="1">
      <alignment vertical="center"/>
    </xf>
    <xf numFmtId="0" fontId="4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177" fontId="4" fillId="0" borderId="0" xfId="0" applyNumberFormat="1" applyFont="1" applyAlignment="1">
      <alignment horizontal="left" vertical="center"/>
    </xf>
    <xf numFmtId="49" fontId="4" fillId="0" borderId="0" xfId="0" applyNumberFormat="1" applyFont="1" applyAlignment="1">
      <alignment horizontal="left" vertical="center"/>
    </xf>
    <xf numFmtId="49" fontId="0" fillId="0" borderId="0" xfId="0" applyNumberFormat="1">
      <alignment vertical="center"/>
    </xf>
    <xf numFmtId="178" fontId="0" fillId="0" borderId="0" xfId="0" applyNumberFormat="1">
      <alignment vertical="center"/>
    </xf>
    <xf numFmtId="176" fontId="2" fillId="0" borderId="0" xfId="0" applyNumberFormat="1" applyFont="1" applyFill="1">
      <alignment vertical="center"/>
    </xf>
    <xf numFmtId="178" fontId="0" fillId="0" borderId="0" xfId="0" applyNumberFormat="1" applyFill="1">
      <alignment vertical="center"/>
    </xf>
    <xf numFmtId="0" fontId="3" fillId="0" borderId="0" xfId="0" applyFont="1" applyFill="1">
      <alignment vertical="center"/>
    </xf>
    <xf numFmtId="0" fontId="2" fillId="0" borderId="0" xfId="0" applyFont="1" applyFill="1">
      <alignment vertical="center"/>
    </xf>
    <xf numFmtId="0" fontId="4" fillId="0" borderId="0" xfId="0" applyFont="1" applyFill="1">
      <alignment vertical="center"/>
    </xf>
    <xf numFmtId="10" fontId="4" fillId="0" borderId="0" xfId="0" applyNumberFormat="1" applyFont="1" applyFill="1">
      <alignment vertical="center"/>
    </xf>
    <xf numFmtId="177" fontId="4" fillId="0" borderId="0" xfId="0" applyNumberFormat="1" applyFont="1" applyFill="1" applyAlignment="1">
      <alignment horizontal="left" vertical="center"/>
    </xf>
    <xf numFmtId="0" fontId="4" fillId="0" borderId="0" xfId="0" applyNumberFormat="1" applyFont="1" applyFill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ond%20data(&#24050;&#33258;&#21160;&#36824;&#21407;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-3yr"/>
      <sheetName val="Sheet2"/>
      <sheetName val="Sheet3 clean price"/>
      <sheetName val="Sheet3 dirty price"/>
    </sheetNames>
    <sheetDataSet>
      <sheetData sheetId="0"/>
      <sheetData sheetId="1"/>
      <sheetData sheetId="2">
        <row r="2">
          <cell r="K2">
            <v>100.04</v>
          </cell>
          <cell r="L2">
            <v>100.03</v>
          </cell>
          <cell r="M2">
            <v>100.03</v>
          </cell>
          <cell r="N2">
            <v>100.03</v>
          </cell>
          <cell r="O2">
            <v>100.02</v>
          </cell>
          <cell r="P2">
            <v>100.02</v>
          </cell>
          <cell r="Q2">
            <v>100</v>
          </cell>
          <cell r="R2">
            <v>100</v>
          </cell>
          <cell r="S2">
            <v>100</v>
          </cell>
          <cell r="T2">
            <v>100.01</v>
          </cell>
        </row>
        <row r="3">
          <cell r="K3">
            <v>100.94</v>
          </cell>
          <cell r="L3">
            <v>100.93</v>
          </cell>
          <cell r="M3">
            <v>100.91</v>
          </cell>
          <cell r="N3">
            <v>100.88</v>
          </cell>
          <cell r="O3">
            <v>100.86</v>
          </cell>
          <cell r="P3">
            <v>100.76</v>
          </cell>
          <cell r="Q3">
            <v>100.71</v>
          </cell>
          <cell r="R3">
            <v>100.71</v>
          </cell>
          <cell r="S3">
            <v>100.71</v>
          </cell>
          <cell r="T3">
            <v>100.75</v>
          </cell>
        </row>
        <row r="4">
          <cell r="K4">
            <v>102.31</v>
          </cell>
          <cell r="L4">
            <v>102.31</v>
          </cell>
          <cell r="M4">
            <v>102.26</v>
          </cell>
          <cell r="N4">
            <v>102.22</v>
          </cell>
          <cell r="O4">
            <v>102.18</v>
          </cell>
          <cell r="P4">
            <v>101.99</v>
          </cell>
          <cell r="Q4">
            <v>101.91</v>
          </cell>
          <cell r="R4">
            <v>101.9</v>
          </cell>
          <cell r="S4">
            <v>101.88</v>
          </cell>
          <cell r="T4">
            <v>101.97</v>
          </cell>
        </row>
        <row r="5">
          <cell r="K5">
            <v>103.02</v>
          </cell>
          <cell r="L5">
            <v>102.98</v>
          </cell>
          <cell r="M5">
            <v>102.97</v>
          </cell>
          <cell r="N5">
            <v>102.93</v>
          </cell>
          <cell r="O5">
            <v>102.88</v>
          </cell>
          <cell r="P5">
            <v>102.67</v>
          </cell>
          <cell r="Q5">
            <v>102.57</v>
          </cell>
          <cell r="R5">
            <v>102.54</v>
          </cell>
          <cell r="S5">
            <v>102.53</v>
          </cell>
          <cell r="T5">
            <v>102.62</v>
          </cell>
        </row>
        <row r="6">
          <cell r="K6">
            <v>100.56</v>
          </cell>
          <cell r="L6">
            <v>100.63</v>
          </cell>
          <cell r="M6">
            <v>100.62</v>
          </cell>
          <cell r="N6">
            <v>100.58</v>
          </cell>
          <cell r="O6">
            <v>100.52</v>
          </cell>
          <cell r="P6">
            <v>100.29</v>
          </cell>
          <cell r="Q6">
            <v>100.21</v>
          </cell>
          <cell r="R6">
            <v>100.15</v>
          </cell>
          <cell r="S6">
            <v>100.17</v>
          </cell>
          <cell r="T6">
            <v>100.27</v>
          </cell>
        </row>
        <row r="7">
          <cell r="K7">
            <v>99.64</v>
          </cell>
          <cell r="L7">
            <v>99.67</v>
          </cell>
          <cell r="M7">
            <v>99.61</v>
          </cell>
          <cell r="N7">
            <v>99.59</v>
          </cell>
          <cell r="O7">
            <v>99.49</v>
          </cell>
          <cell r="P7">
            <v>99.25</v>
          </cell>
          <cell r="Q7">
            <v>99.12</v>
          </cell>
          <cell r="R7">
            <v>99.11</v>
          </cell>
          <cell r="S7">
            <v>99.1</v>
          </cell>
          <cell r="T7">
            <v>99.26</v>
          </cell>
        </row>
        <row r="8">
          <cell r="K8">
            <v>96.66</v>
          </cell>
          <cell r="L8">
            <v>96.72</v>
          </cell>
          <cell r="M8">
            <v>96.77</v>
          </cell>
          <cell r="N8">
            <v>96.77</v>
          </cell>
          <cell r="O8">
            <v>96.68</v>
          </cell>
          <cell r="P8">
            <v>96.43</v>
          </cell>
          <cell r="Q8">
            <v>96.26</v>
          </cell>
          <cell r="R8">
            <v>96.15</v>
          </cell>
          <cell r="S8">
            <v>96.19</v>
          </cell>
          <cell r="T8">
            <v>96.31</v>
          </cell>
        </row>
        <row r="9">
          <cell r="K9">
            <v>95.11</v>
          </cell>
          <cell r="L9">
            <v>95.17</v>
          </cell>
          <cell r="M9">
            <v>95.12</v>
          </cell>
          <cell r="N9">
            <v>95.14</v>
          </cell>
          <cell r="O9">
            <v>95.04</v>
          </cell>
          <cell r="P9">
            <v>94.75</v>
          </cell>
          <cell r="Q9">
            <v>94.53</v>
          </cell>
          <cell r="R9">
            <v>94.5</v>
          </cell>
          <cell r="S9">
            <v>94.52</v>
          </cell>
          <cell r="T9">
            <v>94.7</v>
          </cell>
        </row>
        <row r="10">
          <cell r="K10">
            <v>97.66</v>
          </cell>
          <cell r="L10">
            <v>97.7</v>
          </cell>
          <cell r="M10">
            <v>97.67</v>
          </cell>
          <cell r="N10">
            <v>97.694999999999993</v>
          </cell>
          <cell r="O10">
            <v>97.584999999999994</v>
          </cell>
          <cell r="P10">
            <v>97.24</v>
          </cell>
          <cell r="Q10">
            <v>97.02</v>
          </cell>
          <cell r="R10">
            <v>96.96</v>
          </cell>
          <cell r="S10">
            <v>97</v>
          </cell>
          <cell r="T10">
            <v>97.224999999999994</v>
          </cell>
        </row>
        <row r="11">
          <cell r="K11">
            <v>98.41</v>
          </cell>
          <cell r="L11">
            <v>98.474999999999994</v>
          </cell>
          <cell r="M11">
            <v>98.4</v>
          </cell>
          <cell r="N11">
            <v>98.44</v>
          </cell>
          <cell r="O11">
            <v>98.31</v>
          </cell>
          <cell r="P11">
            <v>97.954999999999998</v>
          </cell>
          <cell r="Q11">
            <v>97.7</v>
          </cell>
          <cell r="R11">
            <v>97.66</v>
          </cell>
          <cell r="S11">
            <v>97.685000000000002</v>
          </cell>
          <cell r="T11">
            <v>97.94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BD509-9320-2C40-807B-B89BDBB6CD26}">
  <dimension ref="A1:U30"/>
  <sheetViews>
    <sheetView tabSelected="1" topLeftCell="G1" workbookViewId="0">
      <selection activeCell="L2" sqref="L2"/>
    </sheetView>
  </sheetViews>
  <sheetFormatPr baseColWidth="10" defaultRowHeight="16"/>
  <cols>
    <col min="1" max="1" width="40.6640625" customWidth="1"/>
    <col min="2" max="2" width="25.6640625" customWidth="1"/>
    <col min="3" max="3" width="21" customWidth="1"/>
    <col min="5" max="5" width="18.5" customWidth="1"/>
    <col min="6" max="6" width="25.6640625" customWidth="1"/>
    <col min="7" max="7" width="17.83203125" customWidth="1"/>
    <col min="8" max="9" width="22.6640625" customWidth="1"/>
    <col min="10" max="10" width="19.6640625" customWidth="1"/>
    <col min="11" max="11" width="36" customWidth="1"/>
    <col min="12" max="12" width="25" customWidth="1"/>
    <col min="13" max="13" width="18.1640625" customWidth="1"/>
    <col min="14" max="14" width="13.83203125" bestFit="1" customWidth="1"/>
    <col min="15" max="15" width="18" customWidth="1"/>
    <col min="16" max="21" width="13.83203125" bestFit="1" customWidth="1"/>
  </cols>
  <sheetData>
    <row r="1" spans="1:21" s="1" customFormat="1" ht="1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72</v>
      </c>
      <c r="G1" s="1" t="s">
        <v>5</v>
      </c>
      <c r="H1" s="1" t="s">
        <v>49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</row>
    <row r="2" spans="1:21" s="1" customFormat="1" ht="19">
      <c r="A2" s="2" t="s">
        <v>21</v>
      </c>
      <c r="B2" s="1" t="s">
        <v>39</v>
      </c>
      <c r="C2" s="3" t="s">
        <v>22</v>
      </c>
      <c r="D2" s="4">
        <v>5.0000000000000001E-3</v>
      </c>
      <c r="E2" s="3" t="s">
        <v>62</v>
      </c>
      <c r="F2" s="3">
        <v>0.5</v>
      </c>
      <c r="G2" s="8" t="s">
        <v>60</v>
      </c>
      <c r="H2" s="5">
        <v>142</v>
      </c>
      <c r="I2" s="3">
        <v>5</v>
      </c>
      <c r="J2" s="3" t="s">
        <v>50</v>
      </c>
      <c r="K2" s="1">
        <v>2</v>
      </c>
      <c r="L2" s="11">
        <f>(132/365*D2)+'[1]Sheet3 clean price'!K2</f>
        <v>100.04180821917809</v>
      </c>
      <c r="M2" s="11">
        <f>(133/365*D2)+'[1]Sheet3 clean price'!L2</f>
        <v>100.03182191780822</v>
      </c>
      <c r="N2" s="11">
        <f>(134/365*D2)+'[1]Sheet3 clean price'!M2</f>
        <v>100.03183561643836</v>
      </c>
      <c r="O2" s="11">
        <f>(135/365*D2)+'[1]Sheet3 clean price'!N2</f>
        <v>100.0318493150685</v>
      </c>
      <c r="P2" s="11">
        <f>(136/365*D2)+'[1]Sheet3 clean price'!O2</f>
        <v>100.02186301369862</v>
      </c>
      <c r="Q2" s="11">
        <f>(139/365*D2)+'[1]Sheet3 clean price'!P2</f>
        <v>100.02190410958903</v>
      </c>
      <c r="R2" s="11">
        <f>(140/365*D2)+'[1]Sheet3 clean price'!Q2</f>
        <v>100.00191780821918</v>
      </c>
      <c r="S2" s="11">
        <f>(141/365*D2)+'[1]Sheet3 clean price'!R2</f>
        <v>100.00193150684932</v>
      </c>
      <c r="T2" s="11">
        <f>(142/365*D2)+'[1]Sheet3 clean price'!S2</f>
        <v>100.00194520547946</v>
      </c>
      <c r="U2" s="11">
        <f>(143/365*D2)+'[1]Sheet3 clean price'!T2</f>
        <v>100.01195890410959</v>
      </c>
    </row>
    <row r="3" spans="1:21" s="1" customFormat="1" ht="19">
      <c r="A3" s="2" t="s">
        <v>23</v>
      </c>
      <c r="B3" s="1" t="s">
        <v>40</v>
      </c>
      <c r="C3" s="3" t="s">
        <v>24</v>
      </c>
      <c r="D3" s="4">
        <v>1.7500000000000002E-2</v>
      </c>
      <c r="E3" s="3" t="s">
        <v>63</v>
      </c>
      <c r="F3" s="3">
        <v>1</v>
      </c>
      <c r="G3" s="8" t="s">
        <v>60</v>
      </c>
      <c r="H3" s="5">
        <v>142</v>
      </c>
      <c r="I3" s="3">
        <v>5</v>
      </c>
      <c r="J3" s="3" t="s">
        <v>51</v>
      </c>
      <c r="K3" s="1">
        <v>2</v>
      </c>
      <c r="L3" s="11">
        <f>(132/365*D3)+'[1]Sheet3 clean price'!K3</f>
        <v>100.94632876712329</v>
      </c>
      <c r="M3" s="11">
        <f>(133/365*D3)+'[1]Sheet3 clean price'!L3</f>
        <v>100.93637671232878</v>
      </c>
      <c r="N3" s="11">
        <f>(134/365*D3)+'[1]Sheet3 clean price'!M3</f>
        <v>100.91642465753424</v>
      </c>
      <c r="O3" s="11">
        <f>(135/365*D3)+'[1]Sheet3 clean price'!N3</f>
        <v>100.88647260273972</v>
      </c>
      <c r="P3" s="11">
        <f>(136/365*D3)+'[1]Sheet3 clean price'!O3</f>
        <v>100.8665205479452</v>
      </c>
      <c r="Q3" s="11">
        <f>(139/365*D3)+'[1]Sheet3 clean price'!P3</f>
        <v>100.76666438356165</v>
      </c>
      <c r="R3" s="11">
        <f>(140/365*D3)+'[1]Sheet3 clean price'!Q3</f>
        <v>100.71671232876712</v>
      </c>
      <c r="S3" s="11">
        <f>(141/365*D3)+'[1]Sheet3 clean price'!R3</f>
        <v>100.7167602739726</v>
      </c>
      <c r="T3" s="11">
        <f>(142/365*D3)+'[1]Sheet3 clean price'!S3</f>
        <v>100.71680821917808</v>
      </c>
      <c r="U3" s="11">
        <f>(143/365*D3)+'[1]Sheet3 clean price'!T3</f>
        <v>100.75685616438356</v>
      </c>
    </row>
    <row r="4" spans="1:21" s="1" customFormat="1" ht="19">
      <c r="A4" s="2" t="s">
        <v>25</v>
      </c>
      <c r="B4" s="1" t="s">
        <v>41</v>
      </c>
      <c r="C4" s="3" t="s">
        <v>26</v>
      </c>
      <c r="D4" s="4">
        <v>2.2499999999999999E-2</v>
      </c>
      <c r="E4" s="3" t="s">
        <v>64</v>
      </c>
      <c r="F4" s="3">
        <v>2</v>
      </c>
      <c r="G4" s="8" t="s">
        <v>60</v>
      </c>
      <c r="H4" s="5">
        <v>142</v>
      </c>
      <c r="I4" s="3">
        <v>5</v>
      </c>
      <c r="J4" s="3" t="s">
        <v>52</v>
      </c>
      <c r="K4" s="1">
        <v>2</v>
      </c>
      <c r="L4" s="11">
        <f>(132/365*D4)+'[1]Sheet3 clean price'!K4</f>
        <v>102.31813698630137</v>
      </c>
      <c r="M4" s="11">
        <f>(133/365*D4)+'[1]Sheet3 clean price'!L4</f>
        <v>102.31819863013699</v>
      </c>
      <c r="N4" s="11">
        <f>(134/365*D4)+'[1]Sheet3 clean price'!M4</f>
        <v>102.2682602739726</v>
      </c>
      <c r="O4" s="11">
        <f>(135/365*D4)+'[1]Sheet3 clean price'!N4</f>
        <v>102.22832191780822</v>
      </c>
      <c r="P4" s="11">
        <f>(136/365*D4)+'[1]Sheet3 clean price'!O4</f>
        <v>102.18838356164385</v>
      </c>
      <c r="Q4" s="11">
        <f>(139/365*D4)+'[1]Sheet3 clean price'!P4</f>
        <v>101.99856849315069</v>
      </c>
      <c r="R4" s="11">
        <f>(140/365*D4)+'[1]Sheet3 clean price'!Q4</f>
        <v>101.91863013698629</v>
      </c>
      <c r="S4" s="11">
        <f>(141/365*D4)+'[1]Sheet3 clean price'!R4</f>
        <v>101.90869178082193</v>
      </c>
      <c r="T4" s="11">
        <f>(142/365*D4)+'[1]Sheet3 clean price'!S4</f>
        <v>101.88875342465752</v>
      </c>
      <c r="U4" s="11">
        <f>(143/365*D4)+'[1]Sheet3 clean price'!T4</f>
        <v>101.97881506849315</v>
      </c>
    </row>
    <row r="5" spans="1:21" s="1" customFormat="1" ht="19">
      <c r="A5" s="2" t="s">
        <v>19</v>
      </c>
      <c r="B5" s="1" t="s">
        <v>42</v>
      </c>
      <c r="C5" s="3" t="s">
        <v>20</v>
      </c>
      <c r="D5" s="4">
        <v>2.5000000000000001E-2</v>
      </c>
      <c r="E5" s="3" t="s">
        <v>65</v>
      </c>
      <c r="F5" s="3">
        <v>2.2999999999999998</v>
      </c>
      <c r="G5" s="7" t="s">
        <v>61</v>
      </c>
      <c r="H5" s="6">
        <v>51</v>
      </c>
      <c r="I5" s="3">
        <v>3</v>
      </c>
      <c r="J5" s="3" t="s">
        <v>53</v>
      </c>
      <c r="K5" s="1">
        <v>2</v>
      </c>
      <c r="L5" s="11">
        <f>(132/365*D5)+'[1]Sheet3 clean price'!K5</f>
        <v>103.02904109589041</v>
      </c>
      <c r="M5" s="11">
        <f>(133/365*D5)+'[1]Sheet3 clean price'!L5</f>
        <v>102.98910958904111</v>
      </c>
      <c r="N5" s="11">
        <f>(134/365*D5)+'[1]Sheet3 clean price'!M5</f>
        <v>102.97917808219178</v>
      </c>
      <c r="O5" s="11">
        <f>(135/365*D5)+'[1]Sheet3 clean price'!N5</f>
        <v>102.93924657534247</v>
      </c>
      <c r="P5" s="11">
        <f>(136/365*D5)+'[1]Sheet3 clean price'!O5</f>
        <v>102.88931506849315</v>
      </c>
      <c r="Q5" s="11">
        <f>(139/365*D5)+'[1]Sheet3 clean price'!P5</f>
        <v>102.6795205479452</v>
      </c>
      <c r="R5" s="11">
        <f>(140/365*D5)+'[1]Sheet3 clean price'!Q5</f>
        <v>102.57958904109589</v>
      </c>
      <c r="S5" s="11">
        <f>(141/365*D5)+'[1]Sheet3 clean price'!R5</f>
        <v>102.54965753424658</v>
      </c>
      <c r="T5" s="11">
        <f>(142/365*D5)+'[1]Sheet3 clean price'!S5</f>
        <v>102.53972602739726</v>
      </c>
      <c r="U5" s="11">
        <f>(143/365*D5)+'[1]Sheet3 clean price'!T5</f>
        <v>102.62979452054795</v>
      </c>
    </row>
    <row r="6" spans="1:21" s="1" customFormat="1" ht="19">
      <c r="A6" s="2" t="s">
        <v>27</v>
      </c>
      <c r="B6" s="1" t="s">
        <v>43</v>
      </c>
      <c r="C6" s="3" t="s">
        <v>28</v>
      </c>
      <c r="D6" s="4">
        <v>1.4999999999999999E-2</v>
      </c>
      <c r="E6" s="3" t="s">
        <v>66</v>
      </c>
      <c r="F6" s="3">
        <v>2.5</v>
      </c>
      <c r="G6" s="8" t="s">
        <v>60</v>
      </c>
      <c r="H6" s="5">
        <v>142</v>
      </c>
      <c r="I6" s="3">
        <v>5</v>
      </c>
      <c r="J6" s="3" t="s">
        <v>54</v>
      </c>
      <c r="K6" s="1">
        <v>2</v>
      </c>
      <c r="L6" s="11">
        <f>(132/365*D6)+'[1]Sheet3 clean price'!K6</f>
        <v>100.56542465753425</v>
      </c>
      <c r="M6" s="11">
        <f>(133/365*D6)+'[1]Sheet3 clean price'!L6</f>
        <v>100.63546575342465</v>
      </c>
      <c r="N6" s="11">
        <f>(134/365*D6)+'[1]Sheet3 clean price'!M6</f>
        <v>100.62550684931507</v>
      </c>
      <c r="O6" s="11">
        <f>(135/365*D6)+'[1]Sheet3 clean price'!N6</f>
        <v>100.58554794520548</v>
      </c>
      <c r="P6" s="11">
        <f>(136/365*D6)+'[1]Sheet3 clean price'!O6</f>
        <v>100.52558904109588</v>
      </c>
      <c r="Q6" s="11">
        <f>(139/365*D6)+'[1]Sheet3 clean price'!P6</f>
        <v>100.29571232876712</v>
      </c>
      <c r="R6" s="11">
        <f>(140/365*D6)+'[1]Sheet3 clean price'!Q6</f>
        <v>100.21575342465752</v>
      </c>
      <c r="S6" s="11">
        <f>(141/365*D6)+'[1]Sheet3 clean price'!R6</f>
        <v>100.15579452054796</v>
      </c>
      <c r="T6" s="11">
        <f>(142/365*D6)+'[1]Sheet3 clean price'!S6</f>
        <v>100.17583561643836</v>
      </c>
      <c r="U6" s="11">
        <f>(143/365*D6)+'[1]Sheet3 clean price'!T6</f>
        <v>100.27587671232877</v>
      </c>
    </row>
    <row r="7" spans="1:21" s="1" customFormat="1" ht="19">
      <c r="A7" s="2" t="s">
        <v>29</v>
      </c>
      <c r="B7" s="1" t="s">
        <v>44</v>
      </c>
      <c r="C7" s="3" t="s">
        <v>30</v>
      </c>
      <c r="D7" s="4">
        <v>1.2500000000000001E-2</v>
      </c>
      <c r="E7" s="3" t="s">
        <v>67</v>
      </c>
      <c r="F7" s="3">
        <v>3</v>
      </c>
      <c r="G7" s="8" t="s">
        <v>60</v>
      </c>
      <c r="H7" s="5">
        <v>142</v>
      </c>
      <c r="I7" s="3">
        <v>5</v>
      </c>
      <c r="J7" s="3" t="s">
        <v>55</v>
      </c>
      <c r="K7" s="1">
        <v>2</v>
      </c>
      <c r="L7" s="11">
        <f>(132/365*D7)+'[1]Sheet3 clean price'!K7</f>
        <v>99.644520547945206</v>
      </c>
      <c r="M7" s="11">
        <f>(133/365*D7)+'[1]Sheet3 clean price'!L7</f>
        <v>99.674554794520546</v>
      </c>
      <c r="N7" s="11">
        <f>(134/365*D7)+'[1]Sheet3 clean price'!M7</f>
        <v>99.614589041095883</v>
      </c>
      <c r="O7" s="11">
        <f>(135/365*D7)+'[1]Sheet3 clean price'!N7</f>
        <v>99.59462328767124</v>
      </c>
      <c r="P7" s="11">
        <f>(136/365*D7)+'[1]Sheet3 clean price'!O7</f>
        <v>99.494657534246571</v>
      </c>
      <c r="Q7" s="11">
        <f>(139/365*D7)+'[1]Sheet3 clean price'!P7</f>
        <v>99.254760273972607</v>
      </c>
      <c r="R7" s="11">
        <f>(140/365*D7)+'[1]Sheet3 clean price'!Q7</f>
        <v>99.124794520547951</v>
      </c>
      <c r="S7" s="11">
        <f>(141/365*D7)+'[1]Sheet3 clean price'!R7</f>
        <v>99.114828767123285</v>
      </c>
      <c r="T7" s="11">
        <f>(142/365*D7)+'[1]Sheet3 clean price'!S7</f>
        <v>99.104863013698619</v>
      </c>
      <c r="U7" s="11">
        <f>(143/365*D7)+'[1]Sheet3 clean price'!T7</f>
        <v>99.264897260273983</v>
      </c>
    </row>
    <row r="8" spans="1:21" s="14" customFormat="1" ht="19">
      <c r="A8" s="13" t="s">
        <v>31</v>
      </c>
      <c r="B8" s="14" t="s">
        <v>45</v>
      </c>
      <c r="C8" s="15" t="s">
        <v>32</v>
      </c>
      <c r="D8" s="16">
        <v>5.0000000000000001E-3</v>
      </c>
      <c r="E8" s="15" t="s">
        <v>68</v>
      </c>
      <c r="F8" s="15">
        <v>3.5</v>
      </c>
      <c r="G8" s="8" t="s">
        <v>60</v>
      </c>
      <c r="H8" s="18">
        <v>142</v>
      </c>
      <c r="I8" s="15">
        <v>5</v>
      </c>
      <c r="J8" s="15" t="s">
        <v>56</v>
      </c>
      <c r="K8" s="14">
        <v>2</v>
      </c>
      <c r="L8" s="11">
        <f>(132/365*D8)+'[1]Sheet3 clean price'!K8</f>
        <v>96.661808219178084</v>
      </c>
      <c r="M8" s="11">
        <f>(133/365*D8)+'[1]Sheet3 clean price'!L8</f>
        <v>96.721821917808214</v>
      </c>
      <c r="N8" s="11">
        <f>(134/365*D8)+'[1]Sheet3 clean price'!M8</f>
        <v>96.771835616438352</v>
      </c>
      <c r="O8" s="11">
        <f>(135/365*D8)+'[1]Sheet3 clean price'!N8</f>
        <v>96.771849315068494</v>
      </c>
      <c r="P8" s="11">
        <f>(136/365*D8)+'[1]Sheet3 clean price'!O8</f>
        <v>96.681863013698631</v>
      </c>
      <c r="Q8" s="11">
        <f>(139/365*D8)+'[1]Sheet3 clean price'!P8</f>
        <v>96.431904109589041</v>
      </c>
      <c r="R8" s="11">
        <f>(140/365*D8)+'[1]Sheet3 clean price'!Q8</f>
        <v>96.261917808219181</v>
      </c>
      <c r="S8" s="11">
        <f>(141/365*D8)+'[1]Sheet3 clean price'!R8</f>
        <v>96.151931506849323</v>
      </c>
      <c r="T8" s="11">
        <f>(142/365*D8)+'[1]Sheet3 clean price'!S8</f>
        <v>96.191945205479456</v>
      </c>
      <c r="U8" s="11">
        <f>(143/365*D8)+'[1]Sheet3 clean price'!T8</f>
        <v>96.311958904109588</v>
      </c>
    </row>
    <row r="9" spans="1:21" s="1" customFormat="1" ht="19">
      <c r="A9" s="2" t="s">
        <v>33</v>
      </c>
      <c r="B9" s="1" t="s">
        <v>46</v>
      </c>
      <c r="C9" s="3" t="s">
        <v>34</v>
      </c>
      <c r="D9" s="4">
        <v>2.5000000000000001E-3</v>
      </c>
      <c r="E9" s="3" t="s">
        <v>69</v>
      </c>
      <c r="F9" s="3">
        <v>4</v>
      </c>
      <c r="G9" s="8" t="s">
        <v>60</v>
      </c>
      <c r="H9" s="5">
        <v>142</v>
      </c>
      <c r="I9" s="3">
        <v>5</v>
      </c>
      <c r="J9" s="3" t="s">
        <v>57</v>
      </c>
      <c r="K9" s="1">
        <v>2</v>
      </c>
      <c r="L9" s="11">
        <f>(132/365*D9)+'[1]Sheet3 clean price'!K9</f>
        <v>95.110904109589043</v>
      </c>
      <c r="M9" s="11">
        <f>(133/365*D9)+'[1]Sheet3 clean price'!L9</f>
        <v>95.170910958904116</v>
      </c>
      <c r="N9" s="11">
        <f>(134/365*D9)+'[1]Sheet3 clean price'!M9</f>
        <v>95.120917808219176</v>
      </c>
      <c r="O9" s="11">
        <f>(135/365*D9)+'[1]Sheet3 clean price'!N9</f>
        <v>95.140924657534242</v>
      </c>
      <c r="P9" s="11">
        <f>(136/365*D9)+'[1]Sheet3 clean price'!O9</f>
        <v>95.040931506849319</v>
      </c>
      <c r="Q9" s="11">
        <f>(139/365*D9)+'[1]Sheet3 clean price'!P9</f>
        <v>94.750952054794524</v>
      </c>
      <c r="R9" s="11">
        <f>(140/365*D9)+'[1]Sheet3 clean price'!Q9</f>
        <v>94.530958904109596</v>
      </c>
      <c r="S9" s="11">
        <f>(141/365*D9)+'[1]Sheet3 clean price'!R9</f>
        <v>94.500965753424651</v>
      </c>
      <c r="T9" s="11">
        <f>(142/365*D9)+'[1]Sheet3 clean price'!S9</f>
        <v>94.520972602739718</v>
      </c>
      <c r="U9" s="11">
        <f>(143/365*D9)+'[1]Sheet3 clean price'!T9</f>
        <v>94.700979452054796</v>
      </c>
    </row>
    <row r="10" spans="1:21" s="14" customFormat="1" ht="19">
      <c r="A10" s="13" t="s">
        <v>35</v>
      </c>
      <c r="B10" s="14" t="s">
        <v>47</v>
      </c>
      <c r="C10" s="15" t="s">
        <v>36</v>
      </c>
      <c r="D10" s="16">
        <v>0.01</v>
      </c>
      <c r="E10" s="15" t="s">
        <v>70</v>
      </c>
      <c r="F10" s="15">
        <v>4.5</v>
      </c>
      <c r="G10" s="8" t="s">
        <v>60</v>
      </c>
      <c r="H10" s="18">
        <v>142</v>
      </c>
      <c r="I10" s="15">
        <v>5</v>
      </c>
      <c r="J10" s="15" t="s">
        <v>58</v>
      </c>
      <c r="K10" s="14">
        <v>2</v>
      </c>
      <c r="L10" s="11">
        <f>(132/365*D10)+'[1]Sheet3 clean price'!K10</f>
        <v>97.663616438356158</v>
      </c>
      <c r="M10" s="11">
        <f>(133/365*D10)+'[1]Sheet3 clean price'!L10</f>
        <v>97.703643835616447</v>
      </c>
      <c r="N10" s="11">
        <f>(134/365*D10)+'[1]Sheet3 clean price'!M10</f>
        <v>97.673671232876714</v>
      </c>
      <c r="O10" s="11">
        <f>(135/365*D10)+'[1]Sheet3 clean price'!N10</f>
        <v>97.698698630136974</v>
      </c>
      <c r="P10" s="11">
        <f>(136/365*D10)+'[1]Sheet3 clean price'!O10</f>
        <v>97.588726027397257</v>
      </c>
      <c r="Q10" s="11">
        <f>(139/365*D10)+'[1]Sheet3 clean price'!P10</f>
        <v>97.243808219178078</v>
      </c>
      <c r="R10" s="11">
        <f>(140/365*D10)+'[1]Sheet3 clean price'!Q10</f>
        <v>97.023835616438348</v>
      </c>
      <c r="S10" s="11">
        <f>(141/365*D10)+'[1]Sheet3 clean price'!R10</f>
        <v>96.963863013698628</v>
      </c>
      <c r="T10" s="11">
        <f>(142/365*D10)+'[1]Sheet3 clean price'!S10</f>
        <v>97.003890410958903</v>
      </c>
      <c r="U10" s="11">
        <f>(143/365*D10)+'[1]Sheet3 clean price'!T10</f>
        <v>97.228917808219165</v>
      </c>
    </row>
    <row r="11" spans="1:21" s="1" customFormat="1" ht="19">
      <c r="A11" s="2" t="s">
        <v>37</v>
      </c>
      <c r="B11" s="1" t="s">
        <v>48</v>
      </c>
      <c r="C11" s="3" t="s">
        <v>38</v>
      </c>
      <c r="D11" s="4">
        <v>1.2500000000000001E-2</v>
      </c>
      <c r="E11" s="3" t="s">
        <v>71</v>
      </c>
      <c r="F11" s="3">
        <v>5</v>
      </c>
      <c r="G11" s="8" t="s">
        <v>60</v>
      </c>
      <c r="H11" s="5">
        <v>142</v>
      </c>
      <c r="I11" s="3">
        <v>5</v>
      </c>
      <c r="J11" s="3" t="s">
        <v>59</v>
      </c>
      <c r="K11" s="1">
        <v>2</v>
      </c>
      <c r="L11" s="11">
        <f>(132/365*D11)+'[1]Sheet3 clean price'!K11</f>
        <v>98.414520547945202</v>
      </c>
      <c r="M11" s="11">
        <f>(133/365*D11)+'[1]Sheet3 clean price'!L11</f>
        <v>98.479554794520539</v>
      </c>
      <c r="N11" s="11">
        <f>(134/365*D11)+'[1]Sheet3 clean price'!M11</f>
        <v>98.404589041095889</v>
      </c>
      <c r="O11" s="11">
        <f>(135/365*D11)+'[1]Sheet3 clean price'!N11</f>
        <v>98.444623287671234</v>
      </c>
      <c r="P11" s="11">
        <f>(136/365*D11)+'[1]Sheet3 clean price'!O11</f>
        <v>98.314657534246578</v>
      </c>
      <c r="Q11" s="11">
        <f>(139/365*D11)+'[1]Sheet3 clean price'!P11</f>
        <v>97.959760273972606</v>
      </c>
      <c r="R11" s="11">
        <f>(140/365*D11)+'[1]Sheet3 clean price'!Q11</f>
        <v>97.704794520547949</v>
      </c>
      <c r="S11" s="11">
        <f>(141/365*D11)+'[1]Sheet3 clean price'!R11</f>
        <v>97.664828767123282</v>
      </c>
      <c r="T11" s="11">
        <f>(142/365*D11)+'[1]Sheet3 clean price'!S11</f>
        <v>97.689863013698627</v>
      </c>
      <c r="U11" s="11">
        <f>(143/365*D11)+'[1]Sheet3 clean price'!T11</f>
        <v>97.944897260273976</v>
      </c>
    </row>
    <row r="13" spans="1:21">
      <c r="H13" s="9"/>
    </row>
    <row r="14" spans="1:21" ht="19">
      <c r="A14" s="2"/>
      <c r="B14" s="1"/>
      <c r="C14" s="3"/>
      <c r="D14" s="4"/>
      <c r="E14" s="3"/>
      <c r="F14" s="3"/>
      <c r="G14" s="8"/>
      <c r="H14" s="5"/>
      <c r="I14" s="3"/>
      <c r="J14" s="3"/>
      <c r="K14" s="1"/>
      <c r="L14" s="10"/>
      <c r="M14" s="10"/>
      <c r="N14" s="10"/>
      <c r="O14" s="10"/>
      <c r="P14" s="10"/>
      <c r="Q14" s="10"/>
      <c r="R14" s="10"/>
      <c r="S14" s="10"/>
      <c r="T14" s="10"/>
      <c r="U14" s="10"/>
    </row>
    <row r="15" spans="1:21" ht="19">
      <c r="A15" s="2"/>
      <c r="B15" s="1"/>
      <c r="C15" s="3"/>
      <c r="D15" s="4"/>
      <c r="E15" s="3"/>
      <c r="F15" s="3"/>
      <c r="G15" s="7"/>
      <c r="H15" s="5"/>
      <c r="I15" s="3"/>
      <c r="J15" s="3"/>
      <c r="K15" s="1"/>
      <c r="L15" s="10"/>
      <c r="M15" s="10"/>
      <c r="N15" s="10"/>
      <c r="O15" s="10"/>
      <c r="P15" s="10"/>
      <c r="Q15" s="10"/>
      <c r="R15" s="10"/>
      <c r="S15" s="10"/>
      <c r="T15" s="10"/>
      <c r="U15" s="10"/>
    </row>
    <row r="16" spans="1:21" ht="19">
      <c r="A16" s="2"/>
      <c r="B16" s="1"/>
      <c r="C16" s="3"/>
      <c r="D16" s="4"/>
      <c r="E16" s="3"/>
      <c r="F16" s="3"/>
      <c r="G16" s="7"/>
      <c r="H16" s="5"/>
      <c r="I16" s="3"/>
      <c r="J16" s="3"/>
      <c r="K16" s="1"/>
      <c r="L16" s="10"/>
      <c r="M16" s="10"/>
      <c r="N16" s="10"/>
      <c r="O16" s="10"/>
      <c r="P16" s="10"/>
      <c r="Q16" s="10"/>
      <c r="R16" s="10"/>
      <c r="S16" s="10"/>
      <c r="T16" s="10"/>
      <c r="U16" s="10"/>
    </row>
    <row r="17" spans="1:21" ht="19">
      <c r="A17" s="2"/>
      <c r="B17" s="1"/>
      <c r="C17" s="3"/>
      <c r="D17" s="4"/>
      <c r="E17" s="3"/>
      <c r="F17" s="3"/>
      <c r="G17" s="7"/>
      <c r="H17" s="6"/>
      <c r="I17" s="3"/>
      <c r="J17" s="3"/>
      <c r="K17" s="1"/>
      <c r="L17" s="12"/>
      <c r="M17" s="12"/>
      <c r="N17" s="12"/>
      <c r="O17" s="12"/>
      <c r="P17" s="12"/>
      <c r="Q17" s="12"/>
      <c r="R17" s="12"/>
      <c r="S17" s="12"/>
      <c r="T17" s="12"/>
      <c r="U17" s="12"/>
    </row>
    <row r="18" spans="1:21" ht="19">
      <c r="A18" s="2"/>
      <c r="B18" s="1"/>
      <c r="C18" s="3"/>
      <c r="D18" s="4"/>
      <c r="E18" s="3"/>
      <c r="F18" s="3"/>
      <c r="G18" s="7"/>
      <c r="H18" s="5"/>
      <c r="I18" s="3"/>
      <c r="J18" s="3"/>
      <c r="K18" s="1"/>
      <c r="L18" s="12"/>
      <c r="M18" s="12"/>
      <c r="N18" s="12"/>
      <c r="O18" s="12"/>
      <c r="P18" s="12"/>
      <c r="Q18" s="12"/>
      <c r="R18" s="12"/>
      <c r="S18" s="12"/>
      <c r="T18" s="12"/>
      <c r="U18" s="12"/>
    </row>
    <row r="19" spans="1:21" ht="19">
      <c r="A19" s="2"/>
      <c r="B19" s="1"/>
      <c r="C19" s="3"/>
      <c r="D19" s="4"/>
      <c r="E19" s="3"/>
      <c r="F19" s="3"/>
      <c r="G19" s="7"/>
      <c r="H19" s="5"/>
      <c r="I19" s="3"/>
      <c r="J19" s="3"/>
      <c r="K19" s="1"/>
      <c r="L19" s="10"/>
      <c r="M19" s="10"/>
      <c r="N19" s="10"/>
      <c r="O19" s="10"/>
      <c r="P19" s="10"/>
      <c r="Q19" s="10"/>
      <c r="R19" s="10"/>
      <c r="S19" s="10"/>
      <c r="T19" s="10"/>
      <c r="U19" s="10"/>
    </row>
    <row r="20" spans="1:21" ht="19">
      <c r="A20" s="13"/>
      <c r="B20" s="14"/>
      <c r="C20" s="15"/>
      <c r="D20" s="16"/>
      <c r="E20" s="15"/>
      <c r="F20" s="15"/>
      <c r="G20" s="17"/>
      <c r="H20" s="18"/>
      <c r="I20" s="15"/>
      <c r="J20" s="15"/>
      <c r="K20" s="14"/>
      <c r="L20" s="12"/>
      <c r="M20" s="12"/>
      <c r="N20" s="12"/>
      <c r="O20" s="12"/>
      <c r="P20" s="12"/>
      <c r="Q20" s="12"/>
      <c r="R20" s="12"/>
      <c r="S20" s="12"/>
      <c r="T20" s="12"/>
      <c r="U20" s="12"/>
    </row>
    <row r="21" spans="1:21" ht="19">
      <c r="A21" s="2"/>
      <c r="B21" s="1"/>
      <c r="C21" s="3"/>
      <c r="D21" s="4"/>
      <c r="E21" s="3"/>
      <c r="F21" s="3"/>
      <c r="G21" s="7"/>
      <c r="H21" s="5"/>
      <c r="I21" s="3"/>
      <c r="J21" s="3"/>
      <c r="K21" s="1"/>
      <c r="L21" s="10"/>
      <c r="M21" s="10"/>
      <c r="N21" s="10"/>
      <c r="O21" s="10"/>
      <c r="P21" s="10"/>
      <c r="Q21" s="10"/>
      <c r="R21" s="10"/>
      <c r="S21" s="10"/>
      <c r="T21" s="10"/>
      <c r="U21" s="10"/>
    </row>
    <row r="22" spans="1:21" ht="19">
      <c r="A22" s="13"/>
      <c r="B22" s="14"/>
      <c r="C22" s="15"/>
      <c r="D22" s="16"/>
      <c r="E22" s="15"/>
      <c r="F22" s="15"/>
      <c r="G22" s="17"/>
      <c r="H22" s="18"/>
      <c r="I22" s="15"/>
      <c r="J22" s="15"/>
      <c r="K22" s="14"/>
      <c r="L22" s="12"/>
      <c r="M22" s="12"/>
      <c r="N22" s="12"/>
      <c r="O22" s="12"/>
      <c r="P22" s="12"/>
      <c r="Q22" s="12"/>
      <c r="R22" s="12"/>
      <c r="S22" s="12"/>
      <c r="T22" s="12"/>
      <c r="U22" s="12"/>
    </row>
    <row r="23" spans="1:21" ht="19">
      <c r="A23" s="2"/>
      <c r="B23" s="1"/>
      <c r="C23" s="3"/>
      <c r="D23" s="4"/>
      <c r="E23" s="3"/>
      <c r="F23" s="3"/>
      <c r="G23" s="7"/>
      <c r="H23" s="5"/>
      <c r="I23" s="3"/>
      <c r="J23" s="3"/>
      <c r="K23" s="1"/>
      <c r="L23" s="10"/>
      <c r="M23" s="10"/>
      <c r="N23" s="10"/>
      <c r="O23" s="10"/>
      <c r="P23" s="10"/>
      <c r="Q23" s="10"/>
      <c r="R23" s="10"/>
      <c r="S23" s="10"/>
      <c r="T23" s="10"/>
      <c r="U23" s="10"/>
    </row>
    <row r="24" spans="1:21">
      <c r="L24" s="10"/>
      <c r="M24" s="10"/>
      <c r="N24" s="10"/>
      <c r="O24" s="10"/>
      <c r="P24" s="10"/>
      <c r="Q24" s="10"/>
      <c r="R24" s="10"/>
      <c r="S24" s="10"/>
      <c r="T24" s="10"/>
      <c r="U24" s="10"/>
    </row>
    <row r="25" spans="1:21">
      <c r="L25" s="10"/>
      <c r="M25" s="10"/>
      <c r="N25" s="10"/>
      <c r="O25" s="10"/>
      <c r="P25" s="10"/>
      <c r="Q25" s="10"/>
      <c r="R25" s="10"/>
      <c r="S25" s="10"/>
      <c r="T25" s="10"/>
      <c r="U25" s="10"/>
    </row>
    <row r="26" spans="1:21">
      <c r="L26" s="10"/>
      <c r="M26" s="10"/>
      <c r="N26" s="10"/>
      <c r="O26" s="10"/>
      <c r="P26" s="10"/>
      <c r="Q26" s="10"/>
      <c r="R26" s="10"/>
      <c r="S26" s="10"/>
      <c r="T26" s="10"/>
      <c r="U26" s="10"/>
    </row>
    <row r="27" spans="1:21">
      <c r="L27" s="10"/>
      <c r="M27" s="10"/>
      <c r="N27" s="10"/>
      <c r="O27" s="10"/>
      <c r="P27" s="10"/>
      <c r="Q27" s="10"/>
      <c r="R27" s="10"/>
      <c r="S27" s="10"/>
      <c r="T27" s="10"/>
      <c r="U27" s="10"/>
    </row>
    <row r="28" spans="1:21">
      <c r="L28" s="10"/>
      <c r="M28" s="10"/>
      <c r="N28" s="10"/>
      <c r="O28" s="10"/>
      <c r="P28" s="10"/>
      <c r="Q28" s="10"/>
      <c r="R28" s="10"/>
      <c r="S28" s="10"/>
      <c r="T28" s="10"/>
      <c r="U28" s="10"/>
    </row>
    <row r="29" spans="1:21">
      <c r="L29" s="10"/>
      <c r="M29" s="10"/>
      <c r="N29" s="10"/>
      <c r="O29" s="10"/>
      <c r="P29" s="10"/>
      <c r="Q29" s="10"/>
      <c r="R29" s="10"/>
      <c r="S29" s="10"/>
      <c r="T29" s="10"/>
      <c r="U29" s="10"/>
    </row>
    <row r="30" spans="1:21">
      <c r="L30" s="10"/>
      <c r="M30" s="10"/>
      <c r="N30" s="10"/>
      <c r="O30" s="10"/>
      <c r="P30" s="10"/>
      <c r="Q30" s="10"/>
      <c r="R30" s="10"/>
      <c r="S30" s="10"/>
      <c r="T30" s="10"/>
      <c r="U30" s="10"/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2022-02-08T00:37:42Z</dcterms:created>
  <dcterms:modified xsi:type="dcterms:W3CDTF">2022-02-14T23:11:50Z</dcterms:modified>
</cp:coreProperties>
</file>