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8" i="1" l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37" i="1"/>
  <c r="L163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3" i="1"/>
  <c r="L154" i="1"/>
  <c r="L155" i="1"/>
  <c r="L156" i="1"/>
  <c r="L157" i="1"/>
  <c r="L158" i="1"/>
  <c r="L159" i="1"/>
  <c r="L160" i="1"/>
  <c r="L161" i="1"/>
  <c r="L137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01" i="1"/>
  <c r="I134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5" i="1"/>
  <c r="Q74" i="1"/>
  <c r="Q73" i="1"/>
  <c r="Q72" i="1"/>
  <c r="Q71" i="1"/>
  <c r="Q70" i="1"/>
  <c r="N94" i="1"/>
  <c r="O94" i="1"/>
  <c r="N93" i="1"/>
  <c r="O93" i="1"/>
  <c r="N92" i="1"/>
  <c r="O92" i="1"/>
  <c r="N91" i="1"/>
  <c r="O91" i="1"/>
  <c r="N90" i="1"/>
  <c r="O90" i="1"/>
  <c r="N89" i="1"/>
  <c r="O89" i="1"/>
  <c r="N88" i="1"/>
  <c r="O88" i="1"/>
  <c r="N87" i="1"/>
  <c r="O87" i="1"/>
  <c r="N86" i="1"/>
  <c r="O86" i="1"/>
  <c r="N85" i="1"/>
  <c r="O85" i="1"/>
  <c r="N84" i="1"/>
  <c r="O84" i="1"/>
  <c r="N83" i="1"/>
  <c r="O83" i="1"/>
  <c r="N82" i="1"/>
  <c r="O82" i="1"/>
  <c r="N81" i="1"/>
  <c r="O81" i="1"/>
  <c r="N80" i="1"/>
  <c r="O80" i="1"/>
  <c r="N79" i="1"/>
  <c r="O79" i="1"/>
  <c r="N78" i="1"/>
  <c r="O78" i="1"/>
  <c r="N77" i="1"/>
  <c r="O77" i="1"/>
  <c r="N75" i="1"/>
  <c r="O75" i="1"/>
  <c r="N74" i="1"/>
  <c r="O74" i="1"/>
  <c r="N73" i="1"/>
  <c r="O73" i="1"/>
  <c r="N72" i="1"/>
  <c r="O72" i="1"/>
  <c r="N71" i="1"/>
  <c r="O71" i="1"/>
  <c r="N70" i="1"/>
  <c r="O70" i="1"/>
  <c r="N76" i="1"/>
  <c r="O76" i="1"/>
  <c r="N9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O2" i="1"/>
  <c r="O4" i="1"/>
  <c r="O12" i="1"/>
  <c r="O13" i="1"/>
  <c r="O7" i="1"/>
  <c r="O17" i="1"/>
  <c r="O10" i="1"/>
  <c r="O14" i="1"/>
  <c r="O5" i="1"/>
  <c r="O8" i="1"/>
  <c r="O26" i="1"/>
  <c r="O16" i="1"/>
  <c r="O18" i="1"/>
  <c r="O9" i="1"/>
  <c r="O6" i="1"/>
  <c r="O20" i="1"/>
  <c r="O19" i="1"/>
  <c r="O24" i="1"/>
  <c r="O15" i="1"/>
  <c r="O21" i="1"/>
  <c r="O23" i="1"/>
  <c r="O22" i="1"/>
  <c r="O25" i="1"/>
  <c r="O11" i="1"/>
  <c r="O27" i="1"/>
  <c r="O3" i="1"/>
  <c r="I34" i="1"/>
  <c r="I33" i="1"/>
  <c r="I32" i="1"/>
  <c r="I36" i="1"/>
  <c r="I49" i="1"/>
  <c r="I35" i="1"/>
  <c r="I39" i="1"/>
  <c r="I41" i="1"/>
  <c r="I48" i="1"/>
  <c r="I50" i="1"/>
  <c r="I38" i="1"/>
  <c r="I43" i="1"/>
  <c r="I45" i="1"/>
  <c r="I53" i="1"/>
  <c r="I54" i="1"/>
  <c r="I37" i="1"/>
  <c r="I40" i="1"/>
  <c r="I42" i="1"/>
  <c r="I46" i="1"/>
  <c r="I47" i="1"/>
  <c r="I51" i="1"/>
  <c r="I57" i="1"/>
  <c r="I58" i="1"/>
  <c r="I61" i="1"/>
  <c r="I44" i="1"/>
  <c r="I52" i="1"/>
  <c r="I55" i="1"/>
  <c r="I56" i="1"/>
  <c r="I59" i="1"/>
  <c r="I60" i="1"/>
  <c r="I62" i="1"/>
  <c r="I31" i="1"/>
  <c r="H34" i="1"/>
  <c r="H33" i="1"/>
  <c r="H32" i="1"/>
  <c r="H36" i="1"/>
  <c r="H49" i="1"/>
  <c r="H35" i="1"/>
  <c r="H39" i="1"/>
  <c r="H41" i="1"/>
  <c r="H48" i="1"/>
  <c r="H50" i="1"/>
  <c r="H38" i="1"/>
  <c r="H43" i="1"/>
  <c r="H45" i="1"/>
  <c r="H53" i="1"/>
  <c r="H54" i="1"/>
  <c r="H37" i="1"/>
  <c r="H40" i="1"/>
  <c r="H42" i="1"/>
  <c r="H46" i="1"/>
  <c r="H47" i="1"/>
  <c r="H51" i="1"/>
  <c r="H57" i="1"/>
  <c r="H58" i="1"/>
  <c r="H61" i="1"/>
  <c r="H44" i="1"/>
  <c r="H52" i="1"/>
  <c r="H55" i="1"/>
  <c r="H56" i="1"/>
  <c r="H59" i="1"/>
  <c r="H60" i="1"/>
  <c r="H62" i="1"/>
  <c r="H31" i="1"/>
  <c r="G34" i="1"/>
  <c r="G33" i="1"/>
  <c r="G32" i="1"/>
  <c r="G36" i="1"/>
  <c r="G49" i="1"/>
  <c r="G35" i="1"/>
  <c r="G39" i="1"/>
  <c r="G41" i="1"/>
  <c r="G48" i="1"/>
  <c r="G50" i="1"/>
  <c r="G38" i="1"/>
  <c r="G43" i="1"/>
  <c r="G45" i="1"/>
  <c r="G53" i="1"/>
  <c r="G54" i="1"/>
  <c r="G37" i="1"/>
  <c r="G40" i="1"/>
  <c r="G42" i="1"/>
  <c r="G46" i="1"/>
  <c r="G47" i="1"/>
  <c r="G51" i="1"/>
  <c r="G57" i="1"/>
  <c r="G58" i="1"/>
  <c r="G61" i="1"/>
  <c r="G44" i="1"/>
  <c r="G52" i="1"/>
  <c r="G55" i="1"/>
  <c r="G56" i="1"/>
  <c r="G59" i="1"/>
  <c r="G60" i="1"/>
  <c r="G62" i="1"/>
  <c r="G31" i="1"/>
  <c r="D64" i="1"/>
  <c r="E64" i="1"/>
  <c r="C64" i="1"/>
</calcChain>
</file>

<file path=xl/sharedStrings.xml><?xml version="1.0" encoding="utf-8"?>
<sst xmlns="http://schemas.openxmlformats.org/spreadsheetml/2006/main" count="692" uniqueCount="282">
  <si>
    <t>$6.3K</t>
  </si>
  <si>
    <t>vs. WAS</t>
  </si>
  <si>
    <t>Le'Veon Bell</t>
  </si>
  <si>
    <t>$8.5K</t>
  </si>
  <si>
    <t>@ SDC</t>
  </si>
  <si>
    <t>Jamaal Charles</t>
  </si>
  <si>
    <t>$7.8K</t>
  </si>
  <si>
    <t>vs. CHI</t>
  </si>
  <si>
    <t>LeGarrette Blount</t>
  </si>
  <si>
    <t>$4.5K</t>
  </si>
  <si>
    <t>@ DAL</t>
  </si>
  <si>
    <t>Carlos Hyde</t>
  </si>
  <si>
    <t>$4.9K</t>
  </si>
  <si>
    <t>@ NYG</t>
  </si>
  <si>
    <t>Matt Forte</t>
  </si>
  <si>
    <t>$7.0K</t>
  </si>
  <si>
    <t>@ KCC</t>
  </si>
  <si>
    <t>DeAngelo Williams</t>
  </si>
  <si>
    <t>Joseph Randle</t>
  </si>
  <si>
    <t>$6.0K</t>
  </si>
  <si>
    <t>vs. NEP</t>
  </si>
  <si>
    <t>Chris Johnson</t>
  </si>
  <si>
    <t>$4.4K</t>
  </si>
  <si>
    <t>@ DET</t>
  </si>
  <si>
    <t>Dion Lewis</t>
  </si>
  <si>
    <t>$4.8K</t>
  </si>
  <si>
    <t>Latavius Murray</t>
  </si>
  <si>
    <t>vs. DEN</t>
  </si>
  <si>
    <t>Matt Jones</t>
  </si>
  <si>
    <t>$4.0K</t>
  </si>
  <si>
    <t>@ ATL</t>
  </si>
  <si>
    <t>Doug Martin</t>
  </si>
  <si>
    <t>$4.7K</t>
  </si>
  <si>
    <t>vs. JAC</t>
  </si>
  <si>
    <t>Jeremy Hill</t>
  </si>
  <si>
    <t>$6.1K</t>
  </si>
  <si>
    <t>vs. SEA</t>
  </si>
  <si>
    <t>Danny Woodhead</t>
  </si>
  <si>
    <t>$4.6K</t>
  </si>
  <si>
    <t>vs. PIT</t>
  </si>
  <si>
    <t>Mark Ingram</t>
  </si>
  <si>
    <t>@ PHI</t>
  </si>
  <si>
    <t>Todd Gurley</t>
  </si>
  <si>
    <t>$4.3K</t>
  </si>
  <si>
    <t>@ GBP</t>
  </si>
  <si>
    <t>Ryan Mathews</t>
  </si>
  <si>
    <t>$3.5K</t>
  </si>
  <si>
    <t>vs. NOS</t>
  </si>
  <si>
    <t>Duke Johnson</t>
  </si>
  <si>
    <t>@ BAL</t>
  </si>
  <si>
    <t>Lance Dunbar</t>
  </si>
  <si>
    <t>$3.9K</t>
  </si>
  <si>
    <t>Darren Sproles</t>
  </si>
  <si>
    <t>$4.2K</t>
  </si>
  <si>
    <t>Bishop Sankey</t>
  </si>
  <si>
    <t>vs. BUF</t>
  </si>
  <si>
    <t>Frank Gore</t>
  </si>
  <si>
    <t>$5.0K</t>
  </si>
  <si>
    <t>@ HOU</t>
  </si>
  <si>
    <t>C.J. Spiller</t>
  </si>
  <si>
    <t>$3.8K</t>
  </si>
  <si>
    <t>Karlos Williams</t>
  </si>
  <si>
    <t>$5.7K</t>
  </si>
  <si>
    <t>@ TEN</t>
  </si>
  <si>
    <t>Player</t>
  </si>
  <si>
    <t>Salary</t>
  </si>
  <si>
    <t>Opp</t>
  </si>
  <si>
    <t>GP</t>
  </si>
  <si>
    <t>FPPG</t>
  </si>
  <si>
    <t>FPMax</t>
  </si>
  <si>
    <t>FPMin</t>
  </si>
  <si>
    <t>Floor</t>
  </si>
  <si>
    <t>Ceiling</t>
  </si>
  <si>
    <t>%2x</t>
  </si>
  <si>
    <t>%3x</t>
  </si>
  <si>
    <t>%4x</t>
  </si>
  <si>
    <t>Devonta Freeman</t>
  </si>
  <si>
    <t>Predicted Average</t>
  </si>
  <si>
    <t>Defense vs QB</t>
  </si>
  <si>
    <t>Buffalo Bills</t>
  </si>
  <si>
    <t>New England Patriots</t>
  </si>
  <si>
    <t>Baltimore Ravens</t>
  </si>
  <si>
    <t>Cleveland Browns</t>
  </si>
  <si>
    <t>Chicago Bears</t>
  </si>
  <si>
    <t>San Francisco 49ers</t>
  </si>
  <si>
    <t>Oakland Raiders</t>
  </si>
  <si>
    <t>Miami Dolphins</t>
  </si>
  <si>
    <t>Washington Redskins</t>
  </si>
  <si>
    <t>Tennessee Titans</t>
  </si>
  <si>
    <t>Jacksonville Jaguars</t>
  </si>
  <si>
    <t>Indianapolis Colts</t>
  </si>
  <si>
    <t>Dallas Cowboys</t>
  </si>
  <si>
    <t>Minnesota Vikings</t>
  </si>
  <si>
    <t>San Diego Chargers</t>
  </si>
  <si>
    <t>New Orleans Saints</t>
  </si>
  <si>
    <t>Philadelphia Eagles</t>
  </si>
  <si>
    <t>Detroit Lions</t>
  </si>
  <si>
    <t>Houston Texans</t>
  </si>
  <si>
    <t>Cincinnati Bengals</t>
  </si>
  <si>
    <t>Atlanta Falcons</t>
  </si>
  <si>
    <t>Tampa Bay Buccaneers</t>
  </si>
  <si>
    <t>Arizona Cardinals</t>
  </si>
  <si>
    <t>New York Jets</t>
  </si>
  <si>
    <t>Green Bay Packers</t>
  </si>
  <si>
    <t>New York Giants</t>
  </si>
  <si>
    <t>Carolina Panthers</t>
  </si>
  <si>
    <t>Pittsburgh Steelers</t>
  </si>
  <si>
    <t>St. Louis Rams</t>
  </si>
  <si>
    <t>Denver Broncos</t>
  </si>
  <si>
    <t>Seattle Seahawks</t>
  </si>
  <si>
    <t>Team</t>
  </si>
  <si>
    <t>Kansas City Chiefs</t>
  </si>
  <si>
    <t>Passing Yds</t>
  </si>
  <si>
    <t>Passing TD</t>
  </si>
  <si>
    <t>Fantasy Pts Avg.</t>
  </si>
  <si>
    <t>Average</t>
  </si>
  <si>
    <t>Pass Yds vs Avg</t>
  </si>
  <si>
    <t>Pass TD vs Avg.</t>
  </si>
  <si>
    <t>Fantasy Pts vs Avg.</t>
  </si>
  <si>
    <t>Avg of All</t>
  </si>
  <si>
    <t>QB vs Avg</t>
  </si>
  <si>
    <t>RB vs Avg</t>
  </si>
  <si>
    <t>QB</t>
  </si>
  <si>
    <t>Aaron Rodgers</t>
  </si>
  <si>
    <t>$7.9K</t>
  </si>
  <si>
    <t>vs. STL</t>
  </si>
  <si>
    <t>Ben Roethlisberger</t>
  </si>
  <si>
    <t>$7.2K</t>
  </si>
  <si>
    <t>Tom Brady</t>
  </si>
  <si>
    <t>Andy Dalton</t>
  </si>
  <si>
    <t>Derek Carr</t>
  </si>
  <si>
    <t>$5.5K</t>
  </si>
  <si>
    <t>Josh McCown</t>
  </si>
  <si>
    <t>$5.1K</t>
  </si>
  <si>
    <t>Philip Rivers</t>
  </si>
  <si>
    <t>$6.2K</t>
  </si>
  <si>
    <t>Tony Romo</t>
  </si>
  <si>
    <t>$6.4K</t>
  </si>
  <si>
    <t>vs. ATL</t>
  </si>
  <si>
    <t>Tyrod Taylor</t>
  </si>
  <si>
    <t>$5.8K</t>
  </si>
  <si>
    <t>Carson Palmer</t>
  </si>
  <si>
    <t>$6.6K</t>
  </si>
  <si>
    <t>Joe Flacco</t>
  </si>
  <si>
    <t>$5.6K</t>
  </si>
  <si>
    <t>vs. CLE</t>
  </si>
  <si>
    <t>Marcus Mariota</t>
  </si>
  <si>
    <t>Drew Brees</t>
  </si>
  <si>
    <t>Kirk Cousins</t>
  </si>
  <si>
    <t>$5.3K</t>
  </si>
  <si>
    <t>Colin Kaepernick</t>
  </si>
  <si>
    <t>$5.2K</t>
  </si>
  <si>
    <t>Alex Smith</t>
  </si>
  <si>
    <t>Matt Ryan</t>
  </si>
  <si>
    <t>$6.7K</t>
  </si>
  <si>
    <t>Peyton Manning</t>
  </si>
  <si>
    <t>@ OAK</t>
  </si>
  <si>
    <t>Eli Manning</t>
  </si>
  <si>
    <t>$6.8K</t>
  </si>
  <si>
    <t>vs. SFO</t>
  </si>
  <si>
    <t>Sam Bradford</t>
  </si>
  <si>
    <t>Russell Wilson</t>
  </si>
  <si>
    <t>$6.9K</t>
  </si>
  <si>
    <t>@ CIN</t>
  </si>
  <si>
    <t>Blake Bortles</t>
  </si>
  <si>
    <t>@ TBB</t>
  </si>
  <si>
    <t>Andrew Luck</t>
  </si>
  <si>
    <t>$7.7K</t>
  </si>
  <si>
    <t>Nick Foles</t>
  </si>
  <si>
    <t>Matthew Stafford</t>
  </si>
  <si>
    <t>$5.4K</t>
  </si>
  <si>
    <t>vs. ARI</t>
  </si>
  <si>
    <t>Players</t>
  </si>
  <si>
    <t>Predicted Avg.</t>
  </si>
  <si>
    <r>
      <t>0.00 </t>
    </r>
    <r>
      <rPr>
        <sz val="6"/>
        <color rgb="FF000000"/>
        <rFont val="Helvetica Neue"/>
      </rPr>
      <t>0</t>
    </r>
  </si>
  <si>
    <r>
      <t>80.67 </t>
    </r>
    <r>
      <rPr>
        <sz val="6"/>
        <color rgb="FF000000"/>
        <rFont val="Helvetica Neue"/>
      </rPr>
      <t>242</t>
    </r>
  </si>
  <si>
    <r>
      <t>1.33 </t>
    </r>
    <r>
      <rPr>
        <sz val="6"/>
        <color rgb="FF000000"/>
        <rFont val="Helvetica Neue"/>
      </rPr>
      <t>4</t>
    </r>
  </si>
  <si>
    <r>
      <t>9.33 </t>
    </r>
    <r>
      <rPr>
        <sz val="6"/>
        <color rgb="FF000000"/>
        <rFont val="Helvetica Neue"/>
      </rPr>
      <t>28</t>
    </r>
  </si>
  <si>
    <r>
      <t>10.33 </t>
    </r>
    <r>
      <rPr>
        <sz val="6"/>
        <color rgb="FF000000"/>
        <rFont val="Helvetica Neue"/>
      </rPr>
      <t>31</t>
    </r>
  </si>
  <si>
    <r>
      <t>95.67 </t>
    </r>
    <r>
      <rPr>
        <sz val="6"/>
        <color rgb="FF000000"/>
        <rFont val="Helvetica Neue"/>
      </rPr>
      <t>287</t>
    </r>
  </si>
  <si>
    <r>
      <t>0.33 </t>
    </r>
    <r>
      <rPr>
        <sz val="6"/>
        <color rgb="FF000000"/>
        <rFont val="Helvetica Neue"/>
      </rPr>
      <t>1</t>
    </r>
  </si>
  <si>
    <r>
      <t>85.00 </t>
    </r>
    <r>
      <rPr>
        <sz val="6"/>
        <color rgb="FF000000"/>
        <rFont val="Helvetica Neue"/>
      </rPr>
      <t>255</t>
    </r>
  </si>
  <si>
    <r>
      <t>1.67 </t>
    </r>
    <r>
      <rPr>
        <sz val="6"/>
        <color rgb="FF000000"/>
        <rFont val="Helvetica Neue"/>
      </rPr>
      <t>5</t>
    </r>
  </si>
  <si>
    <r>
      <t>84.67 </t>
    </r>
    <r>
      <rPr>
        <sz val="6"/>
        <color rgb="FF000000"/>
        <rFont val="Helvetica Neue"/>
      </rPr>
      <t>254</t>
    </r>
  </si>
  <si>
    <r>
      <t>115.67 </t>
    </r>
    <r>
      <rPr>
        <sz val="6"/>
        <color rgb="FF000000"/>
        <rFont val="Helvetica Neue"/>
      </rPr>
      <t>347</t>
    </r>
  </si>
  <si>
    <r>
      <t>1.00 </t>
    </r>
    <r>
      <rPr>
        <sz val="6"/>
        <color rgb="FF000000"/>
        <rFont val="Helvetica Neue"/>
      </rPr>
      <t>3</t>
    </r>
  </si>
  <si>
    <r>
      <t>7.67 </t>
    </r>
    <r>
      <rPr>
        <sz val="6"/>
        <color rgb="FF000000"/>
        <rFont val="Helvetica Neue"/>
      </rPr>
      <t>23</t>
    </r>
  </si>
  <si>
    <r>
      <t>11.00 </t>
    </r>
    <r>
      <rPr>
        <sz val="6"/>
        <color rgb="FF000000"/>
        <rFont val="Helvetica Neue"/>
      </rPr>
      <t>33</t>
    </r>
  </si>
  <si>
    <r>
      <t>78.33 </t>
    </r>
    <r>
      <rPr>
        <sz val="6"/>
        <color rgb="FF000000"/>
        <rFont val="Helvetica Neue"/>
      </rPr>
      <t>235</t>
    </r>
  </si>
  <si>
    <r>
      <t>139.00 </t>
    </r>
    <r>
      <rPr>
        <sz val="6"/>
        <color rgb="FF000000"/>
        <rFont val="Helvetica Neue"/>
      </rPr>
      <t>417</t>
    </r>
  </si>
  <si>
    <r>
      <t>6.67 </t>
    </r>
    <r>
      <rPr>
        <sz val="6"/>
        <color rgb="FF000000"/>
        <rFont val="Helvetica Neue"/>
      </rPr>
      <t>20</t>
    </r>
  </si>
  <si>
    <r>
      <t>59.00 </t>
    </r>
    <r>
      <rPr>
        <sz val="6"/>
        <color rgb="FF000000"/>
        <rFont val="Helvetica Neue"/>
      </rPr>
      <t>177</t>
    </r>
  </si>
  <si>
    <r>
      <t>8.67 </t>
    </r>
    <r>
      <rPr>
        <sz val="6"/>
        <color rgb="FF000000"/>
        <rFont val="Helvetica Neue"/>
      </rPr>
      <t>26</t>
    </r>
  </si>
  <si>
    <r>
      <t>11.67 </t>
    </r>
    <r>
      <rPr>
        <sz val="6"/>
        <color rgb="FF000000"/>
        <rFont val="Helvetica Neue"/>
      </rPr>
      <t>35</t>
    </r>
  </si>
  <si>
    <r>
      <t>66.33 </t>
    </r>
    <r>
      <rPr>
        <sz val="6"/>
        <color rgb="FF000000"/>
        <rFont val="Helvetica Neue"/>
      </rPr>
      <t>199</t>
    </r>
  </si>
  <si>
    <r>
      <t>116.00 </t>
    </r>
    <r>
      <rPr>
        <sz val="6"/>
        <color rgb="FF000000"/>
        <rFont val="Helvetica Neue"/>
      </rPr>
      <t>348</t>
    </r>
  </si>
  <si>
    <r>
      <t>2.00 </t>
    </r>
    <r>
      <rPr>
        <sz val="6"/>
        <color rgb="FF000000"/>
        <rFont val="Helvetica Neue"/>
      </rPr>
      <t>6</t>
    </r>
  </si>
  <si>
    <r>
      <t>4.00 </t>
    </r>
    <r>
      <rPr>
        <sz val="6"/>
        <color rgb="FF000000"/>
        <rFont val="Helvetica Neue"/>
      </rPr>
      <t>12</t>
    </r>
  </si>
  <si>
    <r>
      <t>5.33 </t>
    </r>
    <r>
      <rPr>
        <sz val="6"/>
        <color rgb="FF000000"/>
        <rFont val="Helvetica Neue"/>
      </rPr>
      <t>16</t>
    </r>
  </si>
  <si>
    <r>
      <t>31.00 </t>
    </r>
    <r>
      <rPr>
        <sz val="6"/>
        <color rgb="FF000000"/>
        <rFont val="Helvetica Neue"/>
      </rPr>
      <t>93</t>
    </r>
  </si>
  <si>
    <r>
      <t>65.67 </t>
    </r>
    <r>
      <rPr>
        <sz val="6"/>
        <color rgb="FF000000"/>
        <rFont val="Helvetica Neue"/>
      </rPr>
      <t>197</t>
    </r>
  </si>
  <si>
    <r>
      <t>9.00 </t>
    </r>
    <r>
      <rPr>
        <sz val="6"/>
        <color rgb="FF000000"/>
        <rFont val="Helvetica Neue"/>
      </rPr>
      <t>27</t>
    </r>
  </si>
  <si>
    <r>
      <t>49.00 </t>
    </r>
    <r>
      <rPr>
        <sz val="6"/>
        <color rgb="FF000000"/>
        <rFont val="Helvetica Neue"/>
      </rPr>
      <t>147</t>
    </r>
  </si>
  <si>
    <r>
      <t>84.33 </t>
    </r>
    <r>
      <rPr>
        <sz val="6"/>
        <color rgb="FF000000"/>
        <rFont val="Helvetica Neue"/>
      </rPr>
      <t>253</t>
    </r>
  </si>
  <si>
    <r>
      <t>7.00 </t>
    </r>
    <r>
      <rPr>
        <sz val="6"/>
        <color rgb="FF000000"/>
        <rFont val="Helvetica Neue"/>
      </rPr>
      <t>21</t>
    </r>
  </si>
  <si>
    <r>
      <t>10.67 </t>
    </r>
    <r>
      <rPr>
        <sz val="6"/>
        <color rgb="FF000000"/>
        <rFont val="Helvetica Neue"/>
      </rPr>
      <t>32</t>
    </r>
  </si>
  <si>
    <r>
      <t>39.33 </t>
    </r>
    <r>
      <rPr>
        <sz val="6"/>
        <color rgb="FF000000"/>
        <rFont val="Helvetica Neue"/>
      </rPr>
      <t>118</t>
    </r>
  </si>
  <si>
    <r>
      <t>97.67 </t>
    </r>
    <r>
      <rPr>
        <sz val="6"/>
        <color rgb="FF000000"/>
        <rFont val="Helvetica Neue"/>
      </rPr>
      <t>293</t>
    </r>
  </si>
  <si>
    <r>
      <t>3.67 </t>
    </r>
    <r>
      <rPr>
        <sz val="6"/>
        <color rgb="FF000000"/>
        <rFont val="Helvetica Neue"/>
      </rPr>
      <t>11</t>
    </r>
  </si>
  <si>
    <r>
      <t>4.33 </t>
    </r>
    <r>
      <rPr>
        <sz val="6"/>
        <color rgb="FF000000"/>
        <rFont val="Helvetica Neue"/>
      </rPr>
      <t>13</t>
    </r>
  </si>
  <si>
    <r>
      <t>47.00 </t>
    </r>
    <r>
      <rPr>
        <sz val="6"/>
        <color rgb="FF000000"/>
        <rFont val="Helvetica Neue"/>
      </rPr>
      <t>141</t>
    </r>
  </si>
  <si>
    <r>
      <t>61.67 </t>
    </r>
    <r>
      <rPr>
        <sz val="6"/>
        <color rgb="FF000000"/>
        <rFont val="Helvetica Neue"/>
      </rPr>
      <t>185</t>
    </r>
  </si>
  <si>
    <r>
      <t>0.67 </t>
    </r>
    <r>
      <rPr>
        <sz val="6"/>
        <color rgb="FF000000"/>
        <rFont val="Helvetica Neue"/>
      </rPr>
      <t>2</t>
    </r>
  </si>
  <si>
    <r>
      <t>7.33 </t>
    </r>
    <r>
      <rPr>
        <sz val="6"/>
        <color rgb="FF000000"/>
        <rFont val="Helvetica Neue"/>
      </rPr>
      <t>22</t>
    </r>
  </si>
  <si>
    <r>
      <t>57.33 </t>
    </r>
    <r>
      <rPr>
        <sz val="6"/>
        <color rgb="FF000000"/>
        <rFont val="Helvetica Neue"/>
      </rPr>
      <t>172</t>
    </r>
  </si>
  <si>
    <r>
      <t>127.33 </t>
    </r>
    <r>
      <rPr>
        <sz val="6"/>
        <color rgb="FF000000"/>
        <rFont val="Helvetica Neue"/>
      </rPr>
      <t>382</t>
    </r>
  </si>
  <si>
    <r>
      <t>2.33 </t>
    </r>
    <r>
      <rPr>
        <sz val="6"/>
        <color rgb="FF000000"/>
        <rFont val="Helvetica Neue"/>
      </rPr>
      <t>7</t>
    </r>
  </si>
  <si>
    <r>
      <t>17.67 </t>
    </r>
    <r>
      <rPr>
        <sz val="6"/>
        <color rgb="FF000000"/>
        <rFont val="Helvetica Neue"/>
      </rPr>
      <t>53</t>
    </r>
  </si>
  <si>
    <r>
      <t>81.00 </t>
    </r>
    <r>
      <rPr>
        <sz val="6"/>
        <color rgb="FF000000"/>
        <rFont val="Helvetica Neue"/>
      </rPr>
      <t>243</t>
    </r>
  </si>
  <si>
    <r>
      <t>4.67 </t>
    </r>
    <r>
      <rPr>
        <sz val="6"/>
        <color rgb="FF000000"/>
        <rFont val="Helvetica Neue"/>
      </rPr>
      <t>14</t>
    </r>
  </si>
  <si>
    <r>
      <t>62.67 </t>
    </r>
    <r>
      <rPr>
        <sz val="6"/>
        <color rgb="FF000000"/>
        <rFont val="Helvetica Neue"/>
      </rPr>
      <t>188</t>
    </r>
  </si>
  <si>
    <r>
      <t>83.33 </t>
    </r>
    <r>
      <rPr>
        <sz val="6"/>
        <color rgb="FF000000"/>
        <rFont val="Helvetica Neue"/>
      </rPr>
      <t>250</t>
    </r>
  </si>
  <si>
    <r>
      <t>8.00 </t>
    </r>
    <r>
      <rPr>
        <sz val="6"/>
        <color rgb="FF000000"/>
        <rFont val="Helvetica Neue"/>
      </rPr>
      <t>24</t>
    </r>
  </si>
  <si>
    <r>
      <t>64.67 </t>
    </r>
    <r>
      <rPr>
        <sz val="6"/>
        <color rgb="FF000000"/>
        <rFont val="Helvetica Neue"/>
      </rPr>
      <t>194</t>
    </r>
  </si>
  <si>
    <r>
      <t>126.00 </t>
    </r>
    <r>
      <rPr>
        <sz val="6"/>
        <color rgb="FF000000"/>
        <rFont val="Helvetica Neue"/>
      </rPr>
      <t>378</t>
    </r>
  </si>
  <si>
    <r>
      <t>3.33 </t>
    </r>
    <r>
      <rPr>
        <sz val="6"/>
        <color rgb="FF000000"/>
        <rFont val="Helvetica Neue"/>
      </rPr>
      <t>10</t>
    </r>
  </si>
  <si>
    <r>
      <t>20.67 </t>
    </r>
    <r>
      <rPr>
        <sz val="6"/>
        <color rgb="FF000000"/>
        <rFont val="Helvetica Neue"/>
      </rPr>
      <t>62</t>
    </r>
  </si>
  <si>
    <r>
      <t>79.67 </t>
    </r>
    <r>
      <rPr>
        <sz val="6"/>
        <color rgb="FF000000"/>
        <rFont val="Helvetica Neue"/>
      </rPr>
      <t>239</t>
    </r>
  </si>
  <si>
    <r>
      <t>65.33 </t>
    </r>
    <r>
      <rPr>
        <sz val="6"/>
        <color rgb="FF000000"/>
        <rFont val="Helvetica Neue"/>
      </rPr>
      <t>196</t>
    </r>
  </si>
  <si>
    <r>
      <t>86.00 </t>
    </r>
    <r>
      <rPr>
        <sz val="6"/>
        <color rgb="FF000000"/>
        <rFont val="Helvetica Neue"/>
      </rPr>
      <t>258</t>
    </r>
  </si>
  <si>
    <r>
      <t>29.67 </t>
    </r>
    <r>
      <rPr>
        <sz val="6"/>
        <color rgb="FF000000"/>
        <rFont val="Helvetica Neue"/>
      </rPr>
      <t>89</t>
    </r>
  </si>
  <si>
    <r>
      <t>106.00 </t>
    </r>
    <r>
      <rPr>
        <sz val="6"/>
        <color rgb="FF000000"/>
        <rFont val="Helvetica Neue"/>
      </rPr>
      <t>318</t>
    </r>
  </si>
  <si>
    <r>
      <t>81.33 </t>
    </r>
    <r>
      <rPr>
        <sz val="6"/>
        <color rgb="FF000000"/>
        <rFont val="Helvetica Neue"/>
      </rPr>
      <t>244</t>
    </r>
  </si>
  <si>
    <r>
      <t>45.00 </t>
    </r>
    <r>
      <rPr>
        <sz val="6"/>
        <color rgb="FF000000"/>
        <rFont val="Helvetica Neue"/>
      </rPr>
      <t>135</t>
    </r>
  </si>
  <si>
    <r>
      <t>92.67 </t>
    </r>
    <r>
      <rPr>
        <sz val="6"/>
        <color rgb="FF000000"/>
        <rFont val="Helvetica Neue"/>
      </rPr>
      <t>278</t>
    </r>
  </si>
  <si>
    <r>
      <t>5.00 </t>
    </r>
    <r>
      <rPr>
        <sz val="6"/>
        <color rgb="FF000000"/>
        <rFont val="Helvetica Neue"/>
      </rPr>
      <t>15</t>
    </r>
  </si>
  <si>
    <r>
      <t>5.67 </t>
    </r>
    <r>
      <rPr>
        <sz val="6"/>
        <color rgb="FF000000"/>
        <rFont val="Helvetica Neue"/>
      </rPr>
      <t>17</t>
    </r>
  </si>
  <si>
    <r>
      <t>33.00 </t>
    </r>
    <r>
      <rPr>
        <sz val="6"/>
        <color rgb="FF000000"/>
        <rFont val="Helvetica Neue"/>
      </rPr>
      <t>99</t>
    </r>
  </si>
  <si>
    <r>
      <t>104.50 </t>
    </r>
    <r>
      <rPr>
        <sz val="6"/>
        <color rgb="FF000000"/>
        <rFont val="Helvetica Neue"/>
      </rPr>
      <t>209</t>
    </r>
  </si>
  <si>
    <r>
      <t>1.50 </t>
    </r>
    <r>
      <rPr>
        <sz val="6"/>
        <color rgb="FF000000"/>
        <rFont val="Helvetica Neue"/>
      </rPr>
      <t>3</t>
    </r>
  </si>
  <si>
    <r>
      <t>0.50 </t>
    </r>
    <r>
      <rPr>
        <sz val="6"/>
        <color rgb="FF000000"/>
        <rFont val="Helvetica Neue"/>
      </rPr>
      <t>1</t>
    </r>
  </si>
  <si>
    <r>
      <t>1.00 </t>
    </r>
    <r>
      <rPr>
        <sz val="6"/>
        <color rgb="FF000000"/>
        <rFont val="Helvetica Neue"/>
      </rPr>
      <t>2</t>
    </r>
  </si>
  <si>
    <r>
      <t>4.00 </t>
    </r>
    <r>
      <rPr>
        <sz val="6"/>
        <color rgb="FF000000"/>
        <rFont val="Helvetica Neue"/>
      </rPr>
      <t>8</t>
    </r>
  </si>
  <si>
    <r>
      <t>73.33 </t>
    </r>
    <r>
      <rPr>
        <sz val="6"/>
        <color rgb="FF000000"/>
        <rFont val="Helvetica Neue"/>
      </rPr>
      <t>220</t>
    </r>
  </si>
  <si>
    <r>
      <t>6.33 </t>
    </r>
    <r>
      <rPr>
        <sz val="6"/>
        <color rgb="FF000000"/>
        <rFont val="Helvetica Neue"/>
      </rPr>
      <t>19</t>
    </r>
  </si>
  <si>
    <r>
      <t>27.00 </t>
    </r>
    <r>
      <rPr>
        <sz val="6"/>
        <color rgb="FF000000"/>
        <rFont val="Helvetica Neue"/>
      </rPr>
      <t>81</t>
    </r>
  </si>
  <si>
    <r>
      <t>84.00 </t>
    </r>
    <r>
      <rPr>
        <sz val="6"/>
        <color rgb="FF000000"/>
        <rFont val="Helvetica Neue"/>
      </rPr>
      <t>252</t>
    </r>
  </si>
  <si>
    <r>
      <t>43.33 </t>
    </r>
    <r>
      <rPr>
        <sz val="6"/>
        <color rgb="FF000000"/>
        <rFont val="Helvetica Neue"/>
      </rPr>
      <t>130</t>
    </r>
  </si>
  <si>
    <r>
      <t>80.00 </t>
    </r>
    <r>
      <rPr>
        <sz val="6"/>
        <color rgb="FF000000"/>
        <rFont val="Helvetica Neue"/>
      </rPr>
      <t>160</t>
    </r>
  </si>
  <si>
    <r>
      <t>5.00 </t>
    </r>
    <r>
      <rPr>
        <sz val="6"/>
        <color rgb="FF000000"/>
        <rFont val="Helvetica Neue"/>
      </rPr>
      <t>10</t>
    </r>
  </si>
  <si>
    <r>
      <t>7.00 </t>
    </r>
    <r>
      <rPr>
        <sz val="6"/>
        <color rgb="FF000000"/>
        <rFont val="Helvetica Neue"/>
      </rPr>
      <t>14</t>
    </r>
  </si>
  <si>
    <r>
      <t>31.50 </t>
    </r>
    <r>
      <rPr>
        <sz val="6"/>
        <color rgb="FF000000"/>
        <rFont val="Helvetica Neue"/>
      </rPr>
      <t>63</t>
    </r>
  </si>
  <si>
    <r>
      <t>34.33 </t>
    </r>
    <r>
      <rPr>
        <sz val="6"/>
        <color rgb="FF000000"/>
        <rFont val="Helvetica Neue"/>
      </rPr>
      <t>103</t>
    </r>
  </si>
  <si>
    <r>
      <t>30.00 </t>
    </r>
    <r>
      <rPr>
        <sz val="6"/>
        <color rgb="FF000000"/>
        <rFont val="Helvetica Neue"/>
      </rPr>
      <t>90</t>
    </r>
  </si>
  <si>
    <r>
      <t>86.67 </t>
    </r>
    <r>
      <rPr>
        <sz val="6"/>
        <color rgb="FF000000"/>
        <rFont val="Helvetica Neue"/>
      </rPr>
      <t>260</t>
    </r>
  </si>
  <si>
    <r>
      <t>3.00 </t>
    </r>
    <r>
      <rPr>
        <sz val="6"/>
        <color rgb="FF000000"/>
        <rFont val="Helvetica Neue"/>
      </rPr>
      <t>9</t>
    </r>
  </si>
  <si>
    <r>
      <t>34.00 </t>
    </r>
    <r>
      <rPr>
        <sz val="6"/>
        <color rgb="FF000000"/>
        <rFont val="Helvetica Neue"/>
      </rPr>
      <t>102</t>
    </r>
  </si>
  <si>
    <r>
      <t>88.67 </t>
    </r>
    <r>
      <rPr>
        <sz val="6"/>
        <color rgb="FF000000"/>
        <rFont val="Helvetica Neue"/>
      </rPr>
      <t>266</t>
    </r>
  </si>
  <si>
    <r>
      <t>22.00 </t>
    </r>
    <r>
      <rPr>
        <sz val="6"/>
        <color rgb="FF000000"/>
        <rFont val="Helvetica Neue"/>
      </rPr>
      <t>66</t>
    </r>
  </si>
  <si>
    <r>
      <t>100.00 </t>
    </r>
    <r>
      <rPr>
        <sz val="6"/>
        <color rgb="FF000000"/>
        <rFont val="Helvetica Neue"/>
      </rPr>
      <t>300</t>
    </r>
  </si>
  <si>
    <r>
      <t>29.33 </t>
    </r>
    <r>
      <rPr>
        <sz val="6"/>
        <color rgb="FF000000"/>
        <rFont val="Helvetica Neue"/>
      </rPr>
      <t>88</t>
    </r>
  </si>
  <si>
    <r>
      <t>97.33 </t>
    </r>
    <r>
      <rPr>
        <sz val="6"/>
        <color rgb="FF000000"/>
        <rFont val="Helvetica Neue"/>
      </rPr>
      <t>292</t>
    </r>
  </si>
  <si>
    <r>
      <t>26.00 </t>
    </r>
    <r>
      <rPr>
        <sz val="6"/>
        <color rgb="FF000000"/>
        <rFont val="Helvetica Neue"/>
      </rPr>
      <t>78</t>
    </r>
  </si>
  <si>
    <r>
      <t>93.00 </t>
    </r>
    <r>
      <rPr>
        <sz val="6"/>
        <color rgb="FF000000"/>
        <rFont val="Helvetica Neue"/>
      </rPr>
      <t>279</t>
    </r>
  </si>
  <si>
    <r>
      <t>78.67 </t>
    </r>
    <r>
      <rPr>
        <sz val="6"/>
        <color rgb="FF000000"/>
        <rFont val="Helvetica Neue"/>
      </rPr>
      <t>236</t>
    </r>
  </si>
  <si>
    <r>
      <t>23.33 </t>
    </r>
    <r>
      <rPr>
        <sz val="6"/>
        <color rgb="FF000000"/>
        <rFont val="Helvetica Neue"/>
      </rPr>
      <t>70</t>
    </r>
  </si>
  <si>
    <r>
      <t>61.00 </t>
    </r>
    <r>
      <rPr>
        <sz val="6"/>
        <color rgb="FF000000"/>
        <rFont val="Helvetica Neue"/>
      </rPr>
      <t>183</t>
    </r>
  </si>
  <si>
    <r>
      <t>22.67 </t>
    </r>
    <r>
      <rPr>
        <sz val="6"/>
        <color rgb="FF000000"/>
        <rFont val="Helvetica Neue"/>
      </rPr>
      <t>68</t>
    </r>
  </si>
  <si>
    <t>Rushing Yds</t>
  </si>
  <si>
    <t>Rushing TD</t>
  </si>
  <si>
    <t>Receptions</t>
  </si>
  <si>
    <t>Targets</t>
  </si>
  <si>
    <t>Reception Yards</t>
  </si>
  <si>
    <t>Rec. TD</t>
  </si>
  <si>
    <t>Fantasy Points</t>
  </si>
  <si>
    <t>Fantasy Pts vs Avg</t>
  </si>
  <si>
    <t>Percentage of (rba-Da) vs Avg</t>
  </si>
  <si>
    <t>(Qba+Defa)</t>
  </si>
  <si>
    <t>(Rba+Da)</t>
  </si>
  <si>
    <t>Pred. Avg. - Total Avg</t>
  </si>
  <si>
    <t>(Total Avg + Def. Total Avg)</t>
  </si>
  <si>
    <t>Percent Better Than Avg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</si>
</sst>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79" formatCode="0.00;[Red]\-0.00"/>
    <numFmt numFmtId="197" formatCode="0.0;[Red]0.0"/>
  </numFmts>
  <fonts count="1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6"/>
      <color rgb="FF000000"/>
      <name val="Helvetica Neue"/>
    </font>
    <font>
      <sz val="12"/>
      <color rgb="FF000000"/>
      <name val="Calibri"/>
      <family val="2"/>
      <scheme val="minor"/>
    </font>
    <font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8" fillId="0" borderId="0" xfId="5"/>
    <xf numFmtId="0" fontId="7" fillId="0" borderId="0" xfId="0" applyFont="1"/>
    <xf numFmtId="10" fontId="7" fillId="0" borderId="0" xfId="0" applyNumberFormat="1" applyFont="1"/>
    <xf numFmtId="0" fontId="5" fillId="0" borderId="0" xfId="0" applyFont="1"/>
    <xf numFmtId="0" fontId="10" fillId="0" borderId="0" xfId="0" applyFont="1"/>
    <xf numFmtId="164" fontId="0" fillId="0" borderId="0" xfId="0" applyNumberFormat="1"/>
    <xf numFmtId="2" fontId="0" fillId="0" borderId="0" xfId="0" applyNumberFormat="1"/>
    <xf numFmtId="179" fontId="0" fillId="0" borderId="0" xfId="0" applyNumberFormat="1"/>
    <xf numFmtId="2" fontId="7" fillId="0" borderId="0" xfId="0" applyNumberFormat="1" applyFont="1"/>
    <xf numFmtId="0" fontId="2" fillId="3" borderId="0" xfId="2"/>
    <xf numFmtId="10" fontId="2" fillId="3" borderId="0" xfId="2" applyNumberFormat="1"/>
    <xf numFmtId="2" fontId="2" fillId="3" borderId="0" xfId="2" applyNumberFormat="1"/>
    <xf numFmtId="179" fontId="2" fillId="3" borderId="0" xfId="2" applyNumberFormat="1"/>
    <xf numFmtId="0" fontId="1" fillId="2" borderId="0" xfId="1"/>
    <xf numFmtId="10" fontId="1" fillId="2" borderId="0" xfId="1" applyNumberFormat="1"/>
    <xf numFmtId="2" fontId="1" fillId="2" borderId="0" xfId="1" applyNumberFormat="1"/>
    <xf numFmtId="179" fontId="1" fillId="2" borderId="0" xfId="1" applyNumberFormat="1"/>
    <xf numFmtId="0" fontId="2" fillId="3" borderId="2" xfId="2" applyBorder="1"/>
    <xf numFmtId="10" fontId="2" fillId="3" borderId="2" xfId="2" applyNumberFormat="1" applyBorder="1"/>
    <xf numFmtId="2" fontId="2" fillId="3" borderId="2" xfId="2" applyNumberFormat="1" applyBorder="1"/>
    <xf numFmtId="179" fontId="2" fillId="3" borderId="2" xfId="2" applyNumberFormat="1" applyBorder="1"/>
    <xf numFmtId="0" fontId="1" fillId="2" borderId="0" xfId="1" applyBorder="1"/>
    <xf numFmtId="0" fontId="4" fillId="5" borderId="1" xfId="4" applyBorder="1"/>
    <xf numFmtId="10" fontId="1" fillId="2" borderId="0" xfId="1" applyNumberFormat="1" applyBorder="1"/>
    <xf numFmtId="10" fontId="4" fillId="5" borderId="1" xfId="4" applyNumberFormat="1" applyBorder="1"/>
    <xf numFmtId="2" fontId="1" fillId="2" borderId="0" xfId="1" applyNumberFormat="1" applyBorder="1"/>
    <xf numFmtId="2" fontId="4" fillId="5" borderId="1" xfId="4" applyNumberFormat="1" applyBorder="1"/>
    <xf numFmtId="179" fontId="1" fillId="2" borderId="0" xfId="1" applyNumberFormat="1" applyBorder="1"/>
    <xf numFmtId="179" fontId="4" fillId="5" borderId="1" xfId="4" applyNumberFormat="1" applyBorder="1"/>
    <xf numFmtId="0" fontId="6" fillId="0" borderId="0" xfId="0" applyFont="1"/>
    <xf numFmtId="0" fontId="12" fillId="0" borderId="0" xfId="0" applyFont="1"/>
    <xf numFmtId="0" fontId="3" fillId="4" borderId="0" xfId="3"/>
    <xf numFmtId="2" fontId="0" fillId="0" borderId="0" xfId="0" applyNumberFormat="1" applyAlignment="1">
      <alignment horizontal="center"/>
    </xf>
    <xf numFmtId="2" fontId="3" fillId="4" borderId="0" xfId="3" applyNumberFormat="1"/>
    <xf numFmtId="2" fontId="3" fillId="4" borderId="0" xfId="3" applyNumberFormat="1" applyAlignment="1">
      <alignment horizontal="center"/>
    </xf>
    <xf numFmtId="0" fontId="0" fillId="0" borderId="0" xfId="0" applyFont="1" applyAlignment="1">
      <alignment horizontal="center"/>
    </xf>
    <xf numFmtId="197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4" borderId="0" xfId="3" applyFont="1" applyAlignment="1">
      <alignment horizontal="center"/>
    </xf>
    <xf numFmtId="197" fontId="3" fillId="4" borderId="0" xfId="3" applyNumberFormat="1" applyFont="1" applyAlignment="1">
      <alignment horizontal="center"/>
    </xf>
    <xf numFmtId="0" fontId="0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10" fontId="13" fillId="0" borderId="0" xfId="0" applyNumberFormat="1" applyFont="1" applyAlignment="1">
      <alignment horizontal="center"/>
    </xf>
  </cellXfs>
  <cellStyles count="32">
    <cellStyle name="Bad" xfId="2" builtinId="27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Good" xfId="1" builtinId="26"/>
    <cellStyle name="Hyperlink" xfId="5" builtinId="8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rotogrinders.com/players/dion-lewis-11768?site=undefined" TargetMode="External"/><Relationship Id="rId11" Type="http://schemas.openxmlformats.org/officeDocument/2006/relationships/hyperlink" Target="https://rotogrinders.com/players/latavius-murray-18332?site=undefined" TargetMode="External"/><Relationship Id="rId12" Type="http://schemas.openxmlformats.org/officeDocument/2006/relationships/hyperlink" Target="https://rotogrinders.com/players/matt-jones-21717?site=undefined" TargetMode="External"/><Relationship Id="rId13" Type="http://schemas.openxmlformats.org/officeDocument/2006/relationships/hyperlink" Target="https://rotogrinders.com/players/doug-martin-13565?site=undefined" TargetMode="External"/><Relationship Id="rId14" Type="http://schemas.openxmlformats.org/officeDocument/2006/relationships/hyperlink" Target="https://rotogrinders.com/players/jeremy-hill-18042?site=undefined" TargetMode="External"/><Relationship Id="rId15" Type="http://schemas.openxmlformats.org/officeDocument/2006/relationships/hyperlink" Target="https://rotogrinders.com/players/danny-woodhead-11702?site=undefined" TargetMode="External"/><Relationship Id="rId16" Type="http://schemas.openxmlformats.org/officeDocument/2006/relationships/hyperlink" Target="https://rotogrinders.com/players/mark-ingram-11706?site=undefined" TargetMode="External"/><Relationship Id="rId17" Type="http://schemas.openxmlformats.org/officeDocument/2006/relationships/hyperlink" Target="https://rotogrinders.com/players/todd-gurley-21785?site=undefined" TargetMode="External"/><Relationship Id="rId18" Type="http://schemas.openxmlformats.org/officeDocument/2006/relationships/hyperlink" Target="https://rotogrinders.com/players/ryan-mathews-11698?site=undefined" TargetMode="External"/><Relationship Id="rId19" Type="http://schemas.openxmlformats.org/officeDocument/2006/relationships/hyperlink" Target="https://rotogrinders.com/players/duke-johnson-21581?site=undefined" TargetMode="External"/><Relationship Id="rId60" Type="http://schemas.openxmlformats.org/officeDocument/2006/relationships/hyperlink" Target="https://rotogrinders.com/players/dion-lewis-11768?site=undefined" TargetMode="External"/><Relationship Id="rId61" Type="http://schemas.openxmlformats.org/officeDocument/2006/relationships/hyperlink" Target="https://rotogrinders.com/players/latavius-murray-18332?site=undefined" TargetMode="External"/><Relationship Id="rId62" Type="http://schemas.openxmlformats.org/officeDocument/2006/relationships/hyperlink" Target="https://rotogrinders.com/players/matt-jones-21717?site=undefined" TargetMode="External"/><Relationship Id="rId63" Type="http://schemas.openxmlformats.org/officeDocument/2006/relationships/hyperlink" Target="https://rotogrinders.com/players/doug-martin-13565?site=undefined" TargetMode="External"/><Relationship Id="rId64" Type="http://schemas.openxmlformats.org/officeDocument/2006/relationships/hyperlink" Target="https://rotogrinders.com/players/jeremy-hill-18042?site=undefined" TargetMode="External"/><Relationship Id="rId65" Type="http://schemas.openxmlformats.org/officeDocument/2006/relationships/hyperlink" Target="https://rotogrinders.com/players/danny-woodhead-11702?site=undefined" TargetMode="External"/><Relationship Id="rId66" Type="http://schemas.openxmlformats.org/officeDocument/2006/relationships/hyperlink" Target="https://rotogrinders.com/players/mark-ingram-11706?site=undefined" TargetMode="External"/><Relationship Id="rId67" Type="http://schemas.openxmlformats.org/officeDocument/2006/relationships/hyperlink" Target="https://rotogrinders.com/players/todd-gurley-21785?site=undefined" TargetMode="External"/><Relationship Id="rId68" Type="http://schemas.openxmlformats.org/officeDocument/2006/relationships/hyperlink" Target="https://rotogrinders.com/players/ryan-mathews-11698?site=undefined" TargetMode="External"/><Relationship Id="rId69" Type="http://schemas.openxmlformats.org/officeDocument/2006/relationships/hyperlink" Target="https://rotogrinders.com/players/duke-johnson-21581?site=undefined" TargetMode="External"/><Relationship Id="rId120" Type="http://schemas.openxmlformats.org/officeDocument/2006/relationships/hyperlink" Target="https://rotogrinders.com/players/lance-dunbar-13875?site=undefined" TargetMode="External"/><Relationship Id="rId121" Type="http://schemas.openxmlformats.org/officeDocument/2006/relationships/hyperlink" Target="https://rotogrinders.com/players/darren-sproles-11703?site=undefined" TargetMode="External"/><Relationship Id="rId122" Type="http://schemas.openxmlformats.org/officeDocument/2006/relationships/hyperlink" Target="https://rotogrinders.com/players/bishop-sankey-18206?site=undefined" TargetMode="External"/><Relationship Id="rId123" Type="http://schemas.openxmlformats.org/officeDocument/2006/relationships/hyperlink" Target="https://rotogrinders.com/players/frank-gore-11670?site=undefined" TargetMode="External"/><Relationship Id="rId124" Type="http://schemas.openxmlformats.org/officeDocument/2006/relationships/hyperlink" Target="https://rotogrinders.com/players/c.j.-spiller-11713?site=undefined" TargetMode="External"/><Relationship Id="rId125" Type="http://schemas.openxmlformats.org/officeDocument/2006/relationships/hyperlink" Target="https://rotogrinders.com/players/karlos-williams-21632?site=undefined" TargetMode="External"/><Relationship Id="rId126" Type="http://schemas.openxmlformats.org/officeDocument/2006/relationships/hyperlink" Target="https://rotogrinders.com/players/tom-brady-11604?site=undefined" TargetMode="External"/><Relationship Id="rId127" Type="http://schemas.openxmlformats.org/officeDocument/2006/relationships/hyperlink" Target="https://rotogrinders.com/players/devonta-freeman-18261?site=undefined" TargetMode="External"/><Relationship Id="rId128" Type="http://schemas.openxmlformats.org/officeDocument/2006/relationships/hyperlink" Target="https://rotogrinders.com/players/le'veon-bell-16538?site=undefined" TargetMode="External"/><Relationship Id="rId129" Type="http://schemas.openxmlformats.org/officeDocument/2006/relationships/hyperlink" Target="https://rotogrinders.com/players/jamaal-charles-11667?site=undefined" TargetMode="External"/><Relationship Id="rId40" Type="http://schemas.openxmlformats.org/officeDocument/2006/relationships/hyperlink" Target="https://rotogrinders.com/players/colin-kaepernick-11640?site=undefined" TargetMode="External"/><Relationship Id="rId41" Type="http://schemas.openxmlformats.org/officeDocument/2006/relationships/hyperlink" Target="https://rotogrinders.com/players/alex-smith-11608?site=undefined" TargetMode="External"/><Relationship Id="rId42" Type="http://schemas.openxmlformats.org/officeDocument/2006/relationships/hyperlink" Target="https://rotogrinders.com/players/matt-ryan-11614?site=undefined" TargetMode="External"/><Relationship Id="rId90" Type="http://schemas.openxmlformats.org/officeDocument/2006/relationships/hyperlink" Target="https://rotogrinders.com/players/danny-woodhead-11702?site=undefined" TargetMode="External"/><Relationship Id="rId91" Type="http://schemas.openxmlformats.org/officeDocument/2006/relationships/hyperlink" Target="https://rotogrinders.com/players/mark-ingram-11706?site=undefined" TargetMode="External"/><Relationship Id="rId92" Type="http://schemas.openxmlformats.org/officeDocument/2006/relationships/hyperlink" Target="https://rotogrinders.com/players/todd-gurley-21785?site=undefined" TargetMode="External"/><Relationship Id="rId93" Type="http://schemas.openxmlformats.org/officeDocument/2006/relationships/hyperlink" Target="https://rotogrinders.com/players/ryan-mathews-11698?site=undefined" TargetMode="External"/><Relationship Id="rId94" Type="http://schemas.openxmlformats.org/officeDocument/2006/relationships/hyperlink" Target="https://rotogrinders.com/players/duke-johnson-21581?site=undefined" TargetMode="External"/><Relationship Id="rId95" Type="http://schemas.openxmlformats.org/officeDocument/2006/relationships/hyperlink" Target="https://rotogrinders.com/players/lance-dunbar-13875?site=undefined" TargetMode="External"/><Relationship Id="rId96" Type="http://schemas.openxmlformats.org/officeDocument/2006/relationships/hyperlink" Target="https://rotogrinders.com/players/darren-sproles-11703?site=undefined" TargetMode="External"/><Relationship Id="rId101" Type="http://schemas.openxmlformats.org/officeDocument/2006/relationships/hyperlink" Target="https://rotogrinders.com/players/devonta-freeman-18261?site=undefined" TargetMode="External"/><Relationship Id="rId102" Type="http://schemas.openxmlformats.org/officeDocument/2006/relationships/hyperlink" Target="https://rotogrinders.com/players/le'veon-bell-16538?site=undefined" TargetMode="External"/><Relationship Id="rId103" Type="http://schemas.openxmlformats.org/officeDocument/2006/relationships/hyperlink" Target="https://rotogrinders.com/players/jamaal-charles-11667?site=undefined" TargetMode="External"/><Relationship Id="rId104" Type="http://schemas.openxmlformats.org/officeDocument/2006/relationships/hyperlink" Target="https://rotogrinders.com/players/legarrette-blount-11674?site=undefined" TargetMode="External"/><Relationship Id="rId105" Type="http://schemas.openxmlformats.org/officeDocument/2006/relationships/hyperlink" Target="https://rotogrinders.com/players/carlos-hyde-18387?site=undefined" TargetMode="External"/><Relationship Id="rId106" Type="http://schemas.openxmlformats.org/officeDocument/2006/relationships/hyperlink" Target="https://rotogrinders.com/players/matt-forte-11675?site=undefined" TargetMode="External"/><Relationship Id="rId107" Type="http://schemas.openxmlformats.org/officeDocument/2006/relationships/hyperlink" Target="https://rotogrinders.com/players/deangelo-williams-11691?site=undefined" TargetMode="External"/><Relationship Id="rId108" Type="http://schemas.openxmlformats.org/officeDocument/2006/relationships/hyperlink" Target="https://rotogrinders.com/players/joseph-randle-16547?site=undefined" TargetMode="External"/><Relationship Id="rId109" Type="http://schemas.openxmlformats.org/officeDocument/2006/relationships/hyperlink" Target="https://rotogrinders.com/players/chris-johnson-11673?site=undefined" TargetMode="External"/><Relationship Id="rId97" Type="http://schemas.openxmlformats.org/officeDocument/2006/relationships/hyperlink" Target="https://rotogrinders.com/players/bishop-sankey-18206?site=undefined" TargetMode="External"/><Relationship Id="rId98" Type="http://schemas.openxmlformats.org/officeDocument/2006/relationships/hyperlink" Target="https://rotogrinders.com/players/frank-gore-11670?site=undefined" TargetMode="External"/><Relationship Id="rId99" Type="http://schemas.openxmlformats.org/officeDocument/2006/relationships/hyperlink" Target="https://rotogrinders.com/players/c.j.-spiller-11713?site=undefined" TargetMode="External"/><Relationship Id="rId43" Type="http://schemas.openxmlformats.org/officeDocument/2006/relationships/hyperlink" Target="https://rotogrinders.com/players/peyton-manning-11849?site=undefined" TargetMode="External"/><Relationship Id="rId44" Type="http://schemas.openxmlformats.org/officeDocument/2006/relationships/hyperlink" Target="https://rotogrinders.com/players/eli-manning-11611?site=undefined" TargetMode="External"/><Relationship Id="rId45" Type="http://schemas.openxmlformats.org/officeDocument/2006/relationships/hyperlink" Target="https://rotogrinders.com/players/sam-bradford-11617?site=undefined" TargetMode="External"/><Relationship Id="rId46" Type="http://schemas.openxmlformats.org/officeDocument/2006/relationships/hyperlink" Target="https://rotogrinders.com/players/russell-wilson-13560?site=undefined" TargetMode="External"/><Relationship Id="rId47" Type="http://schemas.openxmlformats.org/officeDocument/2006/relationships/hyperlink" Target="https://rotogrinders.com/players/blake-bortles-18186?site=undefined" TargetMode="External"/><Relationship Id="rId48" Type="http://schemas.openxmlformats.org/officeDocument/2006/relationships/hyperlink" Target="https://rotogrinders.com/players/andrew-luck-13555?site=undefined" TargetMode="External"/><Relationship Id="rId49" Type="http://schemas.openxmlformats.org/officeDocument/2006/relationships/hyperlink" Target="https://rotogrinders.com/players/nick-foles-13561?site=undefined" TargetMode="External"/><Relationship Id="rId100" Type="http://schemas.openxmlformats.org/officeDocument/2006/relationships/hyperlink" Target="https://rotogrinders.com/players/karlos-williams-21632?site=undefined" TargetMode="External"/><Relationship Id="rId150" Type="http://schemas.openxmlformats.org/officeDocument/2006/relationships/hyperlink" Target="https://rotogrinders.com/players/c.j.-spiller-11713?site=undefined" TargetMode="External"/><Relationship Id="rId20" Type="http://schemas.openxmlformats.org/officeDocument/2006/relationships/hyperlink" Target="https://rotogrinders.com/players/lance-dunbar-13875?site=undefined" TargetMode="External"/><Relationship Id="rId21" Type="http://schemas.openxmlformats.org/officeDocument/2006/relationships/hyperlink" Target="https://rotogrinders.com/players/darren-sproles-11703?site=undefined" TargetMode="External"/><Relationship Id="rId22" Type="http://schemas.openxmlformats.org/officeDocument/2006/relationships/hyperlink" Target="https://rotogrinders.com/players/bishop-sankey-18206?site=undefined" TargetMode="External"/><Relationship Id="rId70" Type="http://schemas.openxmlformats.org/officeDocument/2006/relationships/hyperlink" Target="https://rotogrinders.com/players/lance-dunbar-13875?site=undefined" TargetMode="External"/><Relationship Id="rId71" Type="http://schemas.openxmlformats.org/officeDocument/2006/relationships/hyperlink" Target="https://rotogrinders.com/players/darren-sproles-11703?site=undefined" TargetMode="External"/><Relationship Id="rId72" Type="http://schemas.openxmlformats.org/officeDocument/2006/relationships/hyperlink" Target="https://rotogrinders.com/players/bishop-sankey-18206?site=undefined" TargetMode="External"/><Relationship Id="rId73" Type="http://schemas.openxmlformats.org/officeDocument/2006/relationships/hyperlink" Target="https://rotogrinders.com/players/frank-gore-11670?site=undefined" TargetMode="External"/><Relationship Id="rId74" Type="http://schemas.openxmlformats.org/officeDocument/2006/relationships/hyperlink" Target="https://rotogrinders.com/players/c.j.-spiller-11713?site=undefined" TargetMode="External"/><Relationship Id="rId75" Type="http://schemas.openxmlformats.org/officeDocument/2006/relationships/hyperlink" Target="https://rotogrinders.com/players/karlos-williams-21632?site=undefined" TargetMode="External"/><Relationship Id="rId76" Type="http://schemas.openxmlformats.org/officeDocument/2006/relationships/hyperlink" Target="https://rotogrinders.com/players/devonta-freeman-18261?site=undefined" TargetMode="External"/><Relationship Id="rId77" Type="http://schemas.openxmlformats.org/officeDocument/2006/relationships/hyperlink" Target="https://rotogrinders.com/players/le'veon-bell-16538?site=undefined" TargetMode="External"/><Relationship Id="rId78" Type="http://schemas.openxmlformats.org/officeDocument/2006/relationships/hyperlink" Target="https://rotogrinders.com/players/jamaal-charles-11667?site=undefined" TargetMode="External"/><Relationship Id="rId79" Type="http://schemas.openxmlformats.org/officeDocument/2006/relationships/hyperlink" Target="https://rotogrinders.com/players/legarrette-blount-11674?site=undefined" TargetMode="External"/><Relationship Id="rId23" Type="http://schemas.openxmlformats.org/officeDocument/2006/relationships/hyperlink" Target="https://rotogrinders.com/players/frank-gore-11670?site=undefined" TargetMode="External"/><Relationship Id="rId24" Type="http://schemas.openxmlformats.org/officeDocument/2006/relationships/hyperlink" Target="https://rotogrinders.com/players/c.j.-spiller-11713?site=undefined" TargetMode="External"/><Relationship Id="rId25" Type="http://schemas.openxmlformats.org/officeDocument/2006/relationships/hyperlink" Target="https://rotogrinders.com/players/karlos-williams-21632?site=undefined" TargetMode="External"/><Relationship Id="rId26" Type="http://schemas.openxmlformats.org/officeDocument/2006/relationships/hyperlink" Target="https://rotogrinders.com/players/aaron-rodgers-11601?site=undefined" TargetMode="External"/><Relationship Id="rId27" Type="http://schemas.openxmlformats.org/officeDocument/2006/relationships/hyperlink" Target="https://rotogrinders.com/players/ben-roethlisberger-11615?site=undefined" TargetMode="External"/><Relationship Id="rId28" Type="http://schemas.openxmlformats.org/officeDocument/2006/relationships/hyperlink" Target="https://rotogrinders.com/players/tom-brady-11604?site=undefined" TargetMode="External"/><Relationship Id="rId29" Type="http://schemas.openxmlformats.org/officeDocument/2006/relationships/hyperlink" Target="https://rotogrinders.com/players/andy-dalton-11633?site=undefined" TargetMode="External"/><Relationship Id="rId130" Type="http://schemas.openxmlformats.org/officeDocument/2006/relationships/hyperlink" Target="https://rotogrinders.com/players/legarrette-blount-11674?site=undefined" TargetMode="External"/><Relationship Id="rId131" Type="http://schemas.openxmlformats.org/officeDocument/2006/relationships/hyperlink" Target="https://rotogrinders.com/players/carlos-hyde-18387?site=undefined" TargetMode="External"/><Relationship Id="rId132" Type="http://schemas.openxmlformats.org/officeDocument/2006/relationships/hyperlink" Target="https://rotogrinders.com/players/matt-forte-11675?site=undefined" TargetMode="External"/><Relationship Id="rId133" Type="http://schemas.openxmlformats.org/officeDocument/2006/relationships/hyperlink" Target="https://rotogrinders.com/players/deangelo-williams-11691?site=undefined" TargetMode="External"/><Relationship Id="rId134" Type="http://schemas.openxmlformats.org/officeDocument/2006/relationships/hyperlink" Target="https://rotogrinders.com/players/joseph-randle-16547?site=undefined" TargetMode="External"/><Relationship Id="rId135" Type="http://schemas.openxmlformats.org/officeDocument/2006/relationships/hyperlink" Target="https://rotogrinders.com/players/chris-johnson-11673?site=undefined" TargetMode="External"/><Relationship Id="rId136" Type="http://schemas.openxmlformats.org/officeDocument/2006/relationships/hyperlink" Target="https://rotogrinders.com/players/dion-lewis-11768?site=undefined" TargetMode="External"/><Relationship Id="rId137" Type="http://schemas.openxmlformats.org/officeDocument/2006/relationships/hyperlink" Target="https://rotogrinders.com/players/latavius-murray-18332?site=undefined" TargetMode="External"/><Relationship Id="rId138" Type="http://schemas.openxmlformats.org/officeDocument/2006/relationships/hyperlink" Target="https://rotogrinders.com/players/matt-jones-21717?site=undefined" TargetMode="External"/><Relationship Id="rId139" Type="http://schemas.openxmlformats.org/officeDocument/2006/relationships/hyperlink" Target="https://rotogrinders.com/players/doug-martin-13565?site=undefined" TargetMode="External"/><Relationship Id="rId1" Type="http://schemas.openxmlformats.org/officeDocument/2006/relationships/hyperlink" Target="https://rotogrinders.com/players/devonta-freeman-18261?site=undefined" TargetMode="External"/><Relationship Id="rId2" Type="http://schemas.openxmlformats.org/officeDocument/2006/relationships/hyperlink" Target="https://rotogrinders.com/players/le'veon-bell-16538?site=undefined" TargetMode="External"/><Relationship Id="rId3" Type="http://schemas.openxmlformats.org/officeDocument/2006/relationships/hyperlink" Target="https://rotogrinders.com/players/jamaal-charles-11667?site=undefined" TargetMode="External"/><Relationship Id="rId4" Type="http://schemas.openxmlformats.org/officeDocument/2006/relationships/hyperlink" Target="https://rotogrinders.com/players/legarrette-blount-11674?site=undefined" TargetMode="External"/><Relationship Id="rId5" Type="http://schemas.openxmlformats.org/officeDocument/2006/relationships/hyperlink" Target="https://rotogrinders.com/players/carlos-hyde-18387?site=undefined" TargetMode="External"/><Relationship Id="rId6" Type="http://schemas.openxmlformats.org/officeDocument/2006/relationships/hyperlink" Target="https://rotogrinders.com/players/matt-forte-11675?site=undefined" TargetMode="External"/><Relationship Id="rId7" Type="http://schemas.openxmlformats.org/officeDocument/2006/relationships/hyperlink" Target="https://rotogrinders.com/players/deangelo-williams-11691?site=undefined" TargetMode="External"/><Relationship Id="rId8" Type="http://schemas.openxmlformats.org/officeDocument/2006/relationships/hyperlink" Target="https://rotogrinders.com/players/joseph-randle-16547?site=undefined" TargetMode="External"/><Relationship Id="rId9" Type="http://schemas.openxmlformats.org/officeDocument/2006/relationships/hyperlink" Target="https://rotogrinders.com/players/chris-johnson-11673?site=undefined" TargetMode="External"/><Relationship Id="rId50" Type="http://schemas.openxmlformats.org/officeDocument/2006/relationships/hyperlink" Target="https://rotogrinders.com/players/matthew-stafford-11613?site=undefined" TargetMode="External"/><Relationship Id="rId51" Type="http://schemas.openxmlformats.org/officeDocument/2006/relationships/hyperlink" Target="https://rotogrinders.com/players/devonta-freeman-18261?site=undefined" TargetMode="External"/><Relationship Id="rId52" Type="http://schemas.openxmlformats.org/officeDocument/2006/relationships/hyperlink" Target="https://rotogrinders.com/players/le'veon-bell-16538?site=undefined" TargetMode="External"/><Relationship Id="rId53" Type="http://schemas.openxmlformats.org/officeDocument/2006/relationships/hyperlink" Target="https://rotogrinders.com/players/jamaal-charles-11667?site=undefined" TargetMode="External"/><Relationship Id="rId54" Type="http://schemas.openxmlformats.org/officeDocument/2006/relationships/hyperlink" Target="https://rotogrinders.com/players/legarrette-blount-11674?site=undefined" TargetMode="External"/><Relationship Id="rId55" Type="http://schemas.openxmlformats.org/officeDocument/2006/relationships/hyperlink" Target="https://rotogrinders.com/players/carlos-hyde-18387?site=undefined" TargetMode="External"/><Relationship Id="rId56" Type="http://schemas.openxmlformats.org/officeDocument/2006/relationships/hyperlink" Target="https://rotogrinders.com/players/matt-forte-11675?site=undefined" TargetMode="External"/><Relationship Id="rId57" Type="http://schemas.openxmlformats.org/officeDocument/2006/relationships/hyperlink" Target="https://rotogrinders.com/players/deangelo-williams-11691?site=undefined" TargetMode="External"/><Relationship Id="rId58" Type="http://schemas.openxmlformats.org/officeDocument/2006/relationships/hyperlink" Target="https://rotogrinders.com/players/joseph-randle-16547?site=undefined" TargetMode="External"/><Relationship Id="rId59" Type="http://schemas.openxmlformats.org/officeDocument/2006/relationships/hyperlink" Target="https://rotogrinders.com/players/chris-johnson-11673?site=undefined" TargetMode="External"/><Relationship Id="rId110" Type="http://schemas.openxmlformats.org/officeDocument/2006/relationships/hyperlink" Target="https://rotogrinders.com/players/dion-lewis-11768?site=undefined" TargetMode="External"/><Relationship Id="rId111" Type="http://schemas.openxmlformats.org/officeDocument/2006/relationships/hyperlink" Target="https://rotogrinders.com/players/latavius-murray-18332?site=undefined" TargetMode="External"/><Relationship Id="rId112" Type="http://schemas.openxmlformats.org/officeDocument/2006/relationships/hyperlink" Target="https://rotogrinders.com/players/matt-jones-21717?site=undefined" TargetMode="External"/><Relationship Id="rId113" Type="http://schemas.openxmlformats.org/officeDocument/2006/relationships/hyperlink" Target="https://rotogrinders.com/players/doug-martin-13565?site=undefined" TargetMode="External"/><Relationship Id="rId114" Type="http://schemas.openxmlformats.org/officeDocument/2006/relationships/hyperlink" Target="https://rotogrinders.com/players/jeremy-hill-18042?site=undefined" TargetMode="External"/><Relationship Id="rId115" Type="http://schemas.openxmlformats.org/officeDocument/2006/relationships/hyperlink" Target="https://rotogrinders.com/players/danny-woodhead-11702?site=undefined" TargetMode="External"/><Relationship Id="rId116" Type="http://schemas.openxmlformats.org/officeDocument/2006/relationships/hyperlink" Target="https://rotogrinders.com/players/mark-ingram-11706?site=undefined" TargetMode="External"/><Relationship Id="rId117" Type="http://schemas.openxmlformats.org/officeDocument/2006/relationships/hyperlink" Target="https://rotogrinders.com/players/todd-gurley-21785?site=undefined" TargetMode="External"/><Relationship Id="rId118" Type="http://schemas.openxmlformats.org/officeDocument/2006/relationships/hyperlink" Target="https://rotogrinders.com/players/ryan-mathews-11698?site=undefined" TargetMode="External"/><Relationship Id="rId119" Type="http://schemas.openxmlformats.org/officeDocument/2006/relationships/hyperlink" Target="https://rotogrinders.com/players/duke-johnson-21581?site=undefined" TargetMode="External"/><Relationship Id="rId30" Type="http://schemas.openxmlformats.org/officeDocument/2006/relationships/hyperlink" Target="https://rotogrinders.com/players/derek-carr-18330?site=undefined" TargetMode="External"/><Relationship Id="rId31" Type="http://schemas.openxmlformats.org/officeDocument/2006/relationships/hyperlink" Target="https://rotogrinders.com/players/josh-mccown-11880?site=undefined" TargetMode="External"/><Relationship Id="rId32" Type="http://schemas.openxmlformats.org/officeDocument/2006/relationships/hyperlink" Target="https://rotogrinders.com/players/philip-rivers-11603?site=undefined" TargetMode="External"/><Relationship Id="rId33" Type="http://schemas.openxmlformats.org/officeDocument/2006/relationships/hyperlink" Target="https://rotogrinders.com/players/tony-romo-11618?site=undefined" TargetMode="External"/><Relationship Id="rId34" Type="http://schemas.openxmlformats.org/officeDocument/2006/relationships/hyperlink" Target="https://rotogrinders.com/players/tyrod-taylor-11656?site=undefined" TargetMode="External"/><Relationship Id="rId35" Type="http://schemas.openxmlformats.org/officeDocument/2006/relationships/hyperlink" Target="https://rotogrinders.com/players/carson-palmer-11851?site=undefined" TargetMode="External"/><Relationship Id="rId36" Type="http://schemas.openxmlformats.org/officeDocument/2006/relationships/hyperlink" Target="https://rotogrinders.com/players/joe-flacco-11610?site=undefined" TargetMode="External"/><Relationship Id="rId37" Type="http://schemas.openxmlformats.org/officeDocument/2006/relationships/hyperlink" Target="https://rotogrinders.com/players/marcus-mariota-21686?site=undefined" TargetMode="External"/><Relationship Id="rId38" Type="http://schemas.openxmlformats.org/officeDocument/2006/relationships/hyperlink" Target="https://rotogrinders.com/players/drew-brees-11605?site=undefined" TargetMode="External"/><Relationship Id="rId39" Type="http://schemas.openxmlformats.org/officeDocument/2006/relationships/hyperlink" Target="https://rotogrinders.com/players/kirk-cousins-13563?site=undefined" TargetMode="External"/><Relationship Id="rId80" Type="http://schemas.openxmlformats.org/officeDocument/2006/relationships/hyperlink" Target="https://rotogrinders.com/players/carlos-hyde-18387?site=undefined" TargetMode="External"/><Relationship Id="rId81" Type="http://schemas.openxmlformats.org/officeDocument/2006/relationships/hyperlink" Target="https://rotogrinders.com/players/matt-forte-11675?site=undefined" TargetMode="External"/><Relationship Id="rId82" Type="http://schemas.openxmlformats.org/officeDocument/2006/relationships/hyperlink" Target="https://rotogrinders.com/players/deangelo-williams-11691?site=undefined" TargetMode="External"/><Relationship Id="rId83" Type="http://schemas.openxmlformats.org/officeDocument/2006/relationships/hyperlink" Target="https://rotogrinders.com/players/joseph-randle-16547?site=undefined" TargetMode="External"/><Relationship Id="rId84" Type="http://schemas.openxmlformats.org/officeDocument/2006/relationships/hyperlink" Target="https://rotogrinders.com/players/chris-johnson-11673?site=undefined" TargetMode="External"/><Relationship Id="rId85" Type="http://schemas.openxmlformats.org/officeDocument/2006/relationships/hyperlink" Target="https://rotogrinders.com/players/dion-lewis-11768?site=undefined" TargetMode="External"/><Relationship Id="rId86" Type="http://schemas.openxmlformats.org/officeDocument/2006/relationships/hyperlink" Target="https://rotogrinders.com/players/latavius-murray-18332?site=undefined" TargetMode="External"/><Relationship Id="rId87" Type="http://schemas.openxmlformats.org/officeDocument/2006/relationships/hyperlink" Target="https://rotogrinders.com/players/matt-jones-21717?site=undefined" TargetMode="External"/><Relationship Id="rId88" Type="http://schemas.openxmlformats.org/officeDocument/2006/relationships/hyperlink" Target="https://rotogrinders.com/players/doug-martin-13565?site=undefined" TargetMode="External"/><Relationship Id="rId89" Type="http://schemas.openxmlformats.org/officeDocument/2006/relationships/hyperlink" Target="https://rotogrinders.com/players/jeremy-hill-18042?site=undefined" TargetMode="External"/><Relationship Id="rId140" Type="http://schemas.openxmlformats.org/officeDocument/2006/relationships/hyperlink" Target="https://rotogrinders.com/players/jeremy-hill-18042?site=undefined" TargetMode="External"/><Relationship Id="rId141" Type="http://schemas.openxmlformats.org/officeDocument/2006/relationships/hyperlink" Target="https://rotogrinders.com/players/danny-woodhead-11702?site=undefined" TargetMode="External"/><Relationship Id="rId142" Type="http://schemas.openxmlformats.org/officeDocument/2006/relationships/hyperlink" Target="https://rotogrinders.com/players/mark-ingram-11706?site=undefined" TargetMode="External"/><Relationship Id="rId143" Type="http://schemas.openxmlformats.org/officeDocument/2006/relationships/hyperlink" Target="https://rotogrinders.com/players/todd-gurley-21785?site=undefined" TargetMode="External"/><Relationship Id="rId144" Type="http://schemas.openxmlformats.org/officeDocument/2006/relationships/hyperlink" Target="https://rotogrinders.com/players/ryan-mathews-11698?site=undefined" TargetMode="External"/><Relationship Id="rId145" Type="http://schemas.openxmlformats.org/officeDocument/2006/relationships/hyperlink" Target="https://rotogrinders.com/players/duke-johnson-21581?site=undefined" TargetMode="External"/><Relationship Id="rId146" Type="http://schemas.openxmlformats.org/officeDocument/2006/relationships/hyperlink" Target="https://rotogrinders.com/players/lance-dunbar-13875?site=undefined" TargetMode="External"/><Relationship Id="rId147" Type="http://schemas.openxmlformats.org/officeDocument/2006/relationships/hyperlink" Target="https://rotogrinders.com/players/darren-sproles-11703?site=undefined" TargetMode="External"/><Relationship Id="rId148" Type="http://schemas.openxmlformats.org/officeDocument/2006/relationships/hyperlink" Target="https://rotogrinders.com/players/bishop-sankey-18206?site=undefined" TargetMode="External"/><Relationship Id="rId149" Type="http://schemas.openxmlformats.org/officeDocument/2006/relationships/hyperlink" Target="https://rotogrinders.com/players/frank-gore-11670?site=undefin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8" workbookViewId="0">
      <selection activeCell="A59" sqref="A59:XFD59"/>
    </sheetView>
  </sheetViews>
  <sheetFormatPr baseColWidth="10" defaultRowHeight="15" x14ac:dyDescent="0"/>
  <cols>
    <col min="1" max="1" width="24.33203125" customWidth="1"/>
    <col min="2" max="2" width="21.6640625" customWidth="1"/>
    <col min="3" max="3" width="24.83203125" customWidth="1"/>
    <col min="4" max="4" width="24.5" customWidth="1"/>
    <col min="5" max="5" width="12" customWidth="1"/>
    <col min="7" max="7" width="20.1640625" customWidth="1"/>
    <col min="8" max="8" width="21.5" customWidth="1"/>
    <col min="9" max="9" width="25" customWidth="1"/>
    <col min="12" max="12" width="30" bestFit="1" customWidth="1"/>
    <col min="14" max="14" width="21.33203125" customWidth="1"/>
  </cols>
  <sheetData>
    <row r="1" spans="1:1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N1" t="s">
        <v>77</v>
      </c>
      <c r="O1" t="s">
        <v>121</v>
      </c>
    </row>
    <row r="2" spans="1:15">
      <c r="A2" s="1" t="s">
        <v>2</v>
      </c>
      <c r="B2" s="2" t="s">
        <v>3</v>
      </c>
      <c r="C2" s="2" t="s">
        <v>4</v>
      </c>
      <c r="D2" s="2">
        <v>2</v>
      </c>
      <c r="E2" s="2">
        <v>28.6</v>
      </c>
      <c r="F2" s="2">
        <v>31</v>
      </c>
      <c r="G2" s="2">
        <v>26.2</v>
      </c>
      <c r="H2" s="2">
        <v>26.2</v>
      </c>
      <c r="I2" s="2">
        <v>31</v>
      </c>
      <c r="J2" s="3">
        <v>1</v>
      </c>
      <c r="K2" s="3">
        <v>1</v>
      </c>
      <c r="L2" s="3">
        <v>0</v>
      </c>
      <c r="N2">
        <f>(H2+I2)/2</f>
        <v>28.6</v>
      </c>
      <c r="O2" s="8">
        <f>N2-11.78</f>
        <v>16.82</v>
      </c>
    </row>
    <row r="3" spans="1:15">
      <c r="A3" s="1" t="s">
        <v>76</v>
      </c>
      <c r="B3" s="2" t="s">
        <v>0</v>
      </c>
      <c r="C3" s="2" t="s">
        <v>1</v>
      </c>
      <c r="D3" s="2">
        <v>4</v>
      </c>
      <c r="E3" s="2">
        <v>26.7</v>
      </c>
      <c r="F3" s="2">
        <v>45.3</v>
      </c>
      <c r="G3" s="2">
        <v>7.7</v>
      </c>
      <c r="H3" s="2">
        <v>11.3</v>
      </c>
      <c r="I3" s="2">
        <v>42.1</v>
      </c>
      <c r="J3" s="3">
        <v>0.75</v>
      </c>
      <c r="K3" s="3">
        <v>0.5</v>
      </c>
      <c r="L3" s="3">
        <v>0.5</v>
      </c>
      <c r="N3">
        <f>(H3+I3)/2</f>
        <v>26.700000000000003</v>
      </c>
      <c r="O3" s="8">
        <f>N3-11.78</f>
        <v>14.920000000000003</v>
      </c>
    </row>
    <row r="4" spans="1:15">
      <c r="A4" s="1" t="s">
        <v>5</v>
      </c>
      <c r="B4" s="2" t="s">
        <v>6</v>
      </c>
      <c r="C4" s="2" t="s">
        <v>7</v>
      </c>
      <c r="D4" s="2">
        <v>4</v>
      </c>
      <c r="E4" s="2">
        <v>24.18</v>
      </c>
      <c r="F4" s="2">
        <v>31.2</v>
      </c>
      <c r="G4" s="2">
        <v>20.5</v>
      </c>
      <c r="H4" s="2">
        <v>19.95</v>
      </c>
      <c r="I4" s="2">
        <v>28.4</v>
      </c>
      <c r="J4" s="3">
        <v>1</v>
      </c>
      <c r="K4" s="3">
        <v>0.5</v>
      </c>
      <c r="L4" s="3">
        <v>0.25</v>
      </c>
      <c r="N4">
        <f>(H4+I4)/2</f>
        <v>24.174999999999997</v>
      </c>
      <c r="O4" s="8">
        <f>N4-11.78</f>
        <v>12.394999999999998</v>
      </c>
    </row>
    <row r="5" spans="1:15">
      <c r="A5" s="1" t="s">
        <v>24</v>
      </c>
      <c r="B5" s="2" t="s">
        <v>25</v>
      </c>
      <c r="C5" s="2" t="s">
        <v>10</v>
      </c>
      <c r="D5" s="2">
        <v>3</v>
      </c>
      <c r="E5" s="2">
        <v>19.5</v>
      </c>
      <c r="F5" s="2">
        <v>24.8</v>
      </c>
      <c r="G5" s="2">
        <v>16</v>
      </c>
      <c r="H5" s="2">
        <v>15.69</v>
      </c>
      <c r="I5" s="2">
        <v>23.31</v>
      </c>
      <c r="J5" s="3">
        <v>1</v>
      </c>
      <c r="K5" s="3">
        <v>1</v>
      </c>
      <c r="L5" s="3">
        <v>0.33</v>
      </c>
      <c r="N5">
        <f>(H5+I5)/2</f>
        <v>19.5</v>
      </c>
      <c r="O5" s="8">
        <f>N5-11.78</f>
        <v>7.7200000000000006</v>
      </c>
    </row>
    <row r="6" spans="1:15">
      <c r="A6" s="1" t="s">
        <v>40</v>
      </c>
      <c r="B6" s="2" t="s">
        <v>35</v>
      </c>
      <c r="C6" s="2" t="s">
        <v>41</v>
      </c>
      <c r="D6" s="2">
        <v>4</v>
      </c>
      <c r="E6" s="2">
        <v>18.43</v>
      </c>
      <c r="F6" s="2">
        <v>20.9</v>
      </c>
      <c r="G6" s="2">
        <v>13.8</v>
      </c>
      <c r="H6" s="2">
        <v>15.65</v>
      </c>
      <c r="I6" s="2">
        <v>21.2</v>
      </c>
      <c r="J6" s="3">
        <v>1</v>
      </c>
      <c r="K6" s="3">
        <v>0.75</v>
      </c>
      <c r="L6" s="3">
        <v>0</v>
      </c>
      <c r="N6">
        <f>(H6+I6)/2</f>
        <v>18.425000000000001</v>
      </c>
      <c r="O6" s="8">
        <f>N6-11.78</f>
        <v>6.6450000000000014</v>
      </c>
    </row>
    <row r="7" spans="1:15">
      <c r="A7" s="1" t="s">
        <v>14</v>
      </c>
      <c r="B7" s="2" t="s">
        <v>15</v>
      </c>
      <c r="C7" s="2" t="s">
        <v>16</v>
      </c>
      <c r="D7" s="2">
        <v>4</v>
      </c>
      <c r="E7" s="2">
        <v>17.75</v>
      </c>
      <c r="F7" s="2">
        <v>30.6</v>
      </c>
      <c r="G7" s="2">
        <v>7.4</v>
      </c>
      <c r="H7" s="2">
        <v>9.33</v>
      </c>
      <c r="I7" s="2">
        <v>26.17</v>
      </c>
      <c r="J7" s="3">
        <v>0.75</v>
      </c>
      <c r="K7" s="3">
        <v>0.25</v>
      </c>
      <c r="L7" s="3">
        <v>0.25</v>
      </c>
      <c r="N7">
        <f>(H7+I7)/2</f>
        <v>17.75</v>
      </c>
      <c r="O7" s="8">
        <f>N7-11.78</f>
        <v>5.9700000000000006</v>
      </c>
    </row>
    <row r="8" spans="1:15">
      <c r="A8" s="1" t="s">
        <v>26</v>
      </c>
      <c r="B8" s="2" t="s">
        <v>0</v>
      </c>
      <c r="C8" s="2" t="s">
        <v>27</v>
      </c>
      <c r="D8" s="2">
        <v>4</v>
      </c>
      <c r="E8" s="2">
        <v>16.43</v>
      </c>
      <c r="F8" s="2">
        <v>24.9</v>
      </c>
      <c r="G8" s="2">
        <v>8.1</v>
      </c>
      <c r="H8" s="2">
        <v>10.41</v>
      </c>
      <c r="I8" s="2">
        <v>22.44</v>
      </c>
      <c r="J8" s="3">
        <v>0.75</v>
      </c>
      <c r="K8" s="3">
        <v>0.25</v>
      </c>
      <c r="L8" s="3">
        <v>0</v>
      </c>
      <c r="N8">
        <f>(H8+I8)/2</f>
        <v>16.425000000000001</v>
      </c>
      <c r="O8" s="8">
        <f>N8-11.78</f>
        <v>4.6450000000000014</v>
      </c>
    </row>
    <row r="9" spans="1:15">
      <c r="A9" s="1" t="s">
        <v>37</v>
      </c>
      <c r="B9" s="2" t="s">
        <v>38</v>
      </c>
      <c r="C9" s="2" t="s">
        <v>39</v>
      </c>
      <c r="D9" s="2">
        <v>4</v>
      </c>
      <c r="E9" s="2">
        <v>15.93</v>
      </c>
      <c r="F9" s="2">
        <v>22.2</v>
      </c>
      <c r="G9" s="2">
        <v>7.3</v>
      </c>
      <c r="H9" s="2">
        <v>10.5</v>
      </c>
      <c r="I9" s="2">
        <v>21.35</v>
      </c>
      <c r="J9" s="3">
        <v>0.75</v>
      </c>
      <c r="K9" s="3">
        <v>0.75</v>
      </c>
      <c r="L9" s="3">
        <v>0.25</v>
      </c>
      <c r="N9">
        <f>(H9+I9)/2</f>
        <v>15.925000000000001</v>
      </c>
      <c r="O9" s="8">
        <f>N9-11.78</f>
        <v>4.1450000000000014</v>
      </c>
    </row>
    <row r="10" spans="1:15">
      <c r="A10" s="1" t="s">
        <v>18</v>
      </c>
      <c r="B10" s="2" t="s">
        <v>19</v>
      </c>
      <c r="C10" s="2" t="s">
        <v>20</v>
      </c>
      <c r="D10" s="2">
        <v>4</v>
      </c>
      <c r="E10" s="2">
        <v>15.08</v>
      </c>
      <c r="F10" s="2">
        <v>30.5</v>
      </c>
      <c r="G10" s="2">
        <v>7.5</v>
      </c>
      <c r="H10" s="2">
        <v>5.87</v>
      </c>
      <c r="I10" s="2">
        <v>24.28</v>
      </c>
      <c r="J10" s="3">
        <v>0.5</v>
      </c>
      <c r="K10" s="3">
        <v>0.25</v>
      </c>
      <c r="L10" s="3">
        <v>0.25</v>
      </c>
      <c r="N10">
        <f>(H10+I10)/2</f>
        <v>15.075000000000001</v>
      </c>
      <c r="O10" s="8">
        <f>N10-11.78</f>
        <v>3.2950000000000017</v>
      </c>
    </row>
    <row r="11" spans="1:15">
      <c r="A11" s="1" t="s">
        <v>61</v>
      </c>
      <c r="B11" s="2" t="s">
        <v>62</v>
      </c>
      <c r="C11" s="2" t="s">
        <v>63</v>
      </c>
      <c r="D11" s="2">
        <v>4</v>
      </c>
      <c r="E11" s="2">
        <v>14.8</v>
      </c>
      <c r="F11" s="2">
        <v>20</v>
      </c>
      <c r="G11" s="2">
        <v>11.5</v>
      </c>
      <c r="H11" s="2">
        <v>11.3</v>
      </c>
      <c r="I11" s="2">
        <v>18.3</v>
      </c>
      <c r="J11" s="3">
        <v>1</v>
      </c>
      <c r="K11" s="3">
        <v>0.25</v>
      </c>
      <c r="L11" s="3">
        <v>0</v>
      </c>
      <c r="N11">
        <f>(H11+I11)/2</f>
        <v>14.8</v>
      </c>
      <c r="O11" s="8">
        <f>N11-11.78</f>
        <v>3.0200000000000014</v>
      </c>
    </row>
    <row r="12" spans="1:15">
      <c r="A12" s="1" t="s">
        <v>8</v>
      </c>
      <c r="B12" s="2" t="s">
        <v>9</v>
      </c>
      <c r="C12" s="2" t="s">
        <v>10</v>
      </c>
      <c r="D12" s="2">
        <v>2</v>
      </c>
      <c r="E12" s="2">
        <v>14.3</v>
      </c>
      <c r="F12" s="2">
        <v>28.2</v>
      </c>
      <c r="G12" s="2">
        <v>0.4</v>
      </c>
      <c r="H12" s="2">
        <v>0.4</v>
      </c>
      <c r="I12" s="2">
        <v>28.2</v>
      </c>
      <c r="J12" s="3">
        <v>0.5</v>
      </c>
      <c r="K12" s="3">
        <v>0.5</v>
      </c>
      <c r="L12" s="3">
        <v>0.5</v>
      </c>
      <c r="N12">
        <f>(H12+I12)/2</f>
        <v>14.299999999999999</v>
      </c>
      <c r="O12" s="8">
        <f>N12-11.78</f>
        <v>2.5199999999999996</v>
      </c>
    </row>
    <row r="13" spans="1:15">
      <c r="A13" s="1" t="s">
        <v>11</v>
      </c>
      <c r="B13" s="2" t="s">
        <v>12</v>
      </c>
      <c r="C13" s="2" t="s">
        <v>13</v>
      </c>
      <c r="D13" s="2">
        <v>4</v>
      </c>
      <c r="E13" s="2">
        <v>13.9</v>
      </c>
      <c r="F13" s="2">
        <v>35.200000000000003</v>
      </c>
      <c r="G13" s="2">
        <v>3.2</v>
      </c>
      <c r="H13" s="2">
        <v>1.36</v>
      </c>
      <c r="I13" s="2">
        <v>26.44</v>
      </c>
      <c r="J13" s="3">
        <v>0.5</v>
      </c>
      <c r="K13" s="3">
        <v>0.25</v>
      </c>
      <c r="L13" s="3">
        <v>0.25</v>
      </c>
      <c r="N13">
        <f>(H13+I13)/2</f>
        <v>13.9</v>
      </c>
      <c r="O13" s="8">
        <f>N13-11.78</f>
        <v>2.120000000000001</v>
      </c>
    </row>
    <row r="14" spans="1:15">
      <c r="A14" s="1" t="s">
        <v>21</v>
      </c>
      <c r="B14" s="2" t="s">
        <v>22</v>
      </c>
      <c r="C14" s="2" t="s">
        <v>23</v>
      </c>
      <c r="D14" s="2">
        <v>4</v>
      </c>
      <c r="E14" s="2">
        <v>13.58</v>
      </c>
      <c r="F14" s="2">
        <v>31</v>
      </c>
      <c r="G14" s="2">
        <v>3.7</v>
      </c>
      <c r="H14" s="2">
        <v>3.05</v>
      </c>
      <c r="I14" s="2">
        <v>24.1</v>
      </c>
      <c r="J14" s="3">
        <v>0.5</v>
      </c>
      <c r="K14" s="3">
        <v>0.25</v>
      </c>
      <c r="L14" s="3">
        <v>0.25</v>
      </c>
      <c r="N14">
        <f>(H14+I14)/2</f>
        <v>13.575000000000001</v>
      </c>
      <c r="O14" s="8">
        <f>N14-11.78</f>
        <v>1.7950000000000017</v>
      </c>
    </row>
    <row r="15" spans="1:15">
      <c r="A15" s="1" t="s">
        <v>50</v>
      </c>
      <c r="B15" s="2" t="s">
        <v>51</v>
      </c>
      <c r="C15" s="2" t="s">
        <v>20</v>
      </c>
      <c r="D15" s="2">
        <v>4</v>
      </c>
      <c r="E15" s="2">
        <v>13.05</v>
      </c>
      <c r="F15" s="2">
        <v>23.5</v>
      </c>
      <c r="G15" s="2">
        <v>5.4</v>
      </c>
      <c r="H15" s="2">
        <v>6.08</v>
      </c>
      <c r="I15" s="2">
        <v>20.02</v>
      </c>
      <c r="J15" s="3">
        <v>0.75</v>
      </c>
      <c r="K15" s="3">
        <v>0.5</v>
      </c>
      <c r="L15" s="3">
        <v>0.25</v>
      </c>
      <c r="N15">
        <f>(H15+I15)/2</f>
        <v>13.05</v>
      </c>
      <c r="O15" s="8">
        <f>N15-11.78</f>
        <v>1.2700000000000014</v>
      </c>
    </row>
    <row r="16" spans="1:15">
      <c r="A16" s="1" t="s">
        <v>31</v>
      </c>
      <c r="B16" s="2" t="s">
        <v>32</v>
      </c>
      <c r="C16" s="2" t="s">
        <v>33</v>
      </c>
      <c r="D16" s="2">
        <v>4</v>
      </c>
      <c r="E16" s="2">
        <v>12.53</v>
      </c>
      <c r="F16" s="2">
        <v>28.3</v>
      </c>
      <c r="G16" s="2">
        <v>4.5999999999999996</v>
      </c>
      <c r="H16" s="2">
        <v>3.14</v>
      </c>
      <c r="I16" s="2">
        <v>21.91</v>
      </c>
      <c r="J16" s="3">
        <v>0.5</v>
      </c>
      <c r="K16" s="3">
        <v>0.25</v>
      </c>
      <c r="L16" s="3">
        <v>0.25</v>
      </c>
      <c r="N16">
        <f>(H16+I16)/2</f>
        <v>12.525</v>
      </c>
      <c r="O16" s="8">
        <f>N16-11.78</f>
        <v>0.74500000000000099</v>
      </c>
    </row>
    <row r="17" spans="1:15">
      <c r="A17" s="1" t="s">
        <v>17</v>
      </c>
      <c r="B17" s="2" t="s">
        <v>9</v>
      </c>
      <c r="C17" s="2" t="s">
        <v>4</v>
      </c>
      <c r="D17" s="2">
        <v>4</v>
      </c>
      <c r="E17" s="2">
        <v>12.28</v>
      </c>
      <c r="F17" s="2">
        <v>31.2</v>
      </c>
      <c r="G17" s="2">
        <v>0.2</v>
      </c>
      <c r="H17" s="2">
        <v>-0.64</v>
      </c>
      <c r="I17" s="2">
        <v>25.19</v>
      </c>
      <c r="J17" s="3">
        <v>0.5</v>
      </c>
      <c r="K17" s="3">
        <v>0.5</v>
      </c>
      <c r="L17" s="3">
        <v>0.25</v>
      </c>
      <c r="N17">
        <f>(H17+I17)/2</f>
        <v>12.275</v>
      </c>
      <c r="O17" s="8">
        <f>N17-11.78</f>
        <v>0.49500000000000099</v>
      </c>
    </row>
    <row r="18" spans="1:15">
      <c r="A18" s="1" t="s">
        <v>34</v>
      </c>
      <c r="B18" s="2" t="s">
        <v>35</v>
      </c>
      <c r="C18" s="2" t="s">
        <v>36</v>
      </c>
      <c r="D18" s="2">
        <v>4</v>
      </c>
      <c r="E18" s="2">
        <v>11.88</v>
      </c>
      <c r="F18" s="2">
        <v>24</v>
      </c>
      <c r="G18" s="2">
        <v>2.1</v>
      </c>
      <c r="H18" s="2">
        <v>2.38</v>
      </c>
      <c r="I18" s="2">
        <v>21.37</v>
      </c>
      <c r="J18" s="3">
        <v>0.5</v>
      </c>
      <c r="K18" s="3">
        <v>0.5</v>
      </c>
      <c r="L18" s="3">
        <v>0</v>
      </c>
      <c r="N18">
        <f>(H18+I18)/2</f>
        <v>11.875</v>
      </c>
      <c r="O18" s="8">
        <f>N18-11.78</f>
        <v>9.5000000000000639E-2</v>
      </c>
    </row>
    <row r="19" spans="1:15">
      <c r="A19" s="1" t="s">
        <v>45</v>
      </c>
      <c r="B19" s="2" t="s">
        <v>46</v>
      </c>
      <c r="C19" s="2" t="s">
        <v>47</v>
      </c>
      <c r="D19" s="2">
        <v>3</v>
      </c>
      <c r="E19" s="2">
        <v>11.87</v>
      </c>
      <c r="F19" s="2">
        <v>22.8</v>
      </c>
      <c r="G19" s="2">
        <v>1</v>
      </c>
      <c r="H19" s="2">
        <v>2.97</v>
      </c>
      <c r="I19" s="2">
        <v>20.77</v>
      </c>
      <c r="J19" s="3">
        <v>0.67</v>
      </c>
      <c r="K19" s="3">
        <v>0.67</v>
      </c>
      <c r="L19" s="3">
        <v>0.33</v>
      </c>
      <c r="N19">
        <f>(H19+I19)/2</f>
        <v>11.87</v>
      </c>
      <c r="O19" s="8">
        <f>N19-11.78</f>
        <v>8.9999999999999858E-2</v>
      </c>
    </row>
    <row r="20" spans="1:15">
      <c r="A20" s="1" t="s">
        <v>42</v>
      </c>
      <c r="B20" s="2" t="s">
        <v>43</v>
      </c>
      <c r="C20" s="2" t="s">
        <v>44</v>
      </c>
      <c r="D20" s="2">
        <v>2</v>
      </c>
      <c r="E20" s="2">
        <v>11.75</v>
      </c>
      <c r="F20" s="2">
        <v>21.1</v>
      </c>
      <c r="G20" s="2">
        <v>2.4</v>
      </c>
      <c r="H20" s="2">
        <v>2.4</v>
      </c>
      <c r="I20" s="2">
        <v>21.1</v>
      </c>
      <c r="J20" s="3">
        <v>0.5</v>
      </c>
      <c r="K20" s="3">
        <v>0.5</v>
      </c>
      <c r="L20" s="3">
        <v>0.5</v>
      </c>
      <c r="N20">
        <f>(H20+I20)/2</f>
        <v>11.75</v>
      </c>
      <c r="O20" s="8">
        <f>N20-11.78</f>
        <v>-2.9999999999999361E-2</v>
      </c>
    </row>
    <row r="21" spans="1:15">
      <c r="A21" s="1" t="s">
        <v>52</v>
      </c>
      <c r="B21" s="2" t="s">
        <v>53</v>
      </c>
      <c r="C21" s="2" t="s">
        <v>47</v>
      </c>
      <c r="D21" s="2">
        <v>4</v>
      </c>
      <c r="E21" s="2">
        <v>11.7</v>
      </c>
      <c r="F21" s="2">
        <v>19.600000000000001</v>
      </c>
      <c r="G21" s="2">
        <v>1.7</v>
      </c>
      <c r="H21" s="2">
        <v>3.66</v>
      </c>
      <c r="I21" s="2">
        <v>19.739999999999998</v>
      </c>
      <c r="J21" s="3">
        <v>0.5</v>
      </c>
      <c r="K21" s="3">
        <v>0.5</v>
      </c>
      <c r="L21" s="3">
        <v>0.5</v>
      </c>
      <c r="N21">
        <f>(H21+I21)/2</f>
        <v>11.7</v>
      </c>
      <c r="O21" s="8">
        <f>N21-11.78</f>
        <v>-8.0000000000000071E-2</v>
      </c>
    </row>
    <row r="22" spans="1:15">
      <c r="A22" s="1" t="s">
        <v>56</v>
      </c>
      <c r="B22" s="2" t="s">
        <v>57</v>
      </c>
      <c r="C22" s="2" t="s">
        <v>58</v>
      </c>
      <c r="D22" s="2">
        <v>4</v>
      </c>
      <c r="E22" s="2">
        <v>11.58</v>
      </c>
      <c r="F22" s="2">
        <v>22.4</v>
      </c>
      <c r="G22" s="2">
        <v>5.0999999999999996</v>
      </c>
      <c r="H22" s="2">
        <v>4.68</v>
      </c>
      <c r="I22" s="2">
        <v>18.47</v>
      </c>
      <c r="J22" s="3">
        <v>0.5</v>
      </c>
      <c r="K22" s="3">
        <v>0.25</v>
      </c>
      <c r="L22" s="3">
        <v>0.25</v>
      </c>
      <c r="N22">
        <f>(H22+I22)/2</f>
        <v>11.574999999999999</v>
      </c>
      <c r="O22" s="8">
        <f>N22-11.78</f>
        <v>-0.20500000000000007</v>
      </c>
    </row>
    <row r="23" spans="1:15">
      <c r="A23" s="1" t="s">
        <v>54</v>
      </c>
      <c r="B23" s="2" t="s">
        <v>53</v>
      </c>
      <c r="C23" s="2" t="s">
        <v>55</v>
      </c>
      <c r="D23" s="2">
        <v>3</v>
      </c>
      <c r="E23" s="2">
        <v>10.97</v>
      </c>
      <c r="F23" s="2">
        <v>22.6</v>
      </c>
      <c r="G23" s="2">
        <v>4.2</v>
      </c>
      <c r="H23" s="2">
        <v>2.7</v>
      </c>
      <c r="I23" s="2">
        <v>19.23</v>
      </c>
      <c r="J23" s="3">
        <v>0.33</v>
      </c>
      <c r="K23" s="3">
        <v>0.33</v>
      </c>
      <c r="L23" s="3">
        <v>0.33</v>
      </c>
      <c r="N23">
        <f>(H23+I23)/2</f>
        <v>10.965</v>
      </c>
      <c r="O23" s="8">
        <f>N23-11.78</f>
        <v>-0.8149999999999995</v>
      </c>
    </row>
    <row r="24" spans="1:15">
      <c r="A24" s="1" t="s">
        <v>48</v>
      </c>
      <c r="B24" s="2" t="s">
        <v>38</v>
      </c>
      <c r="C24" s="2" t="s">
        <v>49</v>
      </c>
      <c r="D24" s="2">
        <v>4</v>
      </c>
      <c r="E24" s="2">
        <v>10.65</v>
      </c>
      <c r="F24" s="2">
        <v>26.6</v>
      </c>
      <c r="G24" s="2">
        <v>2.2000000000000002</v>
      </c>
      <c r="H24" s="2">
        <v>1.07</v>
      </c>
      <c r="I24" s="2">
        <v>20.23</v>
      </c>
      <c r="J24" s="3">
        <v>0.5</v>
      </c>
      <c r="K24" s="3">
        <v>0.25</v>
      </c>
      <c r="L24" s="3">
        <v>0.25</v>
      </c>
      <c r="N24">
        <f>(H24+I24)/2</f>
        <v>10.65</v>
      </c>
      <c r="O24" s="8">
        <f>N24-11.78</f>
        <v>-1.129999999999999</v>
      </c>
    </row>
    <row r="25" spans="1:15">
      <c r="A25" s="1" t="s">
        <v>59</v>
      </c>
      <c r="B25" s="2" t="s">
        <v>60</v>
      </c>
      <c r="C25" s="2" t="s">
        <v>41</v>
      </c>
      <c r="D25" s="2">
        <v>3</v>
      </c>
      <c r="E25" s="2">
        <v>10.029999999999999</v>
      </c>
      <c r="F25" s="2">
        <v>21.9</v>
      </c>
      <c r="G25" s="2">
        <v>3.6</v>
      </c>
      <c r="H25" s="2">
        <v>1.63</v>
      </c>
      <c r="I25" s="2">
        <v>18.43</v>
      </c>
      <c r="J25" s="3">
        <v>0.33</v>
      </c>
      <c r="K25" s="3">
        <v>0.33</v>
      </c>
      <c r="L25" s="3">
        <v>0.33</v>
      </c>
      <c r="N25">
        <f>(H25+I25)/2</f>
        <v>10.029999999999999</v>
      </c>
      <c r="O25" s="8">
        <f>N25-11.78</f>
        <v>-1.75</v>
      </c>
    </row>
    <row r="26" spans="1:15">
      <c r="A26" s="1" t="s">
        <v>28</v>
      </c>
      <c r="B26" s="2" t="s">
        <v>29</v>
      </c>
      <c r="C26" s="2" t="s">
        <v>30</v>
      </c>
      <c r="D26" s="2">
        <v>4</v>
      </c>
      <c r="E26" s="2">
        <v>9.58</v>
      </c>
      <c r="F26" s="2">
        <v>31.6</v>
      </c>
      <c r="G26" s="2">
        <v>1.1000000000000001</v>
      </c>
      <c r="H26" s="2">
        <v>-3.16</v>
      </c>
      <c r="I26" s="2">
        <v>22.31</v>
      </c>
      <c r="J26" s="3">
        <v>0.25</v>
      </c>
      <c r="K26" s="3">
        <v>0.25</v>
      </c>
      <c r="L26" s="3">
        <v>0.25</v>
      </c>
      <c r="N26">
        <f>(H26+I26)/2</f>
        <v>9.5749999999999993</v>
      </c>
      <c r="O26" s="8">
        <f>N26-11.78</f>
        <v>-2.2050000000000001</v>
      </c>
    </row>
    <row r="27" spans="1:15">
      <c r="M27" t="s">
        <v>119</v>
      </c>
      <c r="N27" s="7">
        <f>SUM(N2:N26)/25</f>
        <v>15.079599999999996</v>
      </c>
      <c r="O27" s="8">
        <f t="shared" ref="O3:O27" si="0">N27-11.78</f>
        <v>3.2995999999999963</v>
      </c>
    </row>
    <row r="29" spans="1:15">
      <c r="A29" t="s">
        <v>78</v>
      </c>
    </row>
    <row r="30" spans="1:15">
      <c r="B30" t="s">
        <v>67</v>
      </c>
      <c r="C30" t="s">
        <v>112</v>
      </c>
      <c r="D30" t="s">
        <v>113</v>
      </c>
      <c r="E30" t="s">
        <v>114</v>
      </c>
      <c r="G30" t="s">
        <v>116</v>
      </c>
      <c r="H30" t="s">
        <v>117</v>
      </c>
      <c r="I30" t="s">
        <v>118</v>
      </c>
    </row>
    <row r="31" spans="1:15">
      <c r="A31" s="4" t="s">
        <v>111</v>
      </c>
      <c r="B31">
        <v>3</v>
      </c>
      <c r="C31" s="7">
        <v>303.33</v>
      </c>
      <c r="D31">
        <v>3</v>
      </c>
      <c r="E31">
        <v>25.87</v>
      </c>
      <c r="G31" s="8">
        <f>(C31-262)</f>
        <v>41.329999999999984</v>
      </c>
      <c r="H31" s="8">
        <f>D31-1.6</f>
        <v>1.4</v>
      </c>
      <c r="I31" s="8">
        <f>E31-19.2</f>
        <v>6.6700000000000017</v>
      </c>
    </row>
    <row r="32" spans="1:15">
      <c r="A32" s="4" t="s">
        <v>81</v>
      </c>
      <c r="B32">
        <v>3</v>
      </c>
      <c r="C32" s="7">
        <v>286</v>
      </c>
      <c r="D32">
        <v>2.33</v>
      </c>
      <c r="E32">
        <v>24.97</v>
      </c>
      <c r="G32" s="8">
        <f>(C32-262)</f>
        <v>24</v>
      </c>
      <c r="H32" s="8">
        <f>D32-1.6</f>
        <v>0.73</v>
      </c>
      <c r="I32" s="8">
        <f>E32-19.2</f>
        <v>5.77</v>
      </c>
    </row>
    <row r="33" spans="1:9">
      <c r="A33" s="4" t="s">
        <v>80</v>
      </c>
      <c r="B33">
        <v>2</v>
      </c>
      <c r="C33" s="7">
        <v>242</v>
      </c>
      <c r="D33">
        <v>2.5</v>
      </c>
      <c r="E33">
        <v>24.68</v>
      </c>
      <c r="G33" s="8">
        <f>(C33-262)</f>
        <v>-20</v>
      </c>
      <c r="H33" s="8">
        <f>D33-1.6</f>
        <v>0.89999999999999991</v>
      </c>
      <c r="I33" s="8">
        <f>E33-19.2</f>
        <v>5.48</v>
      </c>
    </row>
    <row r="34" spans="1:9">
      <c r="A34" s="4" t="s">
        <v>79</v>
      </c>
      <c r="B34">
        <v>3</v>
      </c>
      <c r="C34" s="7">
        <v>325</v>
      </c>
      <c r="D34">
        <v>2.67</v>
      </c>
      <c r="E34">
        <v>24.43</v>
      </c>
      <c r="G34" s="8">
        <f>(C34-262)</f>
        <v>63</v>
      </c>
      <c r="H34" s="8">
        <f>D34-1.6</f>
        <v>1.0699999999999998</v>
      </c>
      <c r="I34" s="8">
        <f>E34-19.2</f>
        <v>5.23</v>
      </c>
    </row>
    <row r="35" spans="1:9">
      <c r="A35" s="4" t="s">
        <v>84</v>
      </c>
      <c r="B35">
        <v>3</v>
      </c>
      <c r="C35" s="7">
        <v>301</v>
      </c>
      <c r="D35">
        <v>2</v>
      </c>
      <c r="E35">
        <v>22.95</v>
      </c>
      <c r="G35" s="8">
        <f>(C35-262)</f>
        <v>39</v>
      </c>
      <c r="H35" s="8">
        <f>D35-1.6</f>
        <v>0.39999999999999991</v>
      </c>
      <c r="I35" s="8">
        <f>E35-19.2</f>
        <v>3.75</v>
      </c>
    </row>
    <row r="36" spans="1:9">
      <c r="A36" s="4" t="s">
        <v>82</v>
      </c>
      <c r="B36">
        <v>3</v>
      </c>
      <c r="C36" s="7">
        <v>310</v>
      </c>
      <c r="D36">
        <v>2.33</v>
      </c>
      <c r="E36">
        <v>22.62</v>
      </c>
      <c r="G36" s="8">
        <f>(C36-262)</f>
        <v>48</v>
      </c>
      <c r="H36" s="8">
        <f>D36-1.6</f>
        <v>0.73</v>
      </c>
      <c r="I36" s="8">
        <f>E36-19.2</f>
        <v>3.4200000000000017</v>
      </c>
    </row>
    <row r="37" spans="1:9">
      <c r="A37" s="4" t="s">
        <v>94</v>
      </c>
      <c r="B37">
        <v>3</v>
      </c>
      <c r="C37" s="7">
        <v>256</v>
      </c>
      <c r="D37">
        <v>1.33</v>
      </c>
      <c r="E37">
        <v>22.27</v>
      </c>
      <c r="G37" s="8">
        <f>(C37-262)</f>
        <v>-6</v>
      </c>
      <c r="H37" s="8">
        <f>D37-1.6</f>
        <v>-0.27</v>
      </c>
      <c r="I37" s="8">
        <f>E37-19.2</f>
        <v>3.0700000000000003</v>
      </c>
    </row>
    <row r="38" spans="1:9">
      <c r="A38" s="4" t="s">
        <v>89</v>
      </c>
      <c r="B38">
        <v>3</v>
      </c>
      <c r="C38" s="7">
        <v>333</v>
      </c>
      <c r="D38">
        <v>1.67</v>
      </c>
      <c r="E38">
        <v>21.65</v>
      </c>
      <c r="G38" s="8">
        <f>(C38-262)</f>
        <v>71</v>
      </c>
      <c r="H38" s="8">
        <f>D38-1.6</f>
        <v>6.999999999999984E-2</v>
      </c>
      <c r="I38" s="8">
        <f>E38-19.2</f>
        <v>2.4499999999999993</v>
      </c>
    </row>
    <row r="39" spans="1:9">
      <c r="A39" s="4" t="s">
        <v>85</v>
      </c>
      <c r="B39">
        <v>3</v>
      </c>
      <c r="C39" s="7">
        <v>335</v>
      </c>
      <c r="D39">
        <v>2</v>
      </c>
      <c r="E39">
        <v>21.48</v>
      </c>
      <c r="G39" s="8">
        <f>(C39-262)</f>
        <v>73</v>
      </c>
      <c r="H39" s="8">
        <f>D39-1.6</f>
        <v>0.39999999999999991</v>
      </c>
      <c r="I39" s="8">
        <f>E39-19.2</f>
        <v>2.2800000000000011</v>
      </c>
    </row>
    <row r="40" spans="1:9">
      <c r="A40" s="4" t="s">
        <v>95</v>
      </c>
      <c r="B40">
        <v>3</v>
      </c>
      <c r="C40" s="7">
        <v>280</v>
      </c>
      <c r="D40">
        <v>1.33</v>
      </c>
      <c r="E40">
        <v>21.31</v>
      </c>
      <c r="G40" s="8">
        <f>(C40-262)</f>
        <v>18</v>
      </c>
      <c r="H40" s="8">
        <f>D40-1.6</f>
        <v>-0.27</v>
      </c>
      <c r="I40" s="8">
        <f>E40-19.2</f>
        <v>2.1099999999999994</v>
      </c>
    </row>
    <row r="41" spans="1:9">
      <c r="A41" s="4" t="s">
        <v>86</v>
      </c>
      <c r="B41">
        <v>3</v>
      </c>
      <c r="C41" s="7">
        <v>256</v>
      </c>
      <c r="D41">
        <v>2</v>
      </c>
      <c r="E41">
        <v>21.27</v>
      </c>
      <c r="G41" s="8">
        <f>(C41-262)</f>
        <v>-6</v>
      </c>
      <c r="H41" s="8">
        <f>D41-1.6</f>
        <v>0.39999999999999991</v>
      </c>
      <c r="I41" s="8">
        <f>E41-19.2</f>
        <v>2.0700000000000003</v>
      </c>
    </row>
    <row r="42" spans="1:9">
      <c r="A42" s="4" t="s">
        <v>96</v>
      </c>
      <c r="B42">
        <v>3</v>
      </c>
      <c r="C42" s="7">
        <v>255</v>
      </c>
      <c r="D42">
        <v>1.33</v>
      </c>
      <c r="E42">
        <v>20.25</v>
      </c>
      <c r="G42" s="8">
        <f>(C42-262)</f>
        <v>-7</v>
      </c>
      <c r="H42" s="8">
        <f>D42-1.6</f>
        <v>-0.27</v>
      </c>
      <c r="I42" s="8">
        <f>E42-19.2</f>
        <v>1.0500000000000007</v>
      </c>
    </row>
    <row r="43" spans="1:9">
      <c r="A43" s="4" t="s">
        <v>90</v>
      </c>
      <c r="B43">
        <v>3</v>
      </c>
      <c r="C43" s="7">
        <v>303</v>
      </c>
      <c r="D43">
        <v>1.67</v>
      </c>
      <c r="E43">
        <v>20.02</v>
      </c>
      <c r="G43" s="8">
        <f>(C43-262)</f>
        <v>41</v>
      </c>
      <c r="H43" s="8">
        <f>D43-1.6</f>
        <v>6.999999999999984E-2</v>
      </c>
      <c r="I43" s="8">
        <f>E43-19.2</f>
        <v>0.82000000000000028</v>
      </c>
    </row>
    <row r="44" spans="1:9">
      <c r="A44" s="4" t="s">
        <v>103</v>
      </c>
      <c r="B44">
        <v>3</v>
      </c>
      <c r="C44" s="7">
        <v>219</v>
      </c>
      <c r="D44">
        <v>1</v>
      </c>
      <c r="E44">
        <v>20.010000000000002</v>
      </c>
      <c r="G44" s="8">
        <f>(C44-262)</f>
        <v>-43</v>
      </c>
      <c r="H44" s="8">
        <f>D44-1.6</f>
        <v>-0.60000000000000009</v>
      </c>
      <c r="I44" s="8">
        <f>E44-19.2</f>
        <v>0.81000000000000227</v>
      </c>
    </row>
    <row r="45" spans="1:9">
      <c r="A45" s="4" t="s">
        <v>91</v>
      </c>
      <c r="B45">
        <v>3</v>
      </c>
      <c r="C45" s="7">
        <v>289</v>
      </c>
      <c r="D45">
        <v>1.67</v>
      </c>
      <c r="E45">
        <v>19.77</v>
      </c>
      <c r="G45" s="8">
        <f>(C45-262)</f>
        <v>27</v>
      </c>
      <c r="H45" s="8">
        <f>D45-1.6</f>
        <v>6.999999999999984E-2</v>
      </c>
      <c r="I45" s="8">
        <f>E45-19.2</f>
        <v>0.57000000000000028</v>
      </c>
    </row>
    <row r="46" spans="1:9">
      <c r="A46" s="4" t="s">
        <v>97</v>
      </c>
      <c r="B46">
        <v>3</v>
      </c>
      <c r="C46" s="7">
        <v>237</v>
      </c>
      <c r="D46">
        <v>1.33</v>
      </c>
      <c r="E46">
        <v>19.53</v>
      </c>
      <c r="G46" s="8">
        <f>(C46-262)</f>
        <v>-25</v>
      </c>
      <c r="H46" s="8">
        <f>D46-1.6</f>
        <v>-0.27</v>
      </c>
      <c r="I46" s="8">
        <f>E46-19.2</f>
        <v>0.33000000000000185</v>
      </c>
    </row>
    <row r="47" spans="1:9">
      <c r="A47" s="4" t="s">
        <v>98</v>
      </c>
      <c r="B47">
        <v>3</v>
      </c>
      <c r="C47" s="7">
        <v>330</v>
      </c>
      <c r="D47">
        <v>1.33</v>
      </c>
      <c r="E47">
        <v>19.52</v>
      </c>
      <c r="G47" s="8">
        <f>(C47-262)</f>
        <v>68</v>
      </c>
      <c r="H47" s="8">
        <f>D47-1.6</f>
        <v>-0.27</v>
      </c>
      <c r="I47" s="8">
        <f>E47-19.2</f>
        <v>0.32000000000000028</v>
      </c>
    </row>
    <row r="48" spans="1:9">
      <c r="A48" s="4" t="s">
        <v>87</v>
      </c>
      <c r="B48">
        <v>3</v>
      </c>
      <c r="C48" s="7">
        <v>233</v>
      </c>
      <c r="D48">
        <v>2</v>
      </c>
      <c r="E48">
        <v>18.82</v>
      </c>
      <c r="G48" s="8">
        <f>(C48-262)</f>
        <v>-29</v>
      </c>
      <c r="H48" s="8">
        <f>D48-1.6</f>
        <v>0.39999999999999991</v>
      </c>
      <c r="I48" s="8">
        <f>E48-19.2</f>
        <v>-0.37999999999999901</v>
      </c>
    </row>
    <row r="49" spans="1:9">
      <c r="A49" s="4" t="s">
        <v>83</v>
      </c>
      <c r="B49">
        <v>3</v>
      </c>
      <c r="C49" s="7">
        <v>205</v>
      </c>
      <c r="D49">
        <v>2.33</v>
      </c>
      <c r="E49">
        <v>18.75</v>
      </c>
      <c r="G49" s="8">
        <f>(C49-262)</f>
        <v>-57</v>
      </c>
      <c r="H49" s="8">
        <f>D49-1.6</f>
        <v>0.73</v>
      </c>
      <c r="I49" s="8">
        <f>E49-19.2</f>
        <v>-0.44999999999999929</v>
      </c>
    </row>
    <row r="50" spans="1:9">
      <c r="A50" s="4" t="s">
        <v>88</v>
      </c>
      <c r="B50">
        <v>2</v>
      </c>
      <c r="C50" s="7">
        <v>216</v>
      </c>
      <c r="D50">
        <v>2</v>
      </c>
      <c r="E50">
        <v>18.239999999999998</v>
      </c>
      <c r="G50" s="8">
        <f>(C50-262)</f>
        <v>-46</v>
      </c>
      <c r="H50" s="8">
        <f>D50-1.6</f>
        <v>0.39999999999999991</v>
      </c>
      <c r="I50" s="8">
        <f>E50-19.2</f>
        <v>-0.96000000000000085</v>
      </c>
    </row>
    <row r="51" spans="1:9">
      <c r="A51" s="4" t="s">
        <v>99</v>
      </c>
      <c r="B51">
        <v>3</v>
      </c>
      <c r="C51" s="7">
        <v>302</v>
      </c>
      <c r="D51">
        <v>1.33</v>
      </c>
      <c r="E51">
        <v>18.18</v>
      </c>
      <c r="G51" s="8">
        <f>(C51-262)</f>
        <v>40</v>
      </c>
      <c r="H51" s="8">
        <f>D51-1.6</f>
        <v>-0.27</v>
      </c>
      <c r="I51" s="8">
        <f>E51-19.2</f>
        <v>-1.0199999999999996</v>
      </c>
    </row>
    <row r="52" spans="1:9">
      <c r="A52" s="4" t="s">
        <v>104</v>
      </c>
      <c r="B52">
        <v>3</v>
      </c>
      <c r="C52" s="7">
        <v>318</v>
      </c>
      <c r="D52">
        <v>1</v>
      </c>
      <c r="E52">
        <v>17.84</v>
      </c>
      <c r="G52" s="8">
        <f>(C52-262)</f>
        <v>56</v>
      </c>
      <c r="H52" s="8">
        <f>D52-1.6</f>
        <v>-0.60000000000000009</v>
      </c>
      <c r="I52" s="8">
        <f>E52-19.2</f>
        <v>-1.3599999999999994</v>
      </c>
    </row>
    <row r="53" spans="1:9">
      <c r="A53" s="4" t="s">
        <v>92</v>
      </c>
      <c r="B53">
        <v>3</v>
      </c>
      <c r="C53" s="7">
        <v>269</v>
      </c>
      <c r="D53">
        <v>1.67</v>
      </c>
      <c r="E53">
        <v>17.37</v>
      </c>
      <c r="G53" s="8">
        <f>(C53-262)</f>
        <v>7</v>
      </c>
      <c r="H53" s="8">
        <f>D53-1.6</f>
        <v>6.999999999999984E-2</v>
      </c>
      <c r="I53" s="8">
        <f>E53-19.2</f>
        <v>-1.8299999999999983</v>
      </c>
    </row>
    <row r="54" spans="1:9">
      <c r="A54" s="4" t="s">
        <v>93</v>
      </c>
      <c r="B54">
        <v>3</v>
      </c>
      <c r="C54" s="7">
        <v>230</v>
      </c>
      <c r="D54">
        <v>1.67</v>
      </c>
      <c r="E54">
        <v>17.18</v>
      </c>
      <c r="G54" s="8">
        <f>(C54-262)</f>
        <v>-32</v>
      </c>
      <c r="H54" s="8">
        <f>D54-1.6</f>
        <v>6.999999999999984E-2</v>
      </c>
      <c r="I54" s="8">
        <f>E54-19.2</f>
        <v>-2.0199999999999996</v>
      </c>
    </row>
    <row r="55" spans="1:9">
      <c r="A55" s="4" t="s">
        <v>105</v>
      </c>
      <c r="B55">
        <v>3</v>
      </c>
      <c r="C55" s="7">
        <v>280</v>
      </c>
      <c r="D55">
        <v>1</v>
      </c>
      <c r="E55">
        <v>16.809999999999999</v>
      </c>
      <c r="G55" s="8">
        <f>(C55-262)</f>
        <v>18</v>
      </c>
      <c r="H55" s="8">
        <f>D55-1.6</f>
        <v>-0.60000000000000009</v>
      </c>
      <c r="I55" s="8">
        <f>E55-19.2</f>
        <v>-2.3900000000000006</v>
      </c>
    </row>
    <row r="56" spans="1:9">
      <c r="A56" s="4" t="s">
        <v>106</v>
      </c>
      <c r="B56">
        <v>3</v>
      </c>
      <c r="C56" s="7">
        <v>240</v>
      </c>
      <c r="D56">
        <v>1</v>
      </c>
      <c r="E56">
        <v>15.98</v>
      </c>
      <c r="G56" s="8">
        <f>(C56-262)</f>
        <v>-22</v>
      </c>
      <c r="H56" s="8">
        <f>D56-1.6</f>
        <v>-0.60000000000000009</v>
      </c>
      <c r="I56" s="8">
        <f>E56-19.2</f>
        <v>-3.2199999999999989</v>
      </c>
    </row>
    <row r="57" spans="1:9">
      <c r="A57" s="4" t="s">
        <v>100</v>
      </c>
      <c r="B57">
        <v>3</v>
      </c>
      <c r="C57" s="7">
        <v>202</v>
      </c>
      <c r="D57">
        <v>1.33</v>
      </c>
      <c r="E57">
        <v>15.06</v>
      </c>
      <c r="G57" s="8">
        <f>(C57-262)</f>
        <v>-60</v>
      </c>
      <c r="H57" s="8">
        <f>D57-1.6</f>
        <v>-0.27</v>
      </c>
      <c r="I57" s="8">
        <f>E57-19.2</f>
        <v>-4.1399999999999988</v>
      </c>
    </row>
    <row r="58" spans="1:9">
      <c r="A58" s="4" t="s">
        <v>101</v>
      </c>
      <c r="B58">
        <v>3</v>
      </c>
      <c r="C58" s="7">
        <v>160</v>
      </c>
      <c r="D58">
        <v>1.33</v>
      </c>
      <c r="E58">
        <v>14.85</v>
      </c>
      <c r="G58" s="8">
        <f>(C58-262)</f>
        <v>-102</v>
      </c>
      <c r="H58" s="8">
        <f>D58-1.6</f>
        <v>-0.27</v>
      </c>
      <c r="I58" s="8">
        <f>E58-19.2</f>
        <v>-4.3499999999999996</v>
      </c>
    </row>
    <row r="59" spans="1:9">
      <c r="A59" s="4" t="s">
        <v>107</v>
      </c>
      <c r="B59">
        <v>3</v>
      </c>
      <c r="C59" s="7">
        <v>262</v>
      </c>
      <c r="D59">
        <v>0.67</v>
      </c>
      <c r="E59">
        <v>13.37</v>
      </c>
      <c r="G59" s="8">
        <f>(C59-262)</f>
        <v>0</v>
      </c>
      <c r="H59" s="8">
        <f>D59-1.6</f>
        <v>-0.93</v>
      </c>
      <c r="I59" s="8">
        <f>E59-19.2</f>
        <v>-5.83</v>
      </c>
    </row>
    <row r="60" spans="1:9">
      <c r="A60" s="4" t="s">
        <v>108</v>
      </c>
      <c r="B60">
        <v>3</v>
      </c>
      <c r="C60" s="7">
        <v>247</v>
      </c>
      <c r="D60">
        <v>0.67</v>
      </c>
      <c r="E60">
        <v>12.93</v>
      </c>
      <c r="G60" s="8">
        <f>(C60-262)</f>
        <v>-15</v>
      </c>
      <c r="H60" s="8">
        <f>D60-1.6</f>
        <v>-0.93</v>
      </c>
      <c r="I60" s="8">
        <f>E60-19.2</f>
        <v>-6.27</v>
      </c>
    </row>
    <row r="61" spans="1:9">
      <c r="A61" s="4" t="s">
        <v>102</v>
      </c>
      <c r="B61">
        <v>3</v>
      </c>
      <c r="C61" s="7">
        <v>189</v>
      </c>
      <c r="D61">
        <v>1.33</v>
      </c>
      <c r="E61">
        <v>12.75</v>
      </c>
      <c r="G61" s="8">
        <f>(C61-262)</f>
        <v>-73</v>
      </c>
      <c r="H61" s="8">
        <f>D61-1.6</f>
        <v>-0.27</v>
      </c>
      <c r="I61" s="8">
        <f>E61-19.2</f>
        <v>-6.4499999999999993</v>
      </c>
    </row>
    <row r="62" spans="1:9">
      <c r="A62" s="4" t="s">
        <v>109</v>
      </c>
      <c r="B62">
        <v>3</v>
      </c>
      <c r="C62" s="7">
        <v>172</v>
      </c>
      <c r="D62">
        <v>0.67</v>
      </c>
      <c r="E62">
        <v>12.4</v>
      </c>
      <c r="G62" s="8">
        <f>(C62-262)</f>
        <v>-90</v>
      </c>
      <c r="H62" s="8">
        <f>D62-1.6</f>
        <v>-0.93</v>
      </c>
      <c r="I62" s="8">
        <f>E62-19.2</f>
        <v>-6.7999999999999989</v>
      </c>
    </row>
    <row r="63" spans="1:9">
      <c r="A63" s="5" t="s">
        <v>110</v>
      </c>
    </row>
    <row r="64" spans="1:9">
      <c r="A64" s="4" t="s">
        <v>115</v>
      </c>
      <c r="C64" s="6">
        <f>(SUM(C31:C62))/32</f>
        <v>262.0415625</v>
      </c>
      <c r="D64" s="6">
        <f t="shared" ref="D64:E64" si="1">(SUM(D31:D62))/32</f>
        <v>1.6090624999999998</v>
      </c>
      <c r="E64" s="6">
        <f t="shared" si="1"/>
        <v>19.160312499999993</v>
      </c>
    </row>
    <row r="68" spans="1:17">
      <c r="A68" t="s">
        <v>122</v>
      </c>
    </row>
    <row r="69" spans="1:17">
      <c r="A69" t="s">
        <v>172</v>
      </c>
      <c r="B69" t="s">
        <v>65</v>
      </c>
      <c r="C69" t="s">
        <v>66</v>
      </c>
      <c r="D69" t="s">
        <v>67</v>
      </c>
      <c r="E69" t="s">
        <v>68</v>
      </c>
      <c r="F69" t="s">
        <v>70</v>
      </c>
      <c r="G69" t="s">
        <v>69</v>
      </c>
      <c r="H69" t="s">
        <v>71</v>
      </c>
      <c r="I69" t="s">
        <v>72</v>
      </c>
      <c r="J69" t="s">
        <v>73</v>
      </c>
      <c r="K69" t="s">
        <v>74</v>
      </c>
      <c r="N69" s="3" t="s">
        <v>173</v>
      </c>
      <c r="O69" t="s">
        <v>120</v>
      </c>
      <c r="Q69" t="s">
        <v>277</v>
      </c>
    </row>
    <row r="70" spans="1:17">
      <c r="A70" s="14" t="s">
        <v>128</v>
      </c>
      <c r="B70" s="14" t="s">
        <v>6</v>
      </c>
      <c r="C70" s="14" t="s">
        <v>10</v>
      </c>
      <c r="D70" s="14">
        <v>3</v>
      </c>
      <c r="E70" s="14">
        <v>28.53</v>
      </c>
      <c r="F70" s="14">
        <v>32.24</v>
      </c>
      <c r="G70" s="14">
        <v>25.72</v>
      </c>
      <c r="H70" s="14">
        <v>25.79</v>
      </c>
      <c r="I70" s="14">
        <v>31.26</v>
      </c>
      <c r="J70" s="15">
        <v>1</v>
      </c>
      <c r="K70" s="15">
        <v>1</v>
      </c>
      <c r="L70" s="15"/>
      <c r="M70" s="15"/>
      <c r="N70" s="16">
        <f>(H70+I70)/2</f>
        <v>28.524999999999999</v>
      </c>
      <c r="O70" s="17">
        <f>N70-19.7</f>
        <v>8.8249999999999993</v>
      </c>
      <c r="P70" s="14"/>
      <c r="Q70" s="17">
        <f>(O70-I45)</f>
        <v>8.254999999999999</v>
      </c>
    </row>
    <row r="71" spans="1:17">
      <c r="A71" s="18" t="s">
        <v>123</v>
      </c>
      <c r="B71" s="18" t="s">
        <v>124</v>
      </c>
      <c r="C71" s="18" t="s">
        <v>125</v>
      </c>
      <c r="D71" s="18">
        <v>4</v>
      </c>
      <c r="E71" s="18">
        <v>24.88</v>
      </c>
      <c r="F71" s="18">
        <v>37.92</v>
      </c>
      <c r="G71" s="18">
        <v>16.260000000000002</v>
      </c>
      <c r="H71" s="18">
        <v>16.899999999999999</v>
      </c>
      <c r="I71" s="18">
        <v>32.85</v>
      </c>
      <c r="J71" s="19">
        <v>1</v>
      </c>
      <c r="K71" s="19">
        <v>0.25</v>
      </c>
      <c r="L71" s="19"/>
      <c r="M71" s="19"/>
      <c r="N71" s="20">
        <f>(H71+I71)/2</f>
        <v>24.875</v>
      </c>
      <c r="O71" s="21">
        <f>N71-19.7</f>
        <v>5.1750000000000007</v>
      </c>
      <c r="P71" s="18"/>
      <c r="Q71" s="21">
        <f>(O71+I59)</f>
        <v>-0.65499999999999936</v>
      </c>
    </row>
    <row r="72" spans="1:17">
      <c r="A72" s="18" t="s">
        <v>129</v>
      </c>
      <c r="B72" s="18" t="s">
        <v>62</v>
      </c>
      <c r="C72" s="18" t="s">
        <v>36</v>
      </c>
      <c r="D72" s="18">
        <v>4</v>
      </c>
      <c r="E72" s="18">
        <v>24.3</v>
      </c>
      <c r="F72" s="18">
        <v>35.32</v>
      </c>
      <c r="G72" s="18">
        <v>18.86</v>
      </c>
      <c r="H72" s="18">
        <v>17.84</v>
      </c>
      <c r="I72" s="18">
        <v>30.75</v>
      </c>
      <c r="J72" s="19">
        <v>1</v>
      </c>
      <c r="K72" s="19">
        <v>1</v>
      </c>
      <c r="L72" s="19"/>
      <c r="M72" s="19"/>
      <c r="N72" s="20">
        <f>(H72+I72)/2</f>
        <v>24.295000000000002</v>
      </c>
      <c r="O72" s="21">
        <f>N72-19.7</f>
        <v>4.5950000000000024</v>
      </c>
      <c r="P72" s="18"/>
      <c r="Q72" s="21">
        <f>(O72+I62)</f>
        <v>-2.2049999999999965</v>
      </c>
    </row>
    <row r="73" spans="1:17">
      <c r="A73" s="22" t="s">
        <v>141</v>
      </c>
      <c r="B73" s="22" t="s">
        <v>142</v>
      </c>
      <c r="C73" s="22" t="s">
        <v>23</v>
      </c>
      <c r="D73" s="22">
        <v>4</v>
      </c>
      <c r="E73" s="22">
        <v>23.35</v>
      </c>
      <c r="F73" s="22">
        <v>28.68</v>
      </c>
      <c r="G73" s="22">
        <v>19.98</v>
      </c>
      <c r="H73" s="22">
        <v>20.12</v>
      </c>
      <c r="I73" s="22">
        <v>26.58</v>
      </c>
      <c r="J73" s="24">
        <v>1</v>
      </c>
      <c r="K73" s="24">
        <v>1</v>
      </c>
      <c r="L73" s="24"/>
      <c r="M73" s="24"/>
      <c r="N73" s="26">
        <f>(H73+I73)/2</f>
        <v>23.35</v>
      </c>
      <c r="O73" s="28">
        <f>N73-19.7</f>
        <v>3.6500000000000021</v>
      </c>
      <c r="P73" s="22"/>
      <c r="Q73" s="28">
        <f>(O73+I42)</f>
        <v>4.7000000000000028</v>
      </c>
    </row>
    <row r="74" spans="1:17">
      <c r="A74" s="22" t="s">
        <v>146</v>
      </c>
      <c r="B74" s="22" t="s">
        <v>19</v>
      </c>
      <c r="C74" s="22" t="s">
        <v>55</v>
      </c>
      <c r="D74" s="22">
        <v>3</v>
      </c>
      <c r="E74" s="22">
        <v>22.27</v>
      </c>
      <c r="F74" s="22">
        <v>24.96</v>
      </c>
      <c r="G74" s="22">
        <v>18.18</v>
      </c>
      <c r="H74" s="22">
        <v>19.329999999999998</v>
      </c>
      <c r="I74" s="22">
        <v>25.21</v>
      </c>
      <c r="J74" s="24">
        <v>1</v>
      </c>
      <c r="K74" s="24">
        <v>1</v>
      </c>
      <c r="L74" s="24"/>
      <c r="M74" s="26"/>
      <c r="N74" s="26">
        <f>(H74+I74)/2</f>
        <v>22.27</v>
      </c>
      <c r="O74" s="28">
        <f>N74-19.7</f>
        <v>2.5700000000000003</v>
      </c>
      <c r="P74" s="22"/>
      <c r="Q74" s="28">
        <f>(O74+I34)</f>
        <v>7.8000000000000007</v>
      </c>
    </row>
    <row r="75" spans="1:17">
      <c r="A75" s="22" t="s">
        <v>139</v>
      </c>
      <c r="B75" s="22" t="s">
        <v>140</v>
      </c>
      <c r="C75" s="22" t="s">
        <v>63</v>
      </c>
      <c r="D75" s="22">
        <v>4</v>
      </c>
      <c r="E75" s="22">
        <v>21.16</v>
      </c>
      <c r="F75" s="22">
        <v>28.98</v>
      </c>
      <c r="G75" s="22">
        <v>15.46</v>
      </c>
      <c r="H75" s="22">
        <v>15.43</v>
      </c>
      <c r="I75" s="22">
        <v>26.88</v>
      </c>
      <c r="J75" s="24">
        <v>1</v>
      </c>
      <c r="K75" s="24">
        <v>0.5</v>
      </c>
      <c r="L75" s="24"/>
      <c r="M75" s="24"/>
      <c r="N75" s="26">
        <f>(H75+I75)/2</f>
        <v>21.155000000000001</v>
      </c>
      <c r="O75" s="28">
        <f>N75-19.7</f>
        <v>1.4550000000000018</v>
      </c>
      <c r="P75" s="22"/>
      <c r="Q75" s="28">
        <f>(O75+I50)</f>
        <v>0.49500000000000099</v>
      </c>
    </row>
    <row r="76" spans="1:17">
      <c r="A76" s="23" t="s">
        <v>126</v>
      </c>
      <c r="B76" s="23" t="s">
        <v>127</v>
      </c>
      <c r="C76" s="23" t="s">
        <v>4</v>
      </c>
      <c r="D76" s="23">
        <v>3</v>
      </c>
      <c r="E76" s="23">
        <v>20.79</v>
      </c>
      <c r="F76" s="23">
        <v>33.659999999999997</v>
      </c>
      <c r="G76" s="23">
        <v>6.68</v>
      </c>
      <c r="H76" s="23">
        <v>9.74</v>
      </c>
      <c r="I76" s="23">
        <v>31.84</v>
      </c>
      <c r="J76" s="25">
        <v>0.67</v>
      </c>
      <c r="K76" s="25">
        <v>0.67</v>
      </c>
      <c r="L76" s="25"/>
      <c r="M76" s="25"/>
      <c r="N76" s="27">
        <f>(H76+I76)/2</f>
        <v>20.79</v>
      </c>
      <c r="O76" s="29">
        <f>N76-19.7</f>
        <v>1.0899999999999999</v>
      </c>
      <c r="P76" s="23"/>
      <c r="Q76" s="29"/>
    </row>
    <row r="77" spans="1:17">
      <c r="A77" s="10" t="s">
        <v>134</v>
      </c>
      <c r="B77" s="10" t="s">
        <v>135</v>
      </c>
      <c r="C77" s="10" t="s">
        <v>39</v>
      </c>
      <c r="D77" s="10">
        <v>4</v>
      </c>
      <c r="E77" s="10">
        <v>20.54</v>
      </c>
      <c r="F77" s="10">
        <v>29.22</v>
      </c>
      <c r="G77" s="10">
        <v>11.84</v>
      </c>
      <c r="H77" s="10">
        <v>13.65</v>
      </c>
      <c r="I77" s="10">
        <v>27.43</v>
      </c>
      <c r="J77" s="11">
        <v>0.75</v>
      </c>
      <c r="K77" s="11">
        <v>0.5</v>
      </c>
      <c r="L77" s="11"/>
      <c r="M77" s="11"/>
      <c r="N77" s="12">
        <f>(H77+I77)/2</f>
        <v>20.54</v>
      </c>
      <c r="O77" s="13">
        <f>N77-19.7</f>
        <v>0.83999999999999986</v>
      </c>
      <c r="P77" s="10"/>
      <c r="Q77" s="13">
        <f>(O77+I56)</f>
        <v>-2.379999999999999</v>
      </c>
    </row>
    <row r="78" spans="1:17">
      <c r="A78" s="14" t="s">
        <v>147</v>
      </c>
      <c r="B78" s="14" t="s">
        <v>127</v>
      </c>
      <c r="C78" s="14" t="s">
        <v>41</v>
      </c>
      <c r="D78" s="14">
        <v>3</v>
      </c>
      <c r="E78" s="14">
        <v>19.649999999999999</v>
      </c>
      <c r="F78" s="14">
        <v>25.36</v>
      </c>
      <c r="G78" s="14">
        <v>13.1</v>
      </c>
      <c r="H78" s="14">
        <v>14.61</v>
      </c>
      <c r="I78" s="14">
        <v>24.69</v>
      </c>
      <c r="J78" s="15">
        <v>0.67</v>
      </c>
      <c r="K78" s="15">
        <v>0.33</v>
      </c>
      <c r="L78" s="15"/>
      <c r="M78" s="15"/>
      <c r="N78" s="16">
        <f>(H78+I78)/2</f>
        <v>19.649999999999999</v>
      </c>
      <c r="O78" s="17">
        <f>N78-19.7</f>
        <v>-5.0000000000000711E-2</v>
      </c>
      <c r="P78" s="14"/>
      <c r="Q78" s="17">
        <f>(O78+I40)</f>
        <v>2.0599999999999987</v>
      </c>
    </row>
    <row r="79" spans="1:17">
      <c r="A79" s="10" t="s">
        <v>153</v>
      </c>
      <c r="B79" s="10" t="s">
        <v>154</v>
      </c>
      <c r="C79" s="10" t="s">
        <v>1</v>
      </c>
      <c r="D79" s="10">
        <v>4</v>
      </c>
      <c r="E79" s="10">
        <v>19.32</v>
      </c>
      <c r="F79" s="10">
        <v>23.1</v>
      </c>
      <c r="G79" s="10">
        <v>14.14</v>
      </c>
      <c r="H79" s="10">
        <v>15.93</v>
      </c>
      <c r="I79" s="10">
        <v>22.71</v>
      </c>
      <c r="J79" s="11">
        <v>1</v>
      </c>
      <c r="K79" s="11">
        <v>0.5</v>
      </c>
      <c r="L79" s="11"/>
      <c r="M79" s="11"/>
      <c r="N79" s="12">
        <f>(H79+I79)/2</f>
        <v>19.32</v>
      </c>
      <c r="O79" s="13">
        <f>N79-19.7</f>
        <v>-0.37999999999999901</v>
      </c>
      <c r="P79" s="10"/>
      <c r="Q79" s="13">
        <f>(O79+I48)</f>
        <v>-0.75999999999999801</v>
      </c>
    </row>
    <row r="80" spans="1:17">
      <c r="A80" s="10" t="s">
        <v>161</v>
      </c>
      <c r="B80" s="10" t="s">
        <v>162</v>
      </c>
      <c r="C80" s="10" t="s">
        <v>163</v>
      </c>
      <c r="D80" s="10">
        <v>4</v>
      </c>
      <c r="E80" s="10">
        <v>18.22</v>
      </c>
      <c r="F80" s="10">
        <v>23.04</v>
      </c>
      <c r="G80" s="10">
        <v>16.14</v>
      </c>
      <c r="H80" s="10">
        <v>15.38</v>
      </c>
      <c r="I80" s="10">
        <v>21.05</v>
      </c>
      <c r="J80" s="11">
        <v>1</v>
      </c>
      <c r="K80" s="11">
        <v>0.25</v>
      </c>
      <c r="L80" s="11"/>
      <c r="M80" s="11"/>
      <c r="N80" s="12">
        <f>(H80+I80)/2</f>
        <v>18.215</v>
      </c>
      <c r="O80" s="13">
        <f>N80-19.7</f>
        <v>-1.4849999999999994</v>
      </c>
      <c r="P80" s="10"/>
      <c r="Q80" s="13">
        <f>(O80+I47)</f>
        <v>-1.1649999999999991</v>
      </c>
    </row>
    <row r="81" spans="1:17">
      <c r="A81" s="10" t="s">
        <v>130</v>
      </c>
      <c r="B81" s="10" t="s">
        <v>131</v>
      </c>
      <c r="C81" s="10" t="s">
        <v>27</v>
      </c>
      <c r="D81" s="10">
        <v>4</v>
      </c>
      <c r="E81" s="10">
        <v>17.97</v>
      </c>
      <c r="F81" s="10">
        <v>30.34</v>
      </c>
      <c r="G81" s="10">
        <v>3.24</v>
      </c>
      <c r="H81" s="10">
        <v>7.85</v>
      </c>
      <c r="I81" s="10">
        <v>28.09</v>
      </c>
      <c r="J81" s="11">
        <v>0.75</v>
      </c>
      <c r="K81" s="11">
        <v>0.5</v>
      </c>
      <c r="L81" s="11"/>
      <c r="M81" s="11"/>
      <c r="N81" s="12">
        <f>(H81+I81)/2</f>
        <v>17.97</v>
      </c>
      <c r="O81" s="13">
        <f>N81-19.7</f>
        <v>-1.7300000000000004</v>
      </c>
      <c r="P81" s="10"/>
      <c r="Q81" s="13">
        <f>(O81+I60)</f>
        <v>-8</v>
      </c>
    </row>
    <row r="82" spans="1:17">
      <c r="A82" s="10" t="s">
        <v>152</v>
      </c>
      <c r="B82" s="10" t="s">
        <v>131</v>
      </c>
      <c r="C82" s="10" t="s">
        <v>7</v>
      </c>
      <c r="D82" s="10">
        <v>4</v>
      </c>
      <c r="E82" s="10">
        <v>17.8</v>
      </c>
      <c r="F82" s="10">
        <v>23.22</v>
      </c>
      <c r="G82" s="10">
        <v>7.14</v>
      </c>
      <c r="H82" s="10">
        <v>11.53</v>
      </c>
      <c r="I82" s="10">
        <v>24.07</v>
      </c>
      <c r="J82" s="11">
        <v>0.75</v>
      </c>
      <c r="K82" s="11">
        <v>0.75</v>
      </c>
      <c r="L82" s="11"/>
      <c r="M82" s="11"/>
      <c r="N82" s="12">
        <f>(H82+I82)/2</f>
        <v>17.8</v>
      </c>
      <c r="O82" s="13">
        <f>N82-19.7</f>
        <v>-1.8999999999999986</v>
      </c>
      <c r="P82" s="10"/>
      <c r="Q82" s="13">
        <f>(O82+I49)</f>
        <v>-2.3499999999999979</v>
      </c>
    </row>
    <row r="83" spans="1:17">
      <c r="A83" s="14" t="s">
        <v>132</v>
      </c>
      <c r="B83" s="14" t="s">
        <v>133</v>
      </c>
      <c r="C83" s="14" t="s">
        <v>49</v>
      </c>
      <c r="D83" s="14">
        <v>3</v>
      </c>
      <c r="E83" s="14">
        <v>17.71</v>
      </c>
      <c r="F83" s="14">
        <v>26.24</v>
      </c>
      <c r="G83" s="14">
        <v>3.26</v>
      </c>
      <c r="H83" s="14">
        <v>7.44</v>
      </c>
      <c r="I83" s="14">
        <v>27.99</v>
      </c>
      <c r="J83" s="15">
        <v>0.67</v>
      </c>
      <c r="K83" s="15">
        <v>0.67</v>
      </c>
      <c r="L83" s="15"/>
      <c r="M83" s="15"/>
      <c r="N83" s="16">
        <f>(H83+I83)/2</f>
        <v>17.715</v>
      </c>
      <c r="O83" s="17">
        <f>N83-19.7</f>
        <v>-1.9849999999999994</v>
      </c>
      <c r="P83" s="14"/>
      <c r="Q83" s="17">
        <f>(O83+I32)</f>
        <v>3.7850000000000001</v>
      </c>
    </row>
    <row r="84" spans="1:17">
      <c r="A84" s="10" t="s">
        <v>136</v>
      </c>
      <c r="B84" s="10" t="s">
        <v>137</v>
      </c>
      <c r="C84" s="10" t="s">
        <v>138</v>
      </c>
      <c r="D84" s="10">
        <v>2</v>
      </c>
      <c r="E84" s="10">
        <v>17.57</v>
      </c>
      <c r="F84" s="10">
        <v>27.14</v>
      </c>
      <c r="G84" s="10">
        <v>8</v>
      </c>
      <c r="H84" s="10">
        <v>8</v>
      </c>
      <c r="I84" s="10">
        <v>27.14</v>
      </c>
      <c r="J84" s="11">
        <v>0.5</v>
      </c>
      <c r="K84" s="11">
        <v>0.5</v>
      </c>
      <c r="L84" s="11"/>
      <c r="M84" s="11"/>
      <c r="N84" s="12">
        <f>(H84+I84)/2</f>
        <v>17.57</v>
      </c>
      <c r="O84" s="13">
        <f>N84-19.7</f>
        <v>-2.129999999999999</v>
      </c>
      <c r="P84" s="10"/>
      <c r="Q84" s="13">
        <f>(O84+I51)</f>
        <v>-3.1499999999999986</v>
      </c>
    </row>
    <row r="85" spans="1:17">
      <c r="A85" s="10" t="s">
        <v>164</v>
      </c>
      <c r="B85" s="10" t="s">
        <v>133</v>
      </c>
      <c r="C85" s="10" t="s">
        <v>165</v>
      </c>
      <c r="D85" s="10">
        <v>4</v>
      </c>
      <c r="E85" s="10">
        <v>17.489999999999998</v>
      </c>
      <c r="F85" s="10">
        <v>21.62</v>
      </c>
      <c r="G85" s="10">
        <v>11.92</v>
      </c>
      <c r="H85" s="10">
        <v>13.93</v>
      </c>
      <c r="I85" s="10">
        <v>21.04</v>
      </c>
      <c r="J85" s="11">
        <v>1</v>
      </c>
      <c r="K85" s="11">
        <v>0.75</v>
      </c>
      <c r="L85" s="11"/>
      <c r="M85" s="11"/>
      <c r="N85" s="12">
        <f>(H85+I85)/2</f>
        <v>17.484999999999999</v>
      </c>
      <c r="O85" s="13">
        <f>N85-19.7</f>
        <v>-2.2149999999999999</v>
      </c>
      <c r="P85" s="10"/>
      <c r="Q85" s="13">
        <f>(O85+I57)</f>
        <v>-6.3549999999999986</v>
      </c>
    </row>
    <row r="86" spans="1:17">
      <c r="A86" s="10" t="s">
        <v>148</v>
      </c>
      <c r="B86" s="10" t="s">
        <v>149</v>
      </c>
      <c r="C86" s="10" t="s">
        <v>30</v>
      </c>
      <c r="D86" s="10">
        <v>4</v>
      </c>
      <c r="E86" s="10">
        <v>17.3</v>
      </c>
      <c r="F86" s="10">
        <v>27.7</v>
      </c>
      <c r="G86" s="10">
        <v>9.74</v>
      </c>
      <c r="H86" s="10">
        <v>10.27</v>
      </c>
      <c r="I86" s="10">
        <v>24.33</v>
      </c>
      <c r="J86" s="11">
        <v>0.75</v>
      </c>
      <c r="K86" s="11">
        <v>0.5</v>
      </c>
      <c r="L86" s="11"/>
      <c r="M86" s="11"/>
      <c r="N86" s="12">
        <f>(H86+I86)/2</f>
        <v>17.299999999999997</v>
      </c>
      <c r="O86" s="13">
        <f>N86-19.7</f>
        <v>-2.4000000000000021</v>
      </c>
      <c r="P86" s="10"/>
      <c r="Q86" s="13">
        <f>(O86+I51)</f>
        <v>-3.4200000000000017</v>
      </c>
    </row>
    <row r="87" spans="1:17">
      <c r="A87" s="14" t="s">
        <v>157</v>
      </c>
      <c r="B87" s="14" t="s">
        <v>158</v>
      </c>
      <c r="C87" s="14" t="s">
        <v>159</v>
      </c>
      <c r="D87" s="14">
        <v>4</v>
      </c>
      <c r="E87" s="14">
        <v>16.989999999999998</v>
      </c>
      <c r="F87" s="14">
        <v>20.98</v>
      </c>
      <c r="G87" s="14">
        <v>8.52</v>
      </c>
      <c r="H87" s="14">
        <v>12.05</v>
      </c>
      <c r="I87" s="14">
        <v>21.92</v>
      </c>
      <c r="J87" s="15">
        <v>0.75</v>
      </c>
      <c r="K87" s="15">
        <v>0.25</v>
      </c>
      <c r="L87" s="15"/>
      <c r="M87" s="15"/>
      <c r="N87" s="16">
        <f>(H87+I87)/2</f>
        <v>16.984999999999999</v>
      </c>
      <c r="O87" s="17">
        <f>N87-19.7</f>
        <v>-2.7149999999999999</v>
      </c>
      <c r="P87" s="14"/>
      <c r="Q87" s="17">
        <f>(O87+I35)</f>
        <v>1.0350000000000001</v>
      </c>
    </row>
    <row r="88" spans="1:17">
      <c r="A88" s="10" t="s">
        <v>166</v>
      </c>
      <c r="B88" s="10" t="s">
        <v>167</v>
      </c>
      <c r="C88" s="10" t="s">
        <v>58</v>
      </c>
      <c r="D88" s="10">
        <v>3</v>
      </c>
      <c r="E88" s="10">
        <v>16.87</v>
      </c>
      <c r="F88" s="10">
        <v>19.72</v>
      </c>
      <c r="G88" s="10">
        <v>12.4</v>
      </c>
      <c r="H88" s="10">
        <v>13.67</v>
      </c>
      <c r="I88" s="10">
        <v>20.079999999999998</v>
      </c>
      <c r="J88" s="11">
        <v>0.67</v>
      </c>
      <c r="K88" s="11">
        <v>0</v>
      </c>
      <c r="L88" s="11"/>
      <c r="M88" s="11"/>
      <c r="N88" s="12">
        <f>(H88+I88)/2</f>
        <v>16.875</v>
      </c>
      <c r="O88" s="13">
        <f>N88-19.7</f>
        <v>-2.8249999999999993</v>
      </c>
      <c r="P88" s="10"/>
      <c r="Q88" s="13">
        <f>(O88+I46)</f>
        <v>-2.4949999999999974</v>
      </c>
    </row>
    <row r="89" spans="1:17">
      <c r="A89" s="10" t="s">
        <v>143</v>
      </c>
      <c r="B89" s="10" t="s">
        <v>144</v>
      </c>
      <c r="C89" s="10" t="s">
        <v>145</v>
      </c>
      <c r="D89" s="10">
        <v>4</v>
      </c>
      <c r="E89" s="10">
        <v>15.57</v>
      </c>
      <c r="F89" s="10">
        <v>25.56</v>
      </c>
      <c r="G89" s="10">
        <v>2.68</v>
      </c>
      <c r="H89" s="10">
        <v>5.8</v>
      </c>
      <c r="I89" s="10">
        <v>25.34</v>
      </c>
      <c r="J89" s="11">
        <v>0.5</v>
      </c>
      <c r="K89" s="11">
        <v>0.5</v>
      </c>
      <c r="L89" s="11"/>
      <c r="M89" s="11"/>
      <c r="N89" s="12">
        <f>(H89+I89)/2</f>
        <v>15.57</v>
      </c>
      <c r="O89" s="13">
        <f>N89-19.7</f>
        <v>-4.129999999999999</v>
      </c>
      <c r="P89" s="10"/>
      <c r="Q89" s="13">
        <f>(O89+I36)</f>
        <v>-0.7099999999999973</v>
      </c>
    </row>
    <row r="90" spans="1:17">
      <c r="A90" s="10" t="s">
        <v>160</v>
      </c>
      <c r="B90" s="10" t="s">
        <v>19</v>
      </c>
      <c r="C90" s="10" t="s">
        <v>47</v>
      </c>
      <c r="D90" s="10">
        <v>4</v>
      </c>
      <c r="E90" s="10">
        <v>15.51</v>
      </c>
      <c r="F90" s="10">
        <v>24.2</v>
      </c>
      <c r="G90" s="10">
        <v>8.52</v>
      </c>
      <c r="H90" s="10">
        <v>9.2899999999999991</v>
      </c>
      <c r="I90" s="10">
        <v>21.72</v>
      </c>
      <c r="J90" s="11">
        <v>0.5</v>
      </c>
      <c r="K90" s="11">
        <v>0.5</v>
      </c>
      <c r="L90" s="11"/>
      <c r="M90" s="11"/>
      <c r="N90" s="12">
        <f>(H90+I90)/2</f>
        <v>15.504999999999999</v>
      </c>
      <c r="O90" s="13">
        <f>N90-19.7</f>
        <v>-4.1950000000000003</v>
      </c>
      <c r="P90" s="10"/>
      <c r="Q90" s="13">
        <f>(O90+I37)</f>
        <v>-1.125</v>
      </c>
    </row>
    <row r="91" spans="1:17">
      <c r="A91" s="10" t="s">
        <v>150</v>
      </c>
      <c r="B91" s="10" t="s">
        <v>151</v>
      </c>
      <c r="C91" s="10" t="s">
        <v>13</v>
      </c>
      <c r="D91" s="10">
        <v>4</v>
      </c>
      <c r="E91" s="10">
        <v>15.4</v>
      </c>
      <c r="F91" s="10">
        <v>30.5</v>
      </c>
      <c r="G91" s="10">
        <v>9.2799999999999994</v>
      </c>
      <c r="H91" s="10">
        <v>6.65</v>
      </c>
      <c r="I91" s="10">
        <v>24.14</v>
      </c>
      <c r="J91" s="11">
        <v>0.75</v>
      </c>
      <c r="K91" s="11">
        <v>0.25</v>
      </c>
      <c r="L91" s="11"/>
      <c r="M91" s="11"/>
      <c r="N91" s="12">
        <f>(H91+I91)/2</f>
        <v>15.395</v>
      </c>
      <c r="O91" s="13">
        <f>N91-19.7</f>
        <v>-4.3049999999999997</v>
      </c>
      <c r="P91" s="10"/>
      <c r="Q91" s="13">
        <f>(O91+I52)</f>
        <v>-5.6649999999999991</v>
      </c>
    </row>
    <row r="92" spans="1:17">
      <c r="A92" s="10" t="s">
        <v>155</v>
      </c>
      <c r="B92" s="10" t="s">
        <v>15</v>
      </c>
      <c r="C92" s="10" t="s">
        <v>156</v>
      </c>
      <c r="D92" s="10">
        <v>4</v>
      </c>
      <c r="E92" s="10">
        <v>15.08</v>
      </c>
      <c r="F92" s="10">
        <v>22.86</v>
      </c>
      <c r="G92" s="10">
        <v>5.9</v>
      </c>
      <c r="H92" s="10">
        <v>7.91</v>
      </c>
      <c r="I92" s="10">
        <v>22.25</v>
      </c>
      <c r="J92" s="11">
        <v>0.5</v>
      </c>
      <c r="K92" s="11">
        <v>0.5</v>
      </c>
      <c r="L92" s="11"/>
      <c r="M92" s="11"/>
      <c r="N92" s="12">
        <f>(H92+I92)/2</f>
        <v>15.08</v>
      </c>
      <c r="O92" s="13">
        <f>N92-19.7</f>
        <v>-4.6199999999999992</v>
      </c>
      <c r="P92" s="10"/>
      <c r="Q92" s="13">
        <f>(O92+I39)</f>
        <v>-2.3399999999999981</v>
      </c>
    </row>
    <row r="93" spans="1:17">
      <c r="A93" s="10" t="s">
        <v>168</v>
      </c>
      <c r="B93" s="10" t="s">
        <v>151</v>
      </c>
      <c r="C93" s="10" t="s">
        <v>44</v>
      </c>
      <c r="D93" s="10">
        <v>4</v>
      </c>
      <c r="E93" s="10">
        <v>14.43</v>
      </c>
      <c r="F93" s="10">
        <v>20.98</v>
      </c>
      <c r="G93" s="10">
        <v>7.88</v>
      </c>
      <c r="H93" s="10">
        <v>8.8800000000000008</v>
      </c>
      <c r="I93" s="10">
        <v>19.97</v>
      </c>
      <c r="J93" s="11">
        <v>0.5</v>
      </c>
      <c r="K93" s="11">
        <v>0.5</v>
      </c>
      <c r="L93" s="11"/>
      <c r="M93" s="11"/>
      <c r="N93" s="12">
        <f>(H93+I93)/2</f>
        <v>14.425000000000001</v>
      </c>
      <c r="O93" s="13">
        <f>N93-19.7</f>
        <v>-5.2749999999999986</v>
      </c>
      <c r="P93" s="10"/>
      <c r="Q93" s="13">
        <f>(O93+I44)</f>
        <v>-4.4649999999999963</v>
      </c>
    </row>
    <row r="94" spans="1:17">
      <c r="A94" s="10" t="s">
        <v>169</v>
      </c>
      <c r="B94" s="10" t="s">
        <v>170</v>
      </c>
      <c r="C94" s="10" t="s">
        <v>171</v>
      </c>
      <c r="D94" s="10">
        <v>4</v>
      </c>
      <c r="E94" s="10">
        <v>14.22</v>
      </c>
      <c r="F94" s="10">
        <v>20.440000000000001</v>
      </c>
      <c r="G94" s="10">
        <v>8.1199999999999992</v>
      </c>
      <c r="H94" s="10">
        <v>9.7200000000000006</v>
      </c>
      <c r="I94" s="10">
        <v>18.72</v>
      </c>
      <c r="J94" s="11">
        <v>0.75</v>
      </c>
      <c r="K94" s="11">
        <v>0.25</v>
      </c>
      <c r="L94" s="11"/>
      <c r="M94" s="11"/>
      <c r="N94" s="12">
        <f>(H94+I94)/2</f>
        <v>14.219999999999999</v>
      </c>
      <c r="O94" s="13">
        <f>N94-19.7</f>
        <v>-5.48</v>
      </c>
      <c r="P94" s="10"/>
      <c r="Q94" s="13">
        <f>(O94+I58)</f>
        <v>-9.83</v>
      </c>
    </row>
    <row r="96" spans="1:17">
      <c r="M96" t="s">
        <v>115</v>
      </c>
      <c r="N96" s="9">
        <f>SUM(N70:N94)/24</f>
        <v>19.70333333333333</v>
      </c>
    </row>
    <row r="100" spans="1:11">
      <c r="B100" t="s">
        <v>67</v>
      </c>
      <c r="C100" t="s">
        <v>268</v>
      </c>
      <c r="D100" t="s">
        <v>269</v>
      </c>
      <c r="E100" t="s">
        <v>270</v>
      </c>
      <c r="F100" t="s">
        <v>271</v>
      </c>
      <c r="G100" t="s">
        <v>272</v>
      </c>
      <c r="H100" t="s">
        <v>273</v>
      </c>
      <c r="I100" t="s">
        <v>274</v>
      </c>
      <c r="K100" t="s">
        <v>275</v>
      </c>
    </row>
    <row r="101" spans="1:11" ht="16">
      <c r="A101" s="30" t="s">
        <v>91</v>
      </c>
      <c r="B101" s="2">
        <v>3</v>
      </c>
      <c r="C101" s="2" t="s">
        <v>175</v>
      </c>
      <c r="D101" s="2" t="s">
        <v>176</v>
      </c>
      <c r="E101" s="2" t="s">
        <v>177</v>
      </c>
      <c r="F101" s="2" t="s">
        <v>178</v>
      </c>
      <c r="G101" s="2" t="s">
        <v>179</v>
      </c>
      <c r="H101" s="2" t="s">
        <v>180</v>
      </c>
      <c r="I101" s="31">
        <v>38.97</v>
      </c>
      <c r="K101" s="8">
        <f>I101-25.18</f>
        <v>13.79</v>
      </c>
    </row>
    <row r="102" spans="1:11" ht="16">
      <c r="A102" s="30" t="s">
        <v>99</v>
      </c>
      <c r="B102" s="2">
        <v>3</v>
      </c>
      <c r="C102" s="2" t="s">
        <v>181</v>
      </c>
      <c r="D102" s="2" t="s">
        <v>182</v>
      </c>
      <c r="E102" s="2" t="s">
        <v>177</v>
      </c>
      <c r="F102" s="2" t="s">
        <v>178</v>
      </c>
      <c r="G102" s="2" t="s">
        <v>183</v>
      </c>
      <c r="H102" s="2" t="s">
        <v>174</v>
      </c>
      <c r="I102" s="31">
        <v>37.97</v>
      </c>
      <c r="K102" s="8">
        <f t="shared" ref="K102:K132" si="2">I102-25.18</f>
        <v>12.79</v>
      </c>
    </row>
    <row r="103" spans="1:11" ht="16">
      <c r="A103" s="30" t="s">
        <v>107</v>
      </c>
      <c r="B103" s="2">
        <v>3</v>
      </c>
      <c r="C103" s="2" t="s">
        <v>184</v>
      </c>
      <c r="D103" s="2" t="s">
        <v>185</v>
      </c>
      <c r="E103" s="2" t="s">
        <v>186</v>
      </c>
      <c r="F103" s="2" t="s">
        <v>187</v>
      </c>
      <c r="G103" s="2" t="s">
        <v>188</v>
      </c>
      <c r="H103" s="2" t="s">
        <v>180</v>
      </c>
      <c r="I103" s="31">
        <v>36.4</v>
      </c>
      <c r="K103" s="8">
        <f t="shared" si="2"/>
        <v>11.219999999999999</v>
      </c>
    </row>
    <row r="104" spans="1:11" ht="16">
      <c r="A104" s="30" t="s">
        <v>93</v>
      </c>
      <c r="B104" s="2">
        <v>3</v>
      </c>
      <c r="C104" s="2" t="s">
        <v>189</v>
      </c>
      <c r="D104" s="2" t="s">
        <v>185</v>
      </c>
      <c r="E104" s="2" t="s">
        <v>190</v>
      </c>
      <c r="F104" s="2" t="s">
        <v>186</v>
      </c>
      <c r="G104" s="2" t="s">
        <v>191</v>
      </c>
      <c r="H104" s="2" t="s">
        <v>180</v>
      </c>
      <c r="I104" s="31">
        <v>35.799999999999997</v>
      </c>
      <c r="K104" s="8">
        <f t="shared" si="2"/>
        <v>10.619999999999997</v>
      </c>
    </row>
    <row r="105" spans="1:11" ht="16">
      <c r="A105" s="30" t="s">
        <v>105</v>
      </c>
      <c r="B105" s="2">
        <v>3</v>
      </c>
      <c r="C105" s="2" t="s">
        <v>183</v>
      </c>
      <c r="D105" s="2" t="s">
        <v>185</v>
      </c>
      <c r="E105" s="2" t="s">
        <v>192</v>
      </c>
      <c r="F105" s="2" t="s">
        <v>193</v>
      </c>
      <c r="G105" s="2" t="s">
        <v>194</v>
      </c>
      <c r="H105" s="2" t="s">
        <v>180</v>
      </c>
      <c r="I105" s="31">
        <v>35.770000000000003</v>
      </c>
      <c r="K105" s="8">
        <f t="shared" si="2"/>
        <v>10.590000000000003</v>
      </c>
    </row>
    <row r="106" spans="1:11" ht="16">
      <c r="A106" s="30" t="s">
        <v>84</v>
      </c>
      <c r="B106" s="2">
        <v>3</v>
      </c>
      <c r="C106" s="2" t="s">
        <v>195</v>
      </c>
      <c r="D106" s="2" t="s">
        <v>196</v>
      </c>
      <c r="E106" s="2" t="s">
        <v>197</v>
      </c>
      <c r="F106" s="2" t="s">
        <v>198</v>
      </c>
      <c r="G106" s="2" t="s">
        <v>199</v>
      </c>
      <c r="H106" s="2" t="s">
        <v>174</v>
      </c>
      <c r="I106" s="31">
        <v>31.7</v>
      </c>
      <c r="K106" s="8">
        <f t="shared" si="2"/>
        <v>6.52</v>
      </c>
    </row>
    <row r="107" spans="1:11" ht="16">
      <c r="A107" s="30" t="s">
        <v>89</v>
      </c>
      <c r="B107" s="2">
        <v>3</v>
      </c>
      <c r="C107" s="2" t="s">
        <v>200</v>
      </c>
      <c r="D107" s="2" t="s">
        <v>176</v>
      </c>
      <c r="E107" s="2" t="s">
        <v>186</v>
      </c>
      <c r="F107" s="2" t="s">
        <v>201</v>
      </c>
      <c r="G107" s="2" t="s">
        <v>202</v>
      </c>
      <c r="H107" s="2" t="s">
        <v>180</v>
      </c>
      <c r="I107" s="31">
        <v>30.47</v>
      </c>
      <c r="K107" s="8">
        <f t="shared" si="2"/>
        <v>5.2899999999999991</v>
      </c>
    </row>
    <row r="108" spans="1:11" ht="16">
      <c r="A108" s="30" t="s">
        <v>108</v>
      </c>
      <c r="B108" s="2">
        <v>3</v>
      </c>
      <c r="C108" s="2" t="s">
        <v>203</v>
      </c>
      <c r="D108" s="2" t="s">
        <v>176</v>
      </c>
      <c r="E108" s="2" t="s">
        <v>204</v>
      </c>
      <c r="F108" s="2" t="s">
        <v>205</v>
      </c>
      <c r="G108" s="2" t="s">
        <v>206</v>
      </c>
      <c r="H108" s="2" t="s">
        <v>180</v>
      </c>
      <c r="I108" s="31">
        <v>30.37</v>
      </c>
      <c r="K108" s="8">
        <f t="shared" si="2"/>
        <v>5.1900000000000013</v>
      </c>
    </row>
    <row r="109" spans="1:11" ht="16">
      <c r="A109" s="30" t="s">
        <v>97</v>
      </c>
      <c r="B109" s="2">
        <v>3</v>
      </c>
      <c r="C109" s="2" t="s">
        <v>207</v>
      </c>
      <c r="D109" s="2" t="s">
        <v>176</v>
      </c>
      <c r="E109" s="2" t="s">
        <v>208</v>
      </c>
      <c r="F109" s="2" t="s">
        <v>209</v>
      </c>
      <c r="G109" s="2" t="s">
        <v>210</v>
      </c>
      <c r="H109" s="2" t="s">
        <v>180</v>
      </c>
      <c r="I109" s="31">
        <v>30.13</v>
      </c>
      <c r="K109" s="8">
        <f t="shared" si="2"/>
        <v>4.9499999999999993</v>
      </c>
    </row>
    <row r="110" spans="1:11" ht="16">
      <c r="A110" s="30" t="s">
        <v>104</v>
      </c>
      <c r="B110" s="2">
        <v>3</v>
      </c>
      <c r="C110" s="2" t="s">
        <v>211</v>
      </c>
      <c r="D110" s="2" t="s">
        <v>212</v>
      </c>
      <c r="E110" s="2" t="s">
        <v>213</v>
      </c>
      <c r="F110" s="2" t="s">
        <v>193</v>
      </c>
      <c r="G110" s="2" t="s">
        <v>214</v>
      </c>
      <c r="H110" s="2" t="s">
        <v>212</v>
      </c>
      <c r="I110" s="31">
        <v>28.9</v>
      </c>
      <c r="K110" s="8">
        <f t="shared" si="2"/>
        <v>3.7199999999999989</v>
      </c>
    </row>
    <row r="111" spans="1:11" ht="16">
      <c r="A111" s="30" t="s">
        <v>86</v>
      </c>
      <c r="B111" s="2">
        <v>3</v>
      </c>
      <c r="C111" s="2" t="s">
        <v>215</v>
      </c>
      <c r="D111" s="2" t="s">
        <v>185</v>
      </c>
      <c r="E111" s="2" t="s">
        <v>216</v>
      </c>
      <c r="F111" s="2" t="s">
        <v>209</v>
      </c>
      <c r="G111" s="2" t="s">
        <v>217</v>
      </c>
      <c r="H111" s="2" t="s">
        <v>180</v>
      </c>
      <c r="I111" s="31">
        <v>25.83</v>
      </c>
      <c r="K111" s="8">
        <f t="shared" si="2"/>
        <v>0.64999999999999858</v>
      </c>
    </row>
    <row r="112" spans="1:11" ht="16">
      <c r="A112" s="30" t="s">
        <v>79</v>
      </c>
      <c r="B112" s="2">
        <v>3</v>
      </c>
      <c r="C112" s="2" t="s">
        <v>218</v>
      </c>
      <c r="D112" s="2" t="s">
        <v>180</v>
      </c>
      <c r="E112" s="2" t="s">
        <v>219</v>
      </c>
      <c r="F112" s="2" t="s">
        <v>190</v>
      </c>
      <c r="G112" s="2" t="s">
        <v>220</v>
      </c>
      <c r="H112" s="2" t="s">
        <v>180</v>
      </c>
      <c r="I112" s="31">
        <v>25.37</v>
      </c>
      <c r="K112" s="8">
        <f t="shared" si="2"/>
        <v>0.19000000000000128</v>
      </c>
    </row>
    <row r="113" spans="1:11" ht="16">
      <c r="A113" s="30" t="s">
        <v>95</v>
      </c>
      <c r="B113" s="2">
        <v>3</v>
      </c>
      <c r="C113" s="2" t="s">
        <v>221</v>
      </c>
      <c r="D113" s="2" t="s">
        <v>174</v>
      </c>
      <c r="E113" s="2" t="s">
        <v>222</v>
      </c>
      <c r="F113" s="2" t="s">
        <v>178</v>
      </c>
      <c r="G113" s="2" t="s">
        <v>223</v>
      </c>
      <c r="H113" s="2" t="s">
        <v>174</v>
      </c>
      <c r="I113" s="31">
        <v>24.8</v>
      </c>
      <c r="K113" s="8">
        <f t="shared" si="2"/>
        <v>-0.37999999999999901</v>
      </c>
    </row>
    <row r="114" spans="1:11" ht="16">
      <c r="A114" s="30" t="s">
        <v>100</v>
      </c>
      <c r="B114" s="2">
        <v>3</v>
      </c>
      <c r="C114" s="2" t="s">
        <v>224</v>
      </c>
      <c r="D114" s="2" t="s">
        <v>185</v>
      </c>
      <c r="E114" s="2" t="s">
        <v>225</v>
      </c>
      <c r="F114" s="2" t="s">
        <v>209</v>
      </c>
      <c r="G114" s="2" t="s">
        <v>226</v>
      </c>
      <c r="H114" s="2" t="s">
        <v>174</v>
      </c>
      <c r="I114" s="31">
        <v>24.67</v>
      </c>
      <c r="K114" s="8">
        <f t="shared" si="2"/>
        <v>-0.50999999999999801</v>
      </c>
    </row>
    <row r="115" spans="1:11" ht="16">
      <c r="A115" s="30" t="s">
        <v>98</v>
      </c>
      <c r="B115" s="2">
        <v>3</v>
      </c>
      <c r="C115" s="2" t="s">
        <v>227</v>
      </c>
      <c r="D115" s="2" t="s">
        <v>174</v>
      </c>
      <c r="E115" s="2" t="s">
        <v>213</v>
      </c>
      <c r="F115" s="2" t="s">
        <v>177</v>
      </c>
      <c r="G115" s="2" t="s">
        <v>228</v>
      </c>
      <c r="H115" s="2" t="s">
        <v>174</v>
      </c>
      <c r="I115" s="31">
        <v>23.83</v>
      </c>
      <c r="K115" s="8">
        <f t="shared" si="2"/>
        <v>-1.3500000000000014</v>
      </c>
    </row>
    <row r="116" spans="1:11" ht="16">
      <c r="A116" s="30" t="s">
        <v>82</v>
      </c>
      <c r="B116" s="2">
        <v>3</v>
      </c>
      <c r="C116" s="2" t="s">
        <v>207</v>
      </c>
      <c r="D116" s="2" t="s">
        <v>180</v>
      </c>
      <c r="E116" s="2" t="s">
        <v>225</v>
      </c>
      <c r="F116" s="2" t="s">
        <v>209</v>
      </c>
      <c r="G116" s="2" t="s">
        <v>220</v>
      </c>
      <c r="H116" s="2" t="s">
        <v>174</v>
      </c>
      <c r="I116" s="31">
        <v>23.37</v>
      </c>
      <c r="K116" s="8">
        <f t="shared" si="2"/>
        <v>-1.8099999999999987</v>
      </c>
    </row>
    <row r="117" spans="1:11" ht="16">
      <c r="A117" s="30" t="s">
        <v>111</v>
      </c>
      <c r="B117" s="2">
        <v>3</v>
      </c>
      <c r="C117" s="2" t="s">
        <v>229</v>
      </c>
      <c r="D117" s="2" t="s">
        <v>176</v>
      </c>
      <c r="E117" s="2" t="s">
        <v>196</v>
      </c>
      <c r="F117" s="2" t="s">
        <v>216</v>
      </c>
      <c r="G117" s="2" t="s">
        <v>230</v>
      </c>
      <c r="H117" s="2" t="s">
        <v>174</v>
      </c>
      <c r="I117" s="31">
        <v>23.23</v>
      </c>
      <c r="K117" s="8">
        <f t="shared" si="2"/>
        <v>-1.9499999999999993</v>
      </c>
    </row>
    <row r="118" spans="1:11" ht="16">
      <c r="A118" s="30" t="s">
        <v>83</v>
      </c>
      <c r="B118" s="2">
        <v>3</v>
      </c>
      <c r="C118" s="2" t="s">
        <v>231</v>
      </c>
      <c r="D118" s="2" t="s">
        <v>180</v>
      </c>
      <c r="E118" s="2" t="s">
        <v>208</v>
      </c>
      <c r="F118" s="2" t="s">
        <v>198</v>
      </c>
      <c r="G118" s="2" t="s">
        <v>226</v>
      </c>
      <c r="H118" s="2" t="s">
        <v>180</v>
      </c>
      <c r="I118" s="31">
        <v>23</v>
      </c>
      <c r="K118" s="8">
        <f t="shared" si="2"/>
        <v>-2.1799999999999997</v>
      </c>
    </row>
    <row r="119" spans="1:11" ht="16">
      <c r="A119" s="30" t="s">
        <v>85</v>
      </c>
      <c r="B119" s="2">
        <v>3</v>
      </c>
      <c r="C119" s="2" t="s">
        <v>232</v>
      </c>
      <c r="D119" s="2" t="s">
        <v>180</v>
      </c>
      <c r="E119" s="2" t="s">
        <v>190</v>
      </c>
      <c r="F119" s="2" t="s">
        <v>213</v>
      </c>
      <c r="G119" s="2" t="s">
        <v>233</v>
      </c>
      <c r="H119" s="2" t="s">
        <v>174</v>
      </c>
      <c r="I119" s="31">
        <v>22.97</v>
      </c>
      <c r="K119" s="8">
        <f t="shared" si="2"/>
        <v>-2.2100000000000009</v>
      </c>
    </row>
    <row r="120" spans="1:11" ht="16">
      <c r="A120" s="30" t="s">
        <v>81</v>
      </c>
      <c r="B120" s="2">
        <v>3</v>
      </c>
      <c r="C120" s="2" t="s">
        <v>234</v>
      </c>
      <c r="D120" s="2" t="s">
        <v>212</v>
      </c>
      <c r="E120" s="2" t="s">
        <v>235</v>
      </c>
      <c r="F120" s="2" t="s">
        <v>236</v>
      </c>
      <c r="G120" s="2" t="s">
        <v>237</v>
      </c>
      <c r="H120" s="2" t="s">
        <v>174</v>
      </c>
      <c r="I120" s="31">
        <v>22.57</v>
      </c>
      <c r="K120" s="8">
        <f t="shared" si="2"/>
        <v>-2.6099999999999994</v>
      </c>
    </row>
    <row r="121" spans="1:11" ht="16">
      <c r="A121" s="30" t="s">
        <v>88</v>
      </c>
      <c r="B121" s="2">
        <v>2</v>
      </c>
      <c r="C121" s="2" t="s">
        <v>238</v>
      </c>
      <c r="D121" s="2" t="s">
        <v>239</v>
      </c>
      <c r="E121" s="2" t="s">
        <v>240</v>
      </c>
      <c r="F121" s="2" t="s">
        <v>241</v>
      </c>
      <c r="G121" s="2" t="s">
        <v>242</v>
      </c>
      <c r="H121" s="2" t="s">
        <v>174</v>
      </c>
      <c r="I121" s="31">
        <v>21.85</v>
      </c>
      <c r="K121" s="8">
        <f t="shared" si="2"/>
        <v>-3.3299999999999983</v>
      </c>
    </row>
    <row r="122" spans="1:11" ht="16">
      <c r="A122" s="30" t="s">
        <v>102</v>
      </c>
      <c r="B122" s="2">
        <v>3</v>
      </c>
      <c r="C122" s="2" t="s">
        <v>243</v>
      </c>
      <c r="D122" s="2" t="s">
        <v>180</v>
      </c>
      <c r="E122" s="2" t="s">
        <v>219</v>
      </c>
      <c r="F122" s="2" t="s">
        <v>244</v>
      </c>
      <c r="G122" s="2" t="s">
        <v>245</v>
      </c>
      <c r="H122" s="2" t="s">
        <v>180</v>
      </c>
      <c r="I122" s="31">
        <v>21.03</v>
      </c>
      <c r="K122" s="8">
        <f t="shared" si="2"/>
        <v>-4.1499999999999986</v>
      </c>
    </row>
    <row r="123" spans="1:11" ht="16">
      <c r="A123" s="30" t="s">
        <v>92</v>
      </c>
      <c r="B123" s="2">
        <v>3</v>
      </c>
      <c r="C123" s="2" t="s">
        <v>246</v>
      </c>
      <c r="D123" s="2" t="s">
        <v>180</v>
      </c>
      <c r="E123" s="2" t="s">
        <v>209</v>
      </c>
      <c r="F123" s="2" t="s">
        <v>236</v>
      </c>
      <c r="G123" s="2" t="s">
        <v>247</v>
      </c>
      <c r="H123" s="2" t="s">
        <v>174</v>
      </c>
      <c r="I123" s="31">
        <v>20.73</v>
      </c>
      <c r="K123" s="8">
        <f t="shared" si="2"/>
        <v>-4.4499999999999993</v>
      </c>
    </row>
    <row r="124" spans="1:11" ht="16">
      <c r="A124" s="30" t="s">
        <v>80</v>
      </c>
      <c r="B124" s="2">
        <v>2</v>
      </c>
      <c r="C124" s="2" t="s">
        <v>248</v>
      </c>
      <c r="D124" s="2" t="s">
        <v>240</v>
      </c>
      <c r="E124" s="2" t="s">
        <v>249</v>
      </c>
      <c r="F124" s="2" t="s">
        <v>250</v>
      </c>
      <c r="G124" s="2" t="s">
        <v>251</v>
      </c>
      <c r="H124" s="2" t="s">
        <v>174</v>
      </c>
      <c r="I124" s="31">
        <v>20.65</v>
      </c>
      <c r="K124" s="8">
        <f t="shared" si="2"/>
        <v>-4.5300000000000011</v>
      </c>
    </row>
    <row r="125" spans="1:11" ht="16">
      <c r="A125" s="30" t="s">
        <v>103</v>
      </c>
      <c r="B125" s="2">
        <v>3</v>
      </c>
      <c r="C125" s="2" t="s">
        <v>252</v>
      </c>
      <c r="D125" s="2" t="s">
        <v>185</v>
      </c>
      <c r="E125" s="2" t="s">
        <v>235</v>
      </c>
      <c r="F125" s="2" t="s">
        <v>213</v>
      </c>
      <c r="G125" s="2" t="s">
        <v>253</v>
      </c>
      <c r="H125" s="2" t="s">
        <v>180</v>
      </c>
      <c r="I125" s="31">
        <v>20.100000000000001</v>
      </c>
      <c r="K125" s="8">
        <f t="shared" si="2"/>
        <v>-5.0799999999999983</v>
      </c>
    </row>
    <row r="126" spans="1:11" ht="16">
      <c r="A126" s="30" t="s">
        <v>96</v>
      </c>
      <c r="B126" s="2">
        <v>3</v>
      </c>
      <c r="C126" s="2" t="s">
        <v>254</v>
      </c>
      <c r="D126" s="2" t="s">
        <v>212</v>
      </c>
      <c r="E126" s="2" t="s">
        <v>216</v>
      </c>
      <c r="F126" s="2" t="s">
        <v>255</v>
      </c>
      <c r="G126" s="2" t="s">
        <v>256</v>
      </c>
      <c r="H126" s="2" t="s">
        <v>174</v>
      </c>
      <c r="I126" s="31">
        <v>20.07</v>
      </c>
      <c r="K126" s="8">
        <f t="shared" si="2"/>
        <v>-5.1099999999999994</v>
      </c>
    </row>
    <row r="127" spans="1:11" ht="16">
      <c r="A127" s="30" t="s">
        <v>90</v>
      </c>
      <c r="B127" s="2">
        <v>3</v>
      </c>
      <c r="C127" s="2" t="s">
        <v>257</v>
      </c>
      <c r="D127" s="2" t="s">
        <v>212</v>
      </c>
      <c r="E127" s="2" t="s">
        <v>208</v>
      </c>
      <c r="F127" s="2" t="s">
        <v>219</v>
      </c>
      <c r="G127" s="2" t="s">
        <v>258</v>
      </c>
      <c r="H127" s="2" t="s">
        <v>174</v>
      </c>
      <c r="I127" s="31">
        <v>19.73</v>
      </c>
      <c r="K127" s="8">
        <f t="shared" si="2"/>
        <v>-5.4499999999999993</v>
      </c>
    </row>
    <row r="128" spans="1:11" ht="16">
      <c r="A128" s="30" t="s">
        <v>94</v>
      </c>
      <c r="B128" s="2">
        <v>3</v>
      </c>
      <c r="C128" s="2" t="s">
        <v>259</v>
      </c>
      <c r="D128" s="2" t="s">
        <v>180</v>
      </c>
      <c r="E128" s="2" t="s">
        <v>208</v>
      </c>
      <c r="F128" s="2" t="s">
        <v>197</v>
      </c>
      <c r="G128" s="2" t="s">
        <v>260</v>
      </c>
      <c r="H128" s="2" t="s">
        <v>174</v>
      </c>
      <c r="I128" s="31">
        <v>19.27</v>
      </c>
      <c r="K128" s="8">
        <f t="shared" si="2"/>
        <v>-5.91</v>
      </c>
    </row>
    <row r="129" spans="1:13" ht="16">
      <c r="A129" s="30" t="s">
        <v>101</v>
      </c>
      <c r="B129" s="2">
        <v>3</v>
      </c>
      <c r="C129" s="2" t="s">
        <v>261</v>
      </c>
      <c r="D129" s="2" t="s">
        <v>180</v>
      </c>
      <c r="E129" s="2" t="s">
        <v>225</v>
      </c>
      <c r="F129" s="2" t="s">
        <v>209</v>
      </c>
      <c r="G129" s="2" t="s">
        <v>262</v>
      </c>
      <c r="H129" s="2" t="s">
        <v>174</v>
      </c>
      <c r="I129" s="31">
        <v>18.670000000000002</v>
      </c>
      <c r="K129" s="8">
        <f t="shared" si="2"/>
        <v>-6.509999999999998</v>
      </c>
    </row>
    <row r="130" spans="1:13" ht="16">
      <c r="A130" s="30" t="s">
        <v>106</v>
      </c>
      <c r="B130" s="2">
        <v>3</v>
      </c>
      <c r="C130" s="2" t="s">
        <v>263</v>
      </c>
      <c r="D130" s="2" t="s">
        <v>174</v>
      </c>
      <c r="E130" s="2" t="s">
        <v>209</v>
      </c>
      <c r="F130" s="2" t="s">
        <v>236</v>
      </c>
      <c r="G130" s="2" t="s">
        <v>245</v>
      </c>
      <c r="H130" s="2" t="s">
        <v>174</v>
      </c>
      <c r="I130" s="31">
        <v>17.329999999999998</v>
      </c>
      <c r="K130" s="8">
        <f t="shared" si="2"/>
        <v>-7.8500000000000014</v>
      </c>
    </row>
    <row r="131" spans="1:13" ht="16">
      <c r="A131" s="30" t="s">
        <v>109</v>
      </c>
      <c r="B131" s="2">
        <v>3</v>
      </c>
      <c r="C131" s="2" t="s">
        <v>264</v>
      </c>
      <c r="D131" s="2" t="s">
        <v>174</v>
      </c>
      <c r="E131" s="2" t="s">
        <v>219</v>
      </c>
      <c r="F131" s="2" t="s">
        <v>190</v>
      </c>
      <c r="G131" s="2" t="s">
        <v>265</v>
      </c>
      <c r="H131" s="2" t="s">
        <v>174</v>
      </c>
      <c r="I131" s="31">
        <v>15.53</v>
      </c>
      <c r="K131" s="8">
        <f t="shared" si="2"/>
        <v>-9.65</v>
      </c>
    </row>
    <row r="132" spans="1:13" ht="16">
      <c r="A132" s="30" t="s">
        <v>87</v>
      </c>
      <c r="B132" s="2">
        <v>3</v>
      </c>
      <c r="C132" s="2" t="s">
        <v>266</v>
      </c>
      <c r="D132" s="2" t="s">
        <v>180</v>
      </c>
      <c r="E132" s="2" t="s">
        <v>208</v>
      </c>
      <c r="F132" s="2" t="s">
        <v>213</v>
      </c>
      <c r="G132" s="2" t="s">
        <v>267</v>
      </c>
      <c r="H132" s="2" t="s">
        <v>174</v>
      </c>
      <c r="I132" s="31">
        <v>14.7</v>
      </c>
      <c r="K132" s="8">
        <f t="shared" si="2"/>
        <v>-10.48</v>
      </c>
    </row>
    <row r="134" spans="1:13">
      <c r="H134" t="s">
        <v>115</v>
      </c>
      <c r="I134">
        <f>SUM(I101:I132)/32</f>
        <v>25.180625000000003</v>
      </c>
    </row>
    <row r="136" spans="1:13">
      <c r="A136" s="36"/>
      <c r="B136" s="36"/>
      <c r="C136" s="36" t="s">
        <v>279</v>
      </c>
      <c r="D136" s="36" t="s">
        <v>280</v>
      </c>
      <c r="E136" s="36" t="s">
        <v>281</v>
      </c>
      <c r="F136" s="41"/>
      <c r="L136" t="s">
        <v>278</v>
      </c>
      <c r="M136" t="s">
        <v>276</v>
      </c>
    </row>
    <row r="137" spans="1:13">
      <c r="A137" s="42" t="s">
        <v>3</v>
      </c>
      <c r="B137" s="36" t="s">
        <v>2</v>
      </c>
      <c r="C137" s="37">
        <v>16.82</v>
      </c>
      <c r="D137" s="38">
        <v>27.439999999999998</v>
      </c>
      <c r="E137" s="37">
        <v>6.7295774647887319</v>
      </c>
      <c r="F137" s="41"/>
      <c r="H137" s="1" t="s">
        <v>2</v>
      </c>
      <c r="I137" s="2" t="s">
        <v>3</v>
      </c>
      <c r="J137" s="2" t="s">
        <v>4</v>
      </c>
      <c r="K137" s="7">
        <v>16.82</v>
      </c>
      <c r="L137" s="33">
        <f>K137+K104</f>
        <v>27.439999999999998</v>
      </c>
      <c r="M137" s="7">
        <f>(L137-3.55)/3.55</f>
        <v>6.7295774647887319</v>
      </c>
    </row>
    <row r="138" spans="1:13">
      <c r="A138" s="42" t="s">
        <v>25</v>
      </c>
      <c r="B138" s="36" t="s">
        <v>24</v>
      </c>
      <c r="C138" s="37">
        <v>7.7200000000000006</v>
      </c>
      <c r="D138" s="37">
        <v>21.509999999999998</v>
      </c>
      <c r="E138" s="37">
        <v>5.0591549295774643</v>
      </c>
      <c r="F138" s="41"/>
      <c r="H138" s="1" t="s">
        <v>76</v>
      </c>
      <c r="I138" s="2" t="s">
        <v>0</v>
      </c>
      <c r="J138" s="2" t="s">
        <v>1</v>
      </c>
      <c r="K138" s="7">
        <v>14.920000000000003</v>
      </c>
      <c r="L138" s="33">
        <f>K138+K132</f>
        <v>4.4400000000000031</v>
      </c>
      <c r="M138" s="7">
        <f t="shared" ref="M138:M161" si="3">(L138-3.55)/3.55</f>
        <v>0.25070422535211362</v>
      </c>
    </row>
    <row r="139" spans="1:13">
      <c r="A139" s="42" t="s">
        <v>9</v>
      </c>
      <c r="B139" s="36" t="s">
        <v>8</v>
      </c>
      <c r="C139" s="37">
        <v>2.5199999999999996</v>
      </c>
      <c r="D139" s="37">
        <v>16.309999999999999</v>
      </c>
      <c r="E139" s="37">
        <v>3.5943661971830982</v>
      </c>
      <c r="F139" s="41"/>
      <c r="H139" s="1" t="s">
        <v>5</v>
      </c>
      <c r="I139" s="2" t="s">
        <v>6</v>
      </c>
      <c r="J139" s="2" t="s">
        <v>7</v>
      </c>
      <c r="K139" s="7">
        <v>12.394999999999998</v>
      </c>
      <c r="L139" s="33">
        <f>K139+K118</f>
        <v>10.214999999999998</v>
      </c>
      <c r="M139" s="7">
        <f t="shared" si="3"/>
        <v>1.8774647887323939</v>
      </c>
    </row>
    <row r="140" spans="1:13">
      <c r="A140" s="42" t="s">
        <v>29</v>
      </c>
      <c r="B140" s="36" t="s">
        <v>28</v>
      </c>
      <c r="C140" s="37">
        <v>-2.2050000000000001</v>
      </c>
      <c r="D140" s="37">
        <v>10.584999999999999</v>
      </c>
      <c r="E140" s="37">
        <v>1.9816901408450702</v>
      </c>
      <c r="F140" s="41"/>
      <c r="H140" s="1" t="s">
        <v>24</v>
      </c>
      <c r="I140" s="2" t="s">
        <v>25</v>
      </c>
      <c r="J140" s="2" t="s">
        <v>10</v>
      </c>
      <c r="K140" s="7">
        <v>7.7200000000000006</v>
      </c>
      <c r="L140" s="33">
        <f>K140+K101</f>
        <v>21.509999999999998</v>
      </c>
      <c r="M140" s="7">
        <f t="shared" si="3"/>
        <v>5.0591549295774643</v>
      </c>
    </row>
    <row r="141" spans="1:13">
      <c r="A141" s="42" t="s">
        <v>6</v>
      </c>
      <c r="B141" s="36" t="s">
        <v>5</v>
      </c>
      <c r="C141" s="37">
        <v>12.394999999999998</v>
      </c>
      <c r="D141" s="37">
        <v>10.214999999999998</v>
      </c>
      <c r="E141" s="37">
        <v>1.8774647887323939</v>
      </c>
      <c r="F141" s="41"/>
      <c r="H141" s="1" t="s">
        <v>40</v>
      </c>
      <c r="I141" s="2" t="s">
        <v>35</v>
      </c>
      <c r="J141" s="2" t="s">
        <v>41</v>
      </c>
      <c r="K141" s="7">
        <v>6.6450000000000014</v>
      </c>
      <c r="L141" s="33">
        <f>K141+K113</f>
        <v>6.2650000000000023</v>
      </c>
      <c r="M141" s="7">
        <f t="shared" si="3"/>
        <v>0.76478873239436695</v>
      </c>
    </row>
    <row r="142" spans="1:13">
      <c r="A142" s="42" t="s">
        <v>0</v>
      </c>
      <c r="B142" s="36" t="s">
        <v>26</v>
      </c>
      <c r="C142" s="37">
        <v>4.6450000000000014</v>
      </c>
      <c r="D142" s="37">
        <v>9.8350000000000026</v>
      </c>
      <c r="E142" s="37">
        <v>1.7704225352112686</v>
      </c>
      <c r="F142" s="41"/>
      <c r="H142" s="1" t="s">
        <v>14</v>
      </c>
      <c r="I142" s="2" t="s">
        <v>15</v>
      </c>
      <c r="J142" s="2" t="s">
        <v>16</v>
      </c>
      <c r="K142" s="7">
        <v>5.9700000000000006</v>
      </c>
      <c r="L142" s="33">
        <f>K142+K117</f>
        <v>4.0200000000000014</v>
      </c>
      <c r="M142" s="7">
        <f t="shared" si="3"/>
        <v>0.13239436619718353</v>
      </c>
    </row>
    <row r="143" spans="1:13">
      <c r="A143" s="42" t="s">
        <v>35</v>
      </c>
      <c r="B143" s="36" t="s">
        <v>40</v>
      </c>
      <c r="C143" s="37">
        <v>6.6450000000000014</v>
      </c>
      <c r="D143" s="37">
        <v>6.2650000000000023</v>
      </c>
      <c r="E143" s="37">
        <v>0.76478873239436695</v>
      </c>
      <c r="F143" s="41"/>
      <c r="H143" s="1" t="s">
        <v>26</v>
      </c>
      <c r="I143" s="2" t="s">
        <v>0</v>
      </c>
      <c r="J143" s="2" t="s">
        <v>27</v>
      </c>
      <c r="K143" s="7">
        <v>4.6450000000000014</v>
      </c>
      <c r="L143" s="33">
        <f>K143+K108</f>
        <v>9.8350000000000026</v>
      </c>
      <c r="M143" s="7">
        <f t="shared" si="3"/>
        <v>1.7704225352112686</v>
      </c>
    </row>
    <row r="144" spans="1:13">
      <c r="A144" s="42" t="s">
        <v>32</v>
      </c>
      <c r="B144" s="36" t="s">
        <v>31</v>
      </c>
      <c r="C144" s="37">
        <v>0.74500000000000099</v>
      </c>
      <c r="D144" s="37">
        <v>6.0350000000000001</v>
      </c>
      <c r="E144" s="37">
        <v>0.70000000000000018</v>
      </c>
      <c r="F144" s="41"/>
      <c r="H144" s="1" t="s">
        <v>37</v>
      </c>
      <c r="I144" s="2" t="s">
        <v>38</v>
      </c>
      <c r="J144" s="2" t="s">
        <v>39</v>
      </c>
      <c r="K144" s="7">
        <v>4.1450000000000014</v>
      </c>
      <c r="L144" s="33">
        <f>K144+K130</f>
        <v>-3.7050000000000001</v>
      </c>
      <c r="M144" s="7">
        <f t="shared" si="3"/>
        <v>-2.0436619718309861</v>
      </c>
    </row>
    <row r="145" spans="1:13">
      <c r="A145" s="42" t="s">
        <v>12</v>
      </c>
      <c r="B145" s="36" t="s">
        <v>11</v>
      </c>
      <c r="C145" s="37">
        <v>2.120000000000001</v>
      </c>
      <c r="D145" s="37">
        <v>5.84</v>
      </c>
      <c r="E145" s="37">
        <v>0.6450704225352113</v>
      </c>
      <c r="F145" s="41"/>
      <c r="H145" s="1" t="s">
        <v>18</v>
      </c>
      <c r="I145" s="2" t="s">
        <v>19</v>
      </c>
      <c r="J145" s="2" t="s">
        <v>20</v>
      </c>
      <c r="K145" s="7">
        <v>3.2950000000000017</v>
      </c>
      <c r="L145" s="33">
        <f>K145+K124</f>
        <v>-1.2349999999999994</v>
      </c>
      <c r="M145" s="7">
        <f t="shared" si="3"/>
        <v>-1.3478873239436617</v>
      </c>
    </row>
    <row r="146" spans="1:13">
      <c r="A146" s="42" t="s">
        <v>57</v>
      </c>
      <c r="B146" s="36" t="s">
        <v>56</v>
      </c>
      <c r="C146" s="37">
        <v>-0.20500000000000007</v>
      </c>
      <c r="D146" s="37">
        <v>4.7449999999999992</v>
      </c>
      <c r="E146" s="37">
        <v>0.33661971830985898</v>
      </c>
      <c r="F146" s="41"/>
      <c r="H146" s="1" t="s">
        <v>61</v>
      </c>
      <c r="I146" s="2" t="s">
        <v>62</v>
      </c>
      <c r="J146" s="2" t="s">
        <v>63</v>
      </c>
      <c r="K146" s="7">
        <v>3.0200000000000014</v>
      </c>
      <c r="L146" s="33">
        <f>K146+K121</f>
        <v>-0.30999999999999694</v>
      </c>
      <c r="M146" s="7">
        <f t="shared" si="3"/>
        <v>-1.087323943661971</v>
      </c>
    </row>
    <row r="147" spans="1:13">
      <c r="A147" s="42" t="s">
        <v>0</v>
      </c>
      <c r="B147" s="36" t="s">
        <v>76</v>
      </c>
      <c r="C147" s="37">
        <v>14.920000000000003</v>
      </c>
      <c r="D147" s="37">
        <v>4.4400000000000031</v>
      </c>
      <c r="E147" s="37">
        <v>0.25070422535211362</v>
      </c>
      <c r="F147" s="41"/>
      <c r="H147" s="1" t="s">
        <v>8</v>
      </c>
      <c r="I147" s="2" t="s">
        <v>9</v>
      </c>
      <c r="J147" s="2" t="s">
        <v>10</v>
      </c>
      <c r="K147" s="7">
        <v>2.5199999999999996</v>
      </c>
      <c r="L147" s="33">
        <f>K147+K101</f>
        <v>16.309999999999999</v>
      </c>
      <c r="M147" s="7">
        <f t="shared" si="3"/>
        <v>3.5943661971830982</v>
      </c>
    </row>
    <row r="148" spans="1:13">
      <c r="A148" s="42" t="s">
        <v>15</v>
      </c>
      <c r="B148" s="36" t="s">
        <v>14</v>
      </c>
      <c r="C148" s="37">
        <v>5.9700000000000006</v>
      </c>
      <c r="D148" s="37">
        <v>4.0200000000000014</v>
      </c>
      <c r="E148" s="37">
        <v>0.13239436619718353</v>
      </c>
      <c r="F148" s="41"/>
      <c r="H148" s="1" t="s">
        <v>11</v>
      </c>
      <c r="I148" s="2" t="s">
        <v>12</v>
      </c>
      <c r="J148" s="2" t="s">
        <v>13</v>
      </c>
      <c r="K148" s="7">
        <v>2.120000000000001</v>
      </c>
      <c r="L148" s="33">
        <f>K148+K110</f>
        <v>5.84</v>
      </c>
      <c r="M148" s="7">
        <f t="shared" si="3"/>
        <v>0.6450704225352113</v>
      </c>
    </row>
    <row r="149" spans="1:13">
      <c r="A149" s="39" t="s">
        <v>9</v>
      </c>
      <c r="B149" s="39" t="s">
        <v>17</v>
      </c>
      <c r="C149" s="40">
        <v>0.49500000000000099</v>
      </c>
      <c r="D149" s="40"/>
      <c r="E149" s="40"/>
      <c r="F149" s="41"/>
      <c r="H149" s="1" t="s">
        <v>21</v>
      </c>
      <c r="I149" s="2" t="s">
        <v>22</v>
      </c>
      <c r="J149" s="2" t="s">
        <v>23</v>
      </c>
      <c r="K149" s="7">
        <v>1.7950000000000017</v>
      </c>
      <c r="L149" s="33">
        <f>K149+K126</f>
        <v>-3.3149999999999977</v>
      </c>
      <c r="M149" s="7">
        <f t="shared" si="3"/>
        <v>-1.9338028169014079</v>
      </c>
    </row>
    <row r="150" spans="1:13">
      <c r="A150" s="42" t="s">
        <v>62</v>
      </c>
      <c r="B150" s="36" t="s">
        <v>61</v>
      </c>
      <c r="C150" s="37">
        <v>3.0200000000000014</v>
      </c>
      <c r="D150" s="37">
        <v>-0.30999999999999694</v>
      </c>
      <c r="E150" s="37">
        <v>-1.087323943661971</v>
      </c>
      <c r="F150" s="41"/>
      <c r="H150" s="1" t="s">
        <v>50</v>
      </c>
      <c r="I150" s="2" t="s">
        <v>51</v>
      </c>
      <c r="J150" s="2" t="s">
        <v>20</v>
      </c>
      <c r="K150" s="7">
        <v>1.2700000000000014</v>
      </c>
      <c r="L150" s="33">
        <f>K150+K124</f>
        <v>-3.26</v>
      </c>
      <c r="M150" s="7">
        <f t="shared" si="3"/>
        <v>-1.9183098591549295</v>
      </c>
    </row>
    <row r="151" spans="1:13">
      <c r="A151" s="42" t="s">
        <v>53</v>
      </c>
      <c r="B151" s="36" t="s">
        <v>54</v>
      </c>
      <c r="C151" s="37">
        <v>-0.8149999999999995</v>
      </c>
      <c r="D151" s="37">
        <v>-0.62499999999999822</v>
      </c>
      <c r="E151" s="37">
        <v>-1.1760563380281686</v>
      </c>
      <c r="F151" s="41"/>
      <c r="H151" s="1" t="s">
        <v>31</v>
      </c>
      <c r="I151" s="2" t="s">
        <v>32</v>
      </c>
      <c r="J151" s="2" t="s">
        <v>33</v>
      </c>
      <c r="K151" s="7">
        <v>0.74500000000000099</v>
      </c>
      <c r="L151" s="33">
        <f>K151+K107</f>
        <v>6.0350000000000001</v>
      </c>
      <c r="M151" s="7">
        <f t="shared" si="3"/>
        <v>0.70000000000000018</v>
      </c>
    </row>
    <row r="152" spans="1:13">
      <c r="A152" s="42" t="s">
        <v>38</v>
      </c>
      <c r="B152" s="36" t="s">
        <v>48</v>
      </c>
      <c r="C152" s="37">
        <v>-1.129999999999999</v>
      </c>
      <c r="D152" s="37">
        <v>-0.93999999999999773</v>
      </c>
      <c r="E152" s="37">
        <v>-1.2647887323943656</v>
      </c>
      <c r="F152" s="41"/>
      <c r="H152" s="32" t="s">
        <v>17</v>
      </c>
      <c r="I152" s="32" t="s">
        <v>9</v>
      </c>
      <c r="J152" s="32" t="s">
        <v>4</v>
      </c>
      <c r="K152" s="34">
        <v>0.49500000000000099</v>
      </c>
      <c r="L152" s="35"/>
      <c r="M152" s="7">
        <f t="shared" si="3"/>
        <v>-1</v>
      </c>
    </row>
    <row r="153" spans="1:13">
      <c r="A153" s="42" t="s">
        <v>19</v>
      </c>
      <c r="B153" s="36" t="s">
        <v>18</v>
      </c>
      <c r="C153" s="37">
        <v>3.2950000000000017</v>
      </c>
      <c r="D153" s="37">
        <v>-1.2349999999999994</v>
      </c>
      <c r="E153" s="37">
        <v>-1.3478873239436617</v>
      </c>
      <c r="F153" s="41"/>
      <c r="H153" s="1" t="s">
        <v>34</v>
      </c>
      <c r="I153" s="2" t="s">
        <v>35</v>
      </c>
      <c r="J153" s="2" t="s">
        <v>36</v>
      </c>
      <c r="K153" s="7">
        <v>9.5000000000000639E-2</v>
      </c>
      <c r="L153" s="33">
        <f>K153+K131</f>
        <v>-9.5549999999999997</v>
      </c>
      <c r="M153" s="7">
        <f t="shared" si="3"/>
        <v>-3.6915492957746481</v>
      </c>
    </row>
    <row r="154" spans="1:13">
      <c r="A154" s="42" t="s">
        <v>60</v>
      </c>
      <c r="B154" s="36" t="s">
        <v>59</v>
      </c>
      <c r="C154" s="37">
        <v>-1.75</v>
      </c>
      <c r="D154" s="37">
        <v>-2.129999999999999</v>
      </c>
      <c r="E154" s="37">
        <v>-1.5999999999999996</v>
      </c>
      <c r="F154" s="41"/>
      <c r="H154" s="1" t="s">
        <v>45</v>
      </c>
      <c r="I154" s="2" t="s">
        <v>46</v>
      </c>
      <c r="J154" s="2" t="s">
        <v>47</v>
      </c>
      <c r="K154" s="7">
        <v>8.9999999999999858E-2</v>
      </c>
      <c r="L154" s="33">
        <f>K154+K128</f>
        <v>-5.82</v>
      </c>
      <c r="M154" s="7">
        <f t="shared" si="3"/>
        <v>-2.6394366197183103</v>
      </c>
    </row>
    <row r="155" spans="1:13">
      <c r="A155" s="42" t="s">
        <v>51</v>
      </c>
      <c r="B155" s="36" t="s">
        <v>50</v>
      </c>
      <c r="C155" s="37">
        <v>1.2700000000000014</v>
      </c>
      <c r="D155" s="37">
        <v>-3.26</v>
      </c>
      <c r="E155" s="37">
        <v>-1.9183098591549295</v>
      </c>
      <c r="F155" s="41"/>
      <c r="H155" s="1" t="s">
        <v>42</v>
      </c>
      <c r="I155" s="2" t="s">
        <v>43</v>
      </c>
      <c r="J155" s="2" t="s">
        <v>44</v>
      </c>
      <c r="K155" s="7">
        <v>-2.9999999999999361E-2</v>
      </c>
      <c r="L155" s="33">
        <f>K155+K125</f>
        <v>-5.1099999999999977</v>
      </c>
      <c r="M155" s="7">
        <f t="shared" si="3"/>
        <v>-2.4394366197183088</v>
      </c>
    </row>
    <row r="156" spans="1:13">
      <c r="A156" s="42" t="s">
        <v>22</v>
      </c>
      <c r="B156" s="36" t="s">
        <v>21</v>
      </c>
      <c r="C156" s="37">
        <v>1.7950000000000017</v>
      </c>
      <c r="D156" s="37">
        <v>-3.3149999999999977</v>
      </c>
      <c r="E156" s="37">
        <v>-1.9338028169014079</v>
      </c>
      <c r="F156" s="41"/>
      <c r="H156" s="1" t="s">
        <v>52</v>
      </c>
      <c r="I156" s="2" t="s">
        <v>53</v>
      </c>
      <c r="J156" s="2" t="s">
        <v>47</v>
      </c>
      <c r="K156" s="7">
        <v>-8.0000000000000071E-2</v>
      </c>
      <c r="L156" s="33">
        <f>K156+K128</f>
        <v>-5.99</v>
      </c>
      <c r="M156" s="7">
        <f t="shared" si="3"/>
        <v>-2.6873239436619718</v>
      </c>
    </row>
    <row r="157" spans="1:13">
      <c r="A157" s="42" t="s">
        <v>38</v>
      </c>
      <c r="B157" s="36" t="s">
        <v>37</v>
      </c>
      <c r="C157" s="37">
        <v>4.1450000000000014</v>
      </c>
      <c r="D157" s="37">
        <v>-3.7050000000000001</v>
      </c>
      <c r="E157" s="37">
        <v>-2.0436619718309861</v>
      </c>
      <c r="F157" s="41"/>
      <c r="H157" s="1" t="s">
        <v>56</v>
      </c>
      <c r="I157" s="2" t="s">
        <v>57</v>
      </c>
      <c r="J157" s="2" t="s">
        <v>58</v>
      </c>
      <c r="K157" s="7">
        <v>-0.20500000000000007</v>
      </c>
      <c r="L157" s="33">
        <f>K157+K109</f>
        <v>4.7449999999999992</v>
      </c>
      <c r="M157" s="7">
        <f t="shared" si="3"/>
        <v>0.33661971830985898</v>
      </c>
    </row>
    <row r="158" spans="1:13">
      <c r="A158" s="42" t="s">
        <v>43</v>
      </c>
      <c r="B158" s="36" t="s">
        <v>42</v>
      </c>
      <c r="C158" s="37">
        <v>-2.9999999999999361E-2</v>
      </c>
      <c r="D158" s="37">
        <v>-5.1099999999999977</v>
      </c>
      <c r="E158" s="37">
        <v>-2.4394366197183088</v>
      </c>
      <c r="F158" s="41"/>
      <c r="H158" s="1" t="s">
        <v>54</v>
      </c>
      <c r="I158" s="2" t="s">
        <v>53</v>
      </c>
      <c r="J158" s="2" t="s">
        <v>55</v>
      </c>
      <c r="K158" s="7">
        <v>-0.8149999999999995</v>
      </c>
      <c r="L158" s="33">
        <f>K158+K112</f>
        <v>-0.62499999999999822</v>
      </c>
      <c r="M158" s="7">
        <f t="shared" si="3"/>
        <v>-1.1760563380281686</v>
      </c>
    </row>
    <row r="159" spans="1:13">
      <c r="A159" s="42" t="s">
        <v>46</v>
      </c>
      <c r="B159" s="36" t="s">
        <v>45</v>
      </c>
      <c r="C159" s="37">
        <v>8.9999999999999858E-2</v>
      </c>
      <c r="D159" s="37">
        <v>-5.82</v>
      </c>
      <c r="E159" s="37">
        <v>-2.6394366197183103</v>
      </c>
      <c r="F159" s="41"/>
      <c r="H159" s="1" t="s">
        <v>48</v>
      </c>
      <c r="I159" s="2" t="s">
        <v>38</v>
      </c>
      <c r="J159" s="2" t="s">
        <v>49</v>
      </c>
      <c r="K159" s="7">
        <v>-1.129999999999999</v>
      </c>
      <c r="L159" s="33">
        <f>K159+K112</f>
        <v>-0.93999999999999773</v>
      </c>
      <c r="M159" s="7">
        <f t="shared" si="3"/>
        <v>-1.2647887323943656</v>
      </c>
    </row>
    <row r="160" spans="1:13">
      <c r="A160" s="42" t="s">
        <v>53</v>
      </c>
      <c r="B160" s="36" t="s">
        <v>52</v>
      </c>
      <c r="C160" s="37">
        <v>-8.0000000000000071E-2</v>
      </c>
      <c r="D160" s="37">
        <v>-5.99</v>
      </c>
      <c r="E160" s="37">
        <v>-2.6873239436619718</v>
      </c>
      <c r="F160" s="41"/>
      <c r="H160" s="1" t="s">
        <v>59</v>
      </c>
      <c r="I160" s="2" t="s">
        <v>60</v>
      </c>
      <c r="J160" s="2" t="s">
        <v>41</v>
      </c>
      <c r="K160" s="7">
        <v>-1.75</v>
      </c>
      <c r="L160" s="33">
        <f>K160+K113</f>
        <v>-2.129999999999999</v>
      </c>
      <c r="M160" s="7">
        <f t="shared" si="3"/>
        <v>-1.5999999999999996</v>
      </c>
    </row>
    <row r="161" spans="1:13">
      <c r="A161" s="42" t="s">
        <v>35</v>
      </c>
      <c r="B161" s="36" t="s">
        <v>34</v>
      </c>
      <c r="C161" s="37">
        <v>9.5000000000000639E-2</v>
      </c>
      <c r="D161" s="37">
        <v>-9.5549999999999997</v>
      </c>
      <c r="E161" s="37">
        <v>-3.6915492957746481</v>
      </c>
      <c r="F161" s="41"/>
      <c r="H161" s="1" t="s">
        <v>28</v>
      </c>
      <c r="I161" s="2" t="s">
        <v>29</v>
      </c>
      <c r="J161" s="2" t="s">
        <v>30</v>
      </c>
      <c r="K161" s="7">
        <v>-2.2050000000000001</v>
      </c>
      <c r="L161" s="33">
        <f>K161+K102</f>
        <v>10.584999999999999</v>
      </c>
      <c r="M161" s="7">
        <f t="shared" si="3"/>
        <v>1.9816901408450702</v>
      </c>
    </row>
    <row r="162" spans="1:13" ht="18">
      <c r="A162" s="43"/>
      <c r="B162" s="43"/>
      <c r="C162" s="43"/>
      <c r="D162" s="43"/>
      <c r="E162" s="43"/>
      <c r="F162" s="41"/>
      <c r="K162" s="8"/>
    </row>
    <row r="163" spans="1:13" ht="18">
      <c r="A163" s="43"/>
      <c r="B163" s="43"/>
      <c r="C163" s="43"/>
      <c r="D163" s="43"/>
      <c r="E163" s="43"/>
      <c r="F163" s="41"/>
      <c r="K163" s="8" t="s">
        <v>115</v>
      </c>
      <c r="L163" s="7">
        <f>SUM(L137:L161)/24</f>
        <v>3.5518750000000008</v>
      </c>
    </row>
    <row r="164" spans="1:13" ht="18">
      <c r="A164" s="37"/>
      <c r="B164" s="37"/>
      <c r="C164" s="36" t="s">
        <v>279</v>
      </c>
      <c r="D164" s="36" t="s">
        <v>280</v>
      </c>
      <c r="E164" s="43"/>
      <c r="F164" s="36"/>
      <c r="G164" s="36"/>
      <c r="H164" s="36" t="s">
        <v>279</v>
      </c>
      <c r="I164" s="36" t="s">
        <v>280</v>
      </c>
      <c r="K164" s="8"/>
    </row>
    <row r="165" spans="1:13" ht="18">
      <c r="A165" s="37" t="s">
        <v>6</v>
      </c>
      <c r="B165" s="37" t="s">
        <v>128</v>
      </c>
      <c r="C165" s="37">
        <v>8.8249999999999993</v>
      </c>
      <c r="D165" s="37">
        <v>8.254999999999999</v>
      </c>
      <c r="E165" s="45"/>
      <c r="F165" s="42" t="s">
        <v>3</v>
      </c>
      <c r="G165" s="36" t="s">
        <v>2</v>
      </c>
      <c r="H165" s="37">
        <v>16.82</v>
      </c>
      <c r="I165" s="38">
        <v>27.439999999999998</v>
      </c>
    </row>
    <row r="166" spans="1:13" ht="18">
      <c r="A166" s="37" t="s">
        <v>19</v>
      </c>
      <c r="B166" s="37" t="s">
        <v>146</v>
      </c>
      <c r="C166" s="37">
        <v>2.5700000000000003</v>
      </c>
      <c r="D166" s="37">
        <v>7.8000000000000007</v>
      </c>
      <c r="E166" s="43"/>
      <c r="F166" s="42" t="s">
        <v>25</v>
      </c>
      <c r="G166" s="36" t="s">
        <v>24</v>
      </c>
      <c r="H166" s="37">
        <v>7.7200000000000006</v>
      </c>
      <c r="I166" s="37">
        <v>21.509999999999998</v>
      </c>
    </row>
    <row r="167" spans="1:13" ht="18">
      <c r="A167" s="37" t="s">
        <v>142</v>
      </c>
      <c r="B167" s="37" t="s">
        <v>141</v>
      </c>
      <c r="C167" s="37">
        <v>3.6500000000000021</v>
      </c>
      <c r="D167" s="37">
        <v>4.7000000000000028</v>
      </c>
      <c r="E167" s="43"/>
      <c r="F167" s="42" t="s">
        <v>9</v>
      </c>
      <c r="G167" s="36" t="s">
        <v>8</v>
      </c>
      <c r="H167" s="37">
        <v>2.5199999999999996</v>
      </c>
      <c r="I167" s="37">
        <v>16.309999999999999</v>
      </c>
    </row>
    <row r="168" spans="1:13" ht="18">
      <c r="A168" s="37" t="s">
        <v>133</v>
      </c>
      <c r="B168" s="37" t="s">
        <v>132</v>
      </c>
      <c r="C168" s="37">
        <v>-1.9849999999999994</v>
      </c>
      <c r="D168" s="37">
        <v>3.7850000000000001</v>
      </c>
      <c r="E168" s="43"/>
      <c r="F168" s="42" t="s">
        <v>29</v>
      </c>
      <c r="G168" s="36" t="s">
        <v>28</v>
      </c>
      <c r="H168" s="37">
        <v>-2.2050000000000001</v>
      </c>
      <c r="I168" s="37">
        <v>10.584999999999999</v>
      </c>
    </row>
    <row r="169" spans="1:13" ht="18">
      <c r="A169" s="37" t="s">
        <v>127</v>
      </c>
      <c r="B169" s="37" t="s">
        <v>147</v>
      </c>
      <c r="C169" s="37">
        <v>-5.0000000000000711E-2</v>
      </c>
      <c r="D169" s="37">
        <v>2.0599999999999987</v>
      </c>
      <c r="E169" s="43"/>
      <c r="F169" s="42" t="s">
        <v>6</v>
      </c>
      <c r="G169" s="36" t="s">
        <v>5</v>
      </c>
      <c r="H169" s="37">
        <v>12.394999999999998</v>
      </c>
      <c r="I169" s="37">
        <v>10.214999999999998</v>
      </c>
    </row>
    <row r="170" spans="1:13" ht="18">
      <c r="A170" s="37" t="s">
        <v>158</v>
      </c>
      <c r="B170" s="37" t="s">
        <v>157</v>
      </c>
      <c r="C170" s="37">
        <v>-2.7149999999999999</v>
      </c>
      <c r="D170" s="37">
        <v>1.0350000000000001</v>
      </c>
      <c r="E170" s="43"/>
      <c r="F170" s="42" t="s">
        <v>0</v>
      </c>
      <c r="G170" s="36" t="s">
        <v>26</v>
      </c>
      <c r="H170" s="37">
        <v>4.6450000000000014</v>
      </c>
      <c r="I170" s="37">
        <v>9.8350000000000026</v>
      </c>
    </row>
    <row r="171" spans="1:13" ht="18">
      <c r="A171" s="37" t="s">
        <v>140</v>
      </c>
      <c r="B171" s="37" t="s">
        <v>139</v>
      </c>
      <c r="C171" s="37">
        <v>1.4550000000000018</v>
      </c>
      <c r="D171" s="37">
        <v>0.49500000000000099</v>
      </c>
      <c r="E171" s="43"/>
      <c r="F171" s="42" t="s">
        <v>35</v>
      </c>
      <c r="G171" s="36" t="s">
        <v>40</v>
      </c>
      <c r="H171" s="37">
        <v>6.6450000000000014</v>
      </c>
      <c r="I171" s="37">
        <v>6.2650000000000023</v>
      </c>
    </row>
    <row r="172" spans="1:13" ht="18">
      <c r="A172" s="37" t="s">
        <v>124</v>
      </c>
      <c r="B172" s="37" t="s">
        <v>123</v>
      </c>
      <c r="C172" s="37">
        <v>5.1750000000000007</v>
      </c>
      <c r="D172" s="37">
        <v>-0.65499999999999936</v>
      </c>
      <c r="E172" s="43"/>
      <c r="F172" s="42" t="s">
        <v>32</v>
      </c>
      <c r="G172" s="36" t="s">
        <v>31</v>
      </c>
      <c r="H172" s="37">
        <v>0.74500000000000099</v>
      </c>
      <c r="I172" s="37">
        <v>6.0350000000000001</v>
      </c>
    </row>
    <row r="173" spans="1:13" ht="18">
      <c r="A173" s="37" t="s">
        <v>144</v>
      </c>
      <c r="B173" s="37" t="s">
        <v>143</v>
      </c>
      <c r="C173" s="37">
        <v>-4.129999999999999</v>
      </c>
      <c r="D173" s="37">
        <v>-0.7099999999999973</v>
      </c>
      <c r="E173" s="43"/>
      <c r="F173" s="42" t="s">
        <v>12</v>
      </c>
      <c r="G173" s="36" t="s">
        <v>11</v>
      </c>
      <c r="H173" s="37">
        <v>2.120000000000001</v>
      </c>
      <c r="I173" s="37">
        <v>5.84</v>
      </c>
    </row>
    <row r="174" spans="1:13" ht="18">
      <c r="A174" s="37" t="s">
        <v>154</v>
      </c>
      <c r="B174" s="37" t="s">
        <v>153</v>
      </c>
      <c r="C174" s="37">
        <v>-0.37999999999999901</v>
      </c>
      <c r="D174" s="37">
        <v>-0.75999999999999801</v>
      </c>
      <c r="E174" s="43"/>
      <c r="F174" s="42" t="s">
        <v>57</v>
      </c>
      <c r="G174" s="36" t="s">
        <v>56</v>
      </c>
      <c r="H174" s="37">
        <v>-0.20500000000000007</v>
      </c>
      <c r="I174" s="37">
        <v>4.7449999999999992</v>
      </c>
    </row>
    <row r="175" spans="1:13" ht="18">
      <c r="A175" s="37" t="s">
        <v>19</v>
      </c>
      <c r="B175" s="37" t="s">
        <v>160</v>
      </c>
      <c r="C175" s="37">
        <v>-4.1950000000000003</v>
      </c>
      <c r="D175" s="37">
        <v>-1.125</v>
      </c>
      <c r="E175" s="43"/>
      <c r="F175" s="42" t="s">
        <v>0</v>
      </c>
      <c r="G175" s="36" t="s">
        <v>76</v>
      </c>
      <c r="H175" s="37">
        <v>14.920000000000003</v>
      </c>
      <c r="I175" s="37">
        <v>4.4400000000000031</v>
      </c>
    </row>
    <row r="176" spans="1:13" ht="18">
      <c r="A176" s="37" t="s">
        <v>162</v>
      </c>
      <c r="B176" s="37" t="s">
        <v>161</v>
      </c>
      <c r="C176" s="37">
        <v>-1.4849999999999994</v>
      </c>
      <c r="D176" s="37">
        <v>-1.1649999999999991</v>
      </c>
      <c r="E176" s="43"/>
      <c r="F176" s="42" t="s">
        <v>15</v>
      </c>
      <c r="G176" s="36" t="s">
        <v>14</v>
      </c>
      <c r="H176" s="37">
        <v>5.9700000000000006</v>
      </c>
      <c r="I176" s="37">
        <v>4.0200000000000014</v>
      </c>
    </row>
    <row r="177" spans="1:9" ht="18">
      <c r="A177" s="37" t="s">
        <v>62</v>
      </c>
      <c r="B177" s="37" t="s">
        <v>129</v>
      </c>
      <c r="C177" s="37">
        <v>4.5950000000000024</v>
      </c>
      <c r="D177" s="37">
        <v>-2.2049999999999965</v>
      </c>
      <c r="E177" s="43"/>
      <c r="F177" s="39" t="s">
        <v>9</v>
      </c>
      <c r="G177" s="39" t="s">
        <v>17</v>
      </c>
      <c r="H177" s="40">
        <v>0.49500000000000099</v>
      </c>
      <c r="I177" s="40"/>
    </row>
    <row r="178" spans="1:9" ht="18">
      <c r="A178" s="37" t="s">
        <v>15</v>
      </c>
      <c r="B178" s="37" t="s">
        <v>155</v>
      </c>
      <c r="C178" s="37">
        <v>-4.6199999999999992</v>
      </c>
      <c r="D178" s="37">
        <v>-2.3399999999999981</v>
      </c>
      <c r="E178" s="43"/>
      <c r="F178" s="42" t="s">
        <v>62</v>
      </c>
      <c r="G178" s="36" t="s">
        <v>61</v>
      </c>
      <c r="H178" s="37">
        <v>3.0200000000000014</v>
      </c>
      <c r="I178" s="37">
        <v>-0.30999999999999694</v>
      </c>
    </row>
    <row r="179" spans="1:9" ht="18">
      <c r="A179" s="37" t="s">
        <v>131</v>
      </c>
      <c r="B179" s="37" t="s">
        <v>152</v>
      </c>
      <c r="C179" s="37">
        <v>-1.8999999999999986</v>
      </c>
      <c r="D179" s="37">
        <v>-2.3499999999999979</v>
      </c>
      <c r="E179" s="43"/>
      <c r="F179" s="42" t="s">
        <v>53</v>
      </c>
      <c r="G179" s="36" t="s">
        <v>54</v>
      </c>
      <c r="H179" s="37">
        <v>-0.8149999999999995</v>
      </c>
      <c r="I179" s="37">
        <v>-0.62499999999999822</v>
      </c>
    </row>
    <row r="180" spans="1:9" ht="18">
      <c r="A180" s="37" t="s">
        <v>135</v>
      </c>
      <c r="B180" s="37" t="s">
        <v>134</v>
      </c>
      <c r="C180" s="37">
        <v>0.83999999999999986</v>
      </c>
      <c r="D180" s="37">
        <v>-2.379999999999999</v>
      </c>
      <c r="E180" s="43"/>
      <c r="F180" s="42" t="s">
        <v>38</v>
      </c>
      <c r="G180" s="36" t="s">
        <v>48</v>
      </c>
      <c r="H180" s="37">
        <v>-1.129999999999999</v>
      </c>
      <c r="I180" s="37">
        <v>-0.93999999999999773</v>
      </c>
    </row>
    <row r="181" spans="1:9" ht="18">
      <c r="A181" s="37" t="s">
        <v>167</v>
      </c>
      <c r="B181" s="37" t="s">
        <v>166</v>
      </c>
      <c r="C181" s="37">
        <v>-2.8249999999999993</v>
      </c>
      <c r="D181" s="37">
        <v>-2.4949999999999974</v>
      </c>
      <c r="E181" s="43"/>
      <c r="F181" s="42" t="s">
        <v>19</v>
      </c>
      <c r="G181" s="36" t="s">
        <v>18</v>
      </c>
      <c r="H181" s="37">
        <v>3.2950000000000017</v>
      </c>
      <c r="I181" s="37">
        <v>-1.2349999999999994</v>
      </c>
    </row>
    <row r="182" spans="1:9" ht="18">
      <c r="A182" s="37" t="s">
        <v>137</v>
      </c>
      <c r="B182" s="37" t="s">
        <v>136</v>
      </c>
      <c r="C182" s="37">
        <v>-2.129999999999999</v>
      </c>
      <c r="D182" s="37">
        <v>-3.1499999999999986</v>
      </c>
      <c r="E182" s="43"/>
      <c r="F182" s="42" t="s">
        <v>60</v>
      </c>
      <c r="G182" s="36" t="s">
        <v>59</v>
      </c>
      <c r="H182" s="37">
        <v>-1.75</v>
      </c>
      <c r="I182" s="37">
        <v>-2.129999999999999</v>
      </c>
    </row>
    <row r="183" spans="1:9" ht="18">
      <c r="A183" s="37" t="s">
        <v>149</v>
      </c>
      <c r="B183" s="37" t="s">
        <v>148</v>
      </c>
      <c r="C183" s="37">
        <v>-2.4000000000000021</v>
      </c>
      <c r="D183" s="37">
        <v>-3.4200000000000017</v>
      </c>
      <c r="E183" s="43"/>
      <c r="F183" s="42" t="s">
        <v>51</v>
      </c>
      <c r="G183" s="36" t="s">
        <v>50</v>
      </c>
      <c r="H183" s="37">
        <v>1.2700000000000014</v>
      </c>
      <c r="I183" s="37">
        <v>-3.26</v>
      </c>
    </row>
    <row r="184" spans="1:9" ht="18">
      <c r="A184" s="37" t="s">
        <v>151</v>
      </c>
      <c r="B184" s="37" t="s">
        <v>168</v>
      </c>
      <c r="C184" s="37">
        <v>-5.2749999999999986</v>
      </c>
      <c r="D184" s="37">
        <v>-4.4649999999999963</v>
      </c>
      <c r="E184" s="43"/>
      <c r="F184" s="42" t="s">
        <v>22</v>
      </c>
      <c r="G184" s="36" t="s">
        <v>21</v>
      </c>
      <c r="H184" s="37">
        <v>1.7950000000000017</v>
      </c>
      <c r="I184" s="37">
        <v>-3.3149999999999977</v>
      </c>
    </row>
    <row r="185" spans="1:9" ht="18">
      <c r="A185" s="37" t="s">
        <v>151</v>
      </c>
      <c r="B185" s="37" t="s">
        <v>150</v>
      </c>
      <c r="C185" s="37">
        <v>-4.3049999999999997</v>
      </c>
      <c r="D185" s="37">
        <v>-5.6649999999999991</v>
      </c>
      <c r="E185" s="43"/>
      <c r="F185" s="42" t="s">
        <v>38</v>
      </c>
      <c r="G185" s="36" t="s">
        <v>37</v>
      </c>
      <c r="H185" s="37">
        <v>4.1450000000000014</v>
      </c>
      <c r="I185" s="37">
        <v>-3.7050000000000001</v>
      </c>
    </row>
    <row r="186" spans="1:9" ht="18">
      <c r="A186" s="37" t="s">
        <v>133</v>
      </c>
      <c r="B186" s="37" t="s">
        <v>164</v>
      </c>
      <c r="C186" s="37">
        <v>-2.2149999999999999</v>
      </c>
      <c r="D186" s="37">
        <v>-6.3549999999999986</v>
      </c>
      <c r="E186" s="43"/>
      <c r="F186" s="42" t="s">
        <v>43</v>
      </c>
      <c r="G186" s="36" t="s">
        <v>42</v>
      </c>
      <c r="H186" s="37">
        <v>-2.9999999999999361E-2</v>
      </c>
      <c r="I186" s="37">
        <v>-5.1099999999999977</v>
      </c>
    </row>
    <row r="187" spans="1:9" ht="18">
      <c r="A187" s="37" t="s">
        <v>131</v>
      </c>
      <c r="B187" s="37" t="s">
        <v>130</v>
      </c>
      <c r="C187" s="37">
        <v>-1.7300000000000004</v>
      </c>
      <c r="D187" s="37">
        <v>-8</v>
      </c>
      <c r="E187" s="43"/>
      <c r="F187" s="42" t="s">
        <v>46</v>
      </c>
      <c r="G187" s="36" t="s">
        <v>45</v>
      </c>
      <c r="H187" s="37">
        <v>8.9999999999999858E-2</v>
      </c>
      <c r="I187" s="37">
        <v>-5.82</v>
      </c>
    </row>
    <row r="188" spans="1:9" ht="18">
      <c r="A188" s="37" t="s">
        <v>170</v>
      </c>
      <c r="B188" s="37" t="s">
        <v>169</v>
      </c>
      <c r="C188" s="37">
        <v>-5.48</v>
      </c>
      <c r="D188" s="37">
        <v>-9.83</v>
      </c>
      <c r="E188" s="43"/>
      <c r="F188" s="42" t="s">
        <v>53</v>
      </c>
      <c r="G188" s="36" t="s">
        <v>52</v>
      </c>
      <c r="H188" s="37">
        <v>-8.0000000000000071E-2</v>
      </c>
      <c r="I188" s="37">
        <v>-5.99</v>
      </c>
    </row>
    <row r="189" spans="1:9" ht="18">
      <c r="A189" s="40" t="s">
        <v>127</v>
      </c>
      <c r="B189" s="40" t="s">
        <v>126</v>
      </c>
      <c r="C189" s="40">
        <v>1.0899999999999999</v>
      </c>
      <c r="D189" s="40"/>
      <c r="E189" s="43"/>
      <c r="F189" s="42" t="s">
        <v>35</v>
      </c>
      <c r="G189" s="36" t="s">
        <v>34</v>
      </c>
      <c r="H189" s="37">
        <v>9.5000000000000639E-2</v>
      </c>
      <c r="I189" s="37">
        <v>-9.5549999999999997</v>
      </c>
    </row>
    <row r="190" spans="1:9" ht="18">
      <c r="A190" s="44"/>
      <c r="B190" s="44"/>
      <c r="C190" s="44"/>
      <c r="D190" s="44"/>
      <c r="E190" s="44"/>
    </row>
    <row r="191" spans="1:9" ht="18">
      <c r="A191" s="44"/>
      <c r="B191" s="44"/>
      <c r="C191" s="44"/>
      <c r="D191" s="44"/>
      <c r="E191" s="44"/>
    </row>
    <row r="192" spans="1:9" ht="18">
      <c r="A192" s="44"/>
      <c r="B192" s="44"/>
      <c r="C192" s="44"/>
      <c r="D192" s="44"/>
      <c r="E192" s="44"/>
    </row>
    <row r="193" spans="1:5" ht="18">
      <c r="A193" s="44"/>
      <c r="B193" s="44"/>
      <c r="C193" s="44"/>
      <c r="D193" s="44"/>
      <c r="E193" s="44"/>
    </row>
    <row r="194" spans="1:5" ht="18">
      <c r="A194" s="44"/>
      <c r="B194" s="44"/>
      <c r="C194" s="44"/>
      <c r="D194" s="44"/>
      <c r="E194" s="44"/>
    </row>
    <row r="195" spans="1:5" ht="18">
      <c r="A195" s="44"/>
      <c r="B195" s="44"/>
      <c r="C195" s="44"/>
      <c r="D195" s="44"/>
      <c r="E195" s="44"/>
    </row>
    <row r="196" spans="1:5" ht="18">
      <c r="A196" s="44"/>
      <c r="B196" s="44"/>
      <c r="C196" s="44"/>
      <c r="D196" s="44"/>
      <c r="E196" s="44"/>
    </row>
    <row r="197" spans="1:5" ht="18">
      <c r="A197" s="44"/>
      <c r="B197" s="44"/>
      <c r="C197" s="44"/>
      <c r="D197" s="44"/>
      <c r="E197" s="44"/>
    </row>
    <row r="198" spans="1:5" ht="18">
      <c r="A198" s="44"/>
      <c r="B198" s="44"/>
      <c r="C198" s="44"/>
      <c r="D198" s="44"/>
      <c r="E198" s="44"/>
    </row>
    <row r="199" spans="1:5" ht="18">
      <c r="A199" s="44"/>
      <c r="B199" s="44"/>
      <c r="C199" s="44"/>
      <c r="D199" s="44"/>
      <c r="E199" s="44"/>
    </row>
    <row r="200" spans="1:5" ht="18">
      <c r="A200" s="44"/>
      <c r="B200" s="44"/>
      <c r="C200" s="44"/>
      <c r="D200" s="44"/>
      <c r="E200" s="44"/>
    </row>
    <row r="201" spans="1:5" ht="18">
      <c r="A201" s="44"/>
      <c r="B201" s="44"/>
      <c r="C201" s="44"/>
      <c r="D201" s="44"/>
      <c r="E201" s="44"/>
    </row>
  </sheetData>
  <sortState ref="A164:D188">
    <sortCondition descending="1" ref="D164:D188"/>
  </sortState>
  <hyperlinks>
    <hyperlink ref="A3" r:id="rId1"/>
    <hyperlink ref="A2" r:id="rId2"/>
    <hyperlink ref="A4" r:id="rId3"/>
    <hyperlink ref="A12" r:id="rId4"/>
    <hyperlink ref="A13" r:id="rId5"/>
    <hyperlink ref="A7" r:id="rId6"/>
    <hyperlink ref="A17" r:id="rId7"/>
    <hyperlink ref="A10" r:id="rId8"/>
    <hyperlink ref="A14" r:id="rId9"/>
    <hyperlink ref="A5" r:id="rId10"/>
    <hyperlink ref="A8" r:id="rId11"/>
    <hyperlink ref="A26" r:id="rId12"/>
    <hyperlink ref="A16" r:id="rId13"/>
    <hyperlink ref="A18" r:id="rId14"/>
    <hyperlink ref="A9" r:id="rId15"/>
    <hyperlink ref="A6" r:id="rId16"/>
    <hyperlink ref="A20" r:id="rId17"/>
    <hyperlink ref="A19" r:id="rId18"/>
    <hyperlink ref="A24" r:id="rId19"/>
    <hyperlink ref="A15" r:id="rId20"/>
    <hyperlink ref="A21" r:id="rId21"/>
    <hyperlink ref="A23" r:id="rId22"/>
    <hyperlink ref="A22" r:id="rId23"/>
    <hyperlink ref="A25" r:id="rId24"/>
    <hyperlink ref="A11" r:id="rId25"/>
    <hyperlink ref="A71" r:id="rId26"/>
    <hyperlink ref="A76" r:id="rId27"/>
    <hyperlink ref="A70" r:id="rId28"/>
    <hyperlink ref="A72" r:id="rId29"/>
    <hyperlink ref="A81" r:id="rId30"/>
    <hyperlink ref="A83" r:id="rId31"/>
    <hyperlink ref="A77" r:id="rId32"/>
    <hyperlink ref="A84" r:id="rId33"/>
    <hyperlink ref="A75" r:id="rId34"/>
    <hyperlink ref="A73" r:id="rId35"/>
    <hyperlink ref="A89" r:id="rId36"/>
    <hyperlink ref="A74" r:id="rId37"/>
    <hyperlink ref="A78" r:id="rId38"/>
    <hyperlink ref="A86" r:id="rId39"/>
    <hyperlink ref="A91" r:id="rId40"/>
    <hyperlink ref="A82" r:id="rId41"/>
    <hyperlink ref="A79" r:id="rId42"/>
    <hyperlink ref="A92" r:id="rId43"/>
    <hyperlink ref="A87" r:id="rId44"/>
    <hyperlink ref="A90" r:id="rId45"/>
    <hyperlink ref="A80" r:id="rId46"/>
    <hyperlink ref="A85" r:id="rId47"/>
    <hyperlink ref="A88" r:id="rId48"/>
    <hyperlink ref="A93" r:id="rId49"/>
    <hyperlink ref="A94" r:id="rId50"/>
    <hyperlink ref="H138" r:id="rId51"/>
    <hyperlink ref="H137" r:id="rId52"/>
    <hyperlink ref="H139" r:id="rId53"/>
    <hyperlink ref="H147" r:id="rId54"/>
    <hyperlink ref="H148" r:id="rId55"/>
    <hyperlink ref="H142" r:id="rId56"/>
    <hyperlink ref="H152" r:id="rId57"/>
    <hyperlink ref="H145" r:id="rId58"/>
    <hyperlink ref="H149" r:id="rId59"/>
    <hyperlink ref="H140" r:id="rId60"/>
    <hyperlink ref="H143" r:id="rId61"/>
    <hyperlink ref="H161" r:id="rId62"/>
    <hyperlink ref="H151" r:id="rId63"/>
    <hyperlink ref="H153" r:id="rId64"/>
    <hyperlink ref="H144" r:id="rId65"/>
    <hyperlink ref="H141" r:id="rId66"/>
    <hyperlink ref="H155" r:id="rId67"/>
    <hyperlink ref="H154" r:id="rId68"/>
    <hyperlink ref="H159" r:id="rId69"/>
    <hyperlink ref="H150" r:id="rId70"/>
    <hyperlink ref="H156" r:id="rId71"/>
    <hyperlink ref="H158" r:id="rId72"/>
    <hyperlink ref="H157" r:id="rId73"/>
    <hyperlink ref="H160" r:id="rId74"/>
    <hyperlink ref="H146" r:id="rId75"/>
    <hyperlink ref="B147" r:id="rId76"/>
    <hyperlink ref="B137" r:id="rId77"/>
    <hyperlink ref="B141" r:id="rId78"/>
    <hyperlink ref="B139" r:id="rId79"/>
    <hyperlink ref="B145" r:id="rId80"/>
    <hyperlink ref="B148" r:id="rId81"/>
    <hyperlink ref="B149" r:id="rId82"/>
    <hyperlink ref="B153" r:id="rId83"/>
    <hyperlink ref="B156" r:id="rId84"/>
    <hyperlink ref="B138" r:id="rId85"/>
    <hyperlink ref="B142" r:id="rId86"/>
    <hyperlink ref="B140" r:id="rId87"/>
    <hyperlink ref="B144" r:id="rId88"/>
    <hyperlink ref="B161" r:id="rId89"/>
    <hyperlink ref="B157" r:id="rId90"/>
    <hyperlink ref="B143" r:id="rId91"/>
    <hyperlink ref="B158" r:id="rId92"/>
    <hyperlink ref="B159" r:id="rId93"/>
    <hyperlink ref="B152" r:id="rId94"/>
    <hyperlink ref="B155" r:id="rId95"/>
    <hyperlink ref="B160" r:id="rId96"/>
    <hyperlink ref="B151" r:id="rId97"/>
    <hyperlink ref="B146" r:id="rId98"/>
    <hyperlink ref="B154" r:id="rId99"/>
    <hyperlink ref="B150" r:id="rId100"/>
    <hyperlink ref="G175" r:id="rId101"/>
    <hyperlink ref="G165" r:id="rId102"/>
    <hyperlink ref="G169" r:id="rId103"/>
    <hyperlink ref="G167" r:id="rId104"/>
    <hyperlink ref="G173" r:id="rId105"/>
    <hyperlink ref="G176" r:id="rId106"/>
    <hyperlink ref="G177" r:id="rId107"/>
    <hyperlink ref="G181" r:id="rId108"/>
    <hyperlink ref="G184" r:id="rId109"/>
    <hyperlink ref="G166" r:id="rId110"/>
    <hyperlink ref="G170" r:id="rId111"/>
    <hyperlink ref="G168" r:id="rId112"/>
    <hyperlink ref="G172" r:id="rId113"/>
    <hyperlink ref="G189" r:id="rId114"/>
    <hyperlink ref="G185" r:id="rId115"/>
    <hyperlink ref="G171" r:id="rId116"/>
    <hyperlink ref="G186" r:id="rId117"/>
    <hyperlink ref="G187" r:id="rId118"/>
    <hyperlink ref="G180" r:id="rId119"/>
    <hyperlink ref="G183" r:id="rId120"/>
    <hyperlink ref="G188" r:id="rId121"/>
    <hyperlink ref="G179" r:id="rId122"/>
    <hyperlink ref="G174" r:id="rId123"/>
    <hyperlink ref="G182" r:id="rId124"/>
    <hyperlink ref="G178" r:id="rId125"/>
    <hyperlink ref="B172" r:id="rId126" display="Tom Brady"/>
    <hyperlink ref="B189" r:id="rId127" display="Devonta Freeman"/>
    <hyperlink ref="B165" r:id="rId128" display="Le'Veon Bell"/>
    <hyperlink ref="B177" r:id="rId129" display="Jamaal Charles"/>
    <hyperlink ref="B187" r:id="rId130" display="LeGarrette Blount"/>
    <hyperlink ref="B168" r:id="rId131" display="Carlos Hyde"/>
    <hyperlink ref="B180" r:id="rId132" display="Matt Forte"/>
    <hyperlink ref="B182" r:id="rId133" display="DeAngelo Williams"/>
    <hyperlink ref="B171" r:id="rId134" display="Joseph Randle"/>
    <hyperlink ref="B167" r:id="rId135" display="Chris Johnson"/>
    <hyperlink ref="B173" r:id="rId136" display="Dion Lewis"/>
    <hyperlink ref="B166" r:id="rId137" display="Latavius Murray"/>
    <hyperlink ref="B169" r:id="rId138" display="Matt Jones"/>
    <hyperlink ref="B183" r:id="rId139" display="Doug Martin"/>
    <hyperlink ref="B185" r:id="rId140" display="Jeremy Hill"/>
    <hyperlink ref="B179" r:id="rId141" display="Danny Woodhead"/>
    <hyperlink ref="B174" r:id="rId142" display="Mark Ingram"/>
    <hyperlink ref="B178" r:id="rId143" display="Todd Gurley"/>
    <hyperlink ref="B170" r:id="rId144" display="Ryan Mathews"/>
    <hyperlink ref="B175" r:id="rId145" display="Duke Johnson"/>
    <hyperlink ref="B176" r:id="rId146" display="Lance Dunbar"/>
    <hyperlink ref="B186" r:id="rId147" display="Darren Sproles"/>
    <hyperlink ref="B181" r:id="rId148" display="Bishop Sankey"/>
    <hyperlink ref="B184" r:id="rId149" display="Frank Gore"/>
    <hyperlink ref="B188" r:id="rId150" display="C.J. Spiller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Bland</dc:creator>
  <cp:lastModifiedBy>Carl Bland</cp:lastModifiedBy>
  <dcterms:created xsi:type="dcterms:W3CDTF">2015-10-07T22:40:34Z</dcterms:created>
  <dcterms:modified xsi:type="dcterms:W3CDTF">2015-10-08T01:51:01Z</dcterms:modified>
</cp:coreProperties>
</file>