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C:\Users\81570\Desktop\学习专区\远程监控桌面系统\桌面监控燃尽图和例子\"/>
    </mc:Choice>
  </mc:AlternateContent>
  <bookViews>
    <workbookView xWindow="0" yWindow="0" windowWidth="22368" windowHeight="9924"/>
  </bookViews>
  <sheets>
    <sheet name="Sprint Burndown" sheetId="1" r:id="rId1"/>
    <sheet name="Chart" sheetId="4" r:id="rId2"/>
    <sheet name="Holidays" sheetId="2" r:id="rId3"/>
    <sheet name="Instructions" sheetId="5" r:id="rId4"/>
  </sheets>
  <definedNames>
    <definedName name="EstimatedRemaining">'Sprint Burndown'!$G$6:$T$6</definedName>
    <definedName name="_xlnm.Print_Area" localSheetId="1">Chart!$A$1:$N$42</definedName>
    <definedName name="ProjectedBurndown">'Sprint Burndown'!$G$128:$T$128</definedName>
    <definedName name="ProjectedBurndownTrack">'Sprint Burndown'!$G$128:$T$128</definedName>
    <definedName name="StatusTypes">'Sprint Burndown'!$E$132:$E$135</definedName>
    <definedName name="TaskTypes">'Sprint Burndown'!$D$132:$D$136</definedName>
  </definedNames>
  <calcPr calcId="171027"/>
</workbook>
</file>

<file path=xl/calcChain.xml><?xml version="1.0" encoding="utf-8"?>
<calcChain xmlns="http://schemas.openxmlformats.org/spreadsheetml/2006/main">
  <c r="G4" i="1" l="1"/>
  <c r="H4" i="1" s="1"/>
  <c r="O7" i="1"/>
  <c r="P7" i="1"/>
  <c r="I8" i="1"/>
  <c r="J8" i="1"/>
  <c r="Q8" i="1"/>
  <c r="R8" i="1"/>
  <c r="K9" i="1"/>
  <c r="L9" i="1"/>
  <c r="S9" i="1"/>
  <c r="T9" i="1"/>
  <c r="M10" i="1"/>
  <c r="N10" i="1"/>
  <c r="G11" i="1"/>
  <c r="H11" i="1"/>
  <c r="O11" i="1"/>
  <c r="P11" i="1"/>
  <c r="I12" i="1"/>
  <c r="J12" i="1"/>
  <c r="Q12" i="1"/>
  <c r="R12" i="1"/>
  <c r="K13" i="1"/>
  <c r="L13" i="1"/>
  <c r="S13" i="1"/>
  <c r="T13" i="1"/>
  <c r="M14" i="1"/>
  <c r="N14" i="1"/>
  <c r="O15" i="1"/>
  <c r="P15" i="1"/>
  <c r="G17" i="1"/>
  <c r="G7" i="1" s="1"/>
  <c r="H17" i="1"/>
  <c r="H7" i="1" s="1"/>
  <c r="I17" i="1"/>
  <c r="I7" i="1" s="1"/>
  <c r="J17" i="1"/>
  <c r="J7" i="1" s="1"/>
  <c r="K17" i="1"/>
  <c r="K7" i="1" s="1"/>
  <c r="L17" i="1"/>
  <c r="L7" i="1" s="1"/>
  <c r="M17" i="1"/>
  <c r="M7" i="1" s="1"/>
  <c r="N17" i="1"/>
  <c r="N7" i="1" s="1"/>
  <c r="O17" i="1"/>
  <c r="P17" i="1"/>
  <c r="Q17" i="1"/>
  <c r="Q7" i="1" s="1"/>
  <c r="R17" i="1"/>
  <c r="R7" i="1" s="1"/>
  <c r="S17" i="1"/>
  <c r="S7" i="1" s="1"/>
  <c r="T17" i="1"/>
  <c r="T7" i="1" s="1"/>
  <c r="G29" i="1"/>
  <c r="G8" i="1" s="1"/>
  <c r="H29" i="1"/>
  <c r="H8" i="1" s="1"/>
  <c r="I29" i="1"/>
  <c r="J29" i="1"/>
  <c r="K29" i="1"/>
  <c r="K8" i="1" s="1"/>
  <c r="L29" i="1"/>
  <c r="L8" i="1" s="1"/>
  <c r="M29" i="1"/>
  <c r="M8" i="1" s="1"/>
  <c r="N29" i="1"/>
  <c r="N8" i="1" s="1"/>
  <c r="O29" i="1"/>
  <c r="O8" i="1" s="1"/>
  <c r="P29" i="1"/>
  <c r="P8" i="1" s="1"/>
  <c r="Q29" i="1"/>
  <c r="R29" i="1"/>
  <c r="S29" i="1"/>
  <c r="S8" i="1" s="1"/>
  <c r="T29" i="1"/>
  <c r="T8" i="1" s="1"/>
  <c r="G40" i="1"/>
  <c r="G9" i="1" s="1"/>
  <c r="H40" i="1"/>
  <c r="H9" i="1" s="1"/>
  <c r="I40" i="1"/>
  <c r="I9" i="1" s="1"/>
  <c r="J40" i="1"/>
  <c r="J9" i="1" s="1"/>
  <c r="K40" i="1"/>
  <c r="L40" i="1"/>
  <c r="M40" i="1"/>
  <c r="M9" i="1" s="1"/>
  <c r="N40" i="1"/>
  <c r="N9" i="1" s="1"/>
  <c r="O40" i="1"/>
  <c r="O9" i="1" s="1"/>
  <c r="P40" i="1"/>
  <c r="P9" i="1" s="1"/>
  <c r="Q40" i="1"/>
  <c r="Q9" i="1" s="1"/>
  <c r="R40" i="1"/>
  <c r="R9" i="1" s="1"/>
  <c r="S40" i="1"/>
  <c r="T40" i="1"/>
  <c r="G51" i="1"/>
  <c r="G10" i="1" s="1"/>
  <c r="H51" i="1"/>
  <c r="H10" i="1" s="1"/>
  <c r="I51" i="1"/>
  <c r="I10" i="1" s="1"/>
  <c r="J51" i="1"/>
  <c r="J10" i="1" s="1"/>
  <c r="K51" i="1"/>
  <c r="K10" i="1" s="1"/>
  <c r="L51" i="1"/>
  <c r="L10" i="1" s="1"/>
  <c r="M51" i="1"/>
  <c r="N51" i="1"/>
  <c r="O51" i="1"/>
  <c r="O10" i="1" s="1"/>
  <c r="P51" i="1"/>
  <c r="P10" i="1" s="1"/>
  <c r="Q51" i="1"/>
  <c r="Q10" i="1" s="1"/>
  <c r="R51" i="1"/>
  <c r="R10" i="1" s="1"/>
  <c r="S51" i="1"/>
  <c r="S10" i="1" s="1"/>
  <c r="T51" i="1"/>
  <c r="T10" i="1" s="1"/>
  <c r="G62" i="1"/>
  <c r="H62" i="1"/>
  <c r="I62" i="1"/>
  <c r="I11" i="1" s="1"/>
  <c r="J62" i="1"/>
  <c r="J11" i="1" s="1"/>
  <c r="K62" i="1"/>
  <c r="K11" i="1" s="1"/>
  <c r="L62" i="1"/>
  <c r="L11" i="1" s="1"/>
  <c r="M62" i="1"/>
  <c r="M11" i="1" s="1"/>
  <c r="N62" i="1"/>
  <c r="N11" i="1" s="1"/>
  <c r="O62" i="1"/>
  <c r="P62" i="1"/>
  <c r="Q62" i="1"/>
  <c r="Q11" i="1" s="1"/>
  <c r="R62" i="1"/>
  <c r="R11" i="1" s="1"/>
  <c r="S62" i="1"/>
  <c r="S11" i="1" s="1"/>
  <c r="T62" i="1"/>
  <c r="T11" i="1" s="1"/>
  <c r="G73" i="1"/>
  <c r="G12" i="1" s="1"/>
  <c r="H73" i="1"/>
  <c r="H12" i="1" s="1"/>
  <c r="I73" i="1"/>
  <c r="J73" i="1"/>
  <c r="K73" i="1"/>
  <c r="K12" i="1" s="1"/>
  <c r="L73" i="1"/>
  <c r="L12" i="1" s="1"/>
  <c r="M73" i="1"/>
  <c r="M12" i="1" s="1"/>
  <c r="N73" i="1"/>
  <c r="N12" i="1" s="1"/>
  <c r="O73" i="1"/>
  <c r="O12" i="1" s="1"/>
  <c r="P73" i="1"/>
  <c r="P12" i="1" s="1"/>
  <c r="Q73" i="1"/>
  <c r="R73" i="1"/>
  <c r="S73" i="1"/>
  <c r="S12" i="1" s="1"/>
  <c r="T73" i="1"/>
  <c r="T12" i="1" s="1"/>
  <c r="G84" i="1"/>
  <c r="G13" i="1" s="1"/>
  <c r="H84" i="1"/>
  <c r="H13" i="1" s="1"/>
  <c r="I84" i="1"/>
  <c r="I13" i="1" s="1"/>
  <c r="J84" i="1"/>
  <c r="J13" i="1" s="1"/>
  <c r="K84" i="1"/>
  <c r="L84" i="1"/>
  <c r="M84" i="1"/>
  <c r="M13" i="1" s="1"/>
  <c r="N84" i="1"/>
  <c r="N13" i="1" s="1"/>
  <c r="O84" i="1"/>
  <c r="O13" i="1" s="1"/>
  <c r="P84" i="1"/>
  <c r="P13" i="1" s="1"/>
  <c r="Q84" i="1"/>
  <c r="Q13" i="1" s="1"/>
  <c r="R84" i="1"/>
  <c r="R13" i="1" s="1"/>
  <c r="S84" i="1"/>
  <c r="T84" i="1"/>
  <c r="G95" i="1"/>
  <c r="G14" i="1" s="1"/>
  <c r="H95" i="1"/>
  <c r="H14" i="1" s="1"/>
  <c r="I95" i="1"/>
  <c r="I14" i="1" s="1"/>
  <c r="J95" i="1"/>
  <c r="J14" i="1" s="1"/>
  <c r="K95" i="1"/>
  <c r="K14" i="1" s="1"/>
  <c r="L95" i="1"/>
  <c r="L14" i="1" s="1"/>
  <c r="M95" i="1"/>
  <c r="N95" i="1"/>
  <c r="O95" i="1"/>
  <c r="O14" i="1" s="1"/>
  <c r="P95" i="1"/>
  <c r="P14" i="1" s="1"/>
  <c r="Q95" i="1"/>
  <c r="Q14" i="1" s="1"/>
  <c r="R95" i="1"/>
  <c r="R14" i="1" s="1"/>
  <c r="S95" i="1"/>
  <c r="S14" i="1" s="1"/>
  <c r="T95" i="1"/>
  <c r="T14" i="1" s="1"/>
  <c r="G106" i="1"/>
  <c r="G15" i="1" s="1"/>
  <c r="H106" i="1"/>
  <c r="H15" i="1" s="1"/>
  <c r="I106" i="1"/>
  <c r="I15" i="1" s="1"/>
  <c r="J106" i="1"/>
  <c r="J15" i="1" s="1"/>
  <c r="K106" i="1"/>
  <c r="K15" i="1" s="1"/>
  <c r="L106" i="1"/>
  <c r="L15" i="1" s="1"/>
  <c r="M106" i="1"/>
  <c r="M15" i="1" s="1"/>
  <c r="N106" i="1"/>
  <c r="N15" i="1" s="1"/>
  <c r="O106" i="1"/>
  <c r="P106" i="1"/>
  <c r="Q106" i="1"/>
  <c r="Q15" i="1" s="1"/>
  <c r="R106" i="1"/>
  <c r="R15" i="1" s="1"/>
  <c r="S106" i="1"/>
  <c r="S15" i="1" s="1"/>
  <c r="T106" i="1"/>
  <c r="T15" i="1" s="1"/>
  <c r="G126" i="1" l="1"/>
  <c r="M6" i="1"/>
  <c r="M124" i="1" s="1"/>
  <c r="T6" i="1"/>
  <c r="T124" i="1" s="1"/>
  <c r="L6" i="1"/>
  <c r="L124" i="1" s="1"/>
  <c r="S6" i="1"/>
  <c r="S124" i="1" s="1"/>
  <c r="K6" i="1"/>
  <c r="K124" i="1" s="1"/>
  <c r="J6" i="1"/>
  <c r="J124" i="1" s="1"/>
  <c r="P6" i="1"/>
  <c r="P124" i="1" s="1"/>
  <c r="Q6" i="1"/>
  <c r="Q124" i="1" s="1"/>
  <c r="I6" i="1"/>
  <c r="I124" i="1" s="1"/>
  <c r="O6" i="1"/>
  <c r="O124" i="1" s="1"/>
  <c r="H6" i="1"/>
  <c r="H124" i="1" s="1"/>
  <c r="R6" i="1"/>
  <c r="R124" i="1" s="1"/>
  <c r="G6" i="1"/>
  <c r="G124" i="1" s="1"/>
  <c r="N6" i="1"/>
  <c r="N124" i="1" s="1"/>
  <c r="H126" i="1"/>
  <c r="I4" i="1"/>
  <c r="G128" i="1" l="1"/>
  <c r="I126" i="1"/>
  <c r="J4" i="1"/>
  <c r="J126" i="1" l="1"/>
  <c r="K4" i="1"/>
  <c r="K126" i="1" l="1"/>
  <c r="L4" i="1"/>
  <c r="L126" i="1" l="1"/>
  <c r="M4" i="1"/>
  <c r="M126" i="1" l="1"/>
  <c r="N4" i="1"/>
  <c r="O4" i="1" l="1"/>
  <c r="N126" i="1"/>
  <c r="P4" i="1" l="1"/>
  <c r="O126" i="1"/>
  <c r="P126" i="1" l="1"/>
  <c r="Q4" i="1"/>
  <c r="Q126" i="1" l="1"/>
  <c r="R4" i="1"/>
  <c r="S4" i="1" l="1"/>
  <c r="R126" i="1"/>
  <c r="T4" i="1" l="1"/>
  <c r="T126" i="1" s="1"/>
  <c r="D126" i="1" s="1"/>
  <c r="D127" i="1" s="1"/>
  <c r="H128" i="1" s="1"/>
  <c r="I128" i="1" s="1"/>
  <c r="J128" i="1" s="1"/>
  <c r="K128" i="1" s="1"/>
  <c r="L128" i="1" s="1"/>
  <c r="M128" i="1" s="1"/>
  <c r="N128" i="1" s="1"/>
  <c r="O128" i="1" s="1"/>
  <c r="P128" i="1" s="1"/>
  <c r="Q128" i="1" s="1"/>
  <c r="R128" i="1" s="1"/>
  <c r="S128" i="1" s="1"/>
  <c r="T128" i="1" s="1"/>
  <c r="S126" i="1"/>
</calcChain>
</file>

<file path=xl/sharedStrings.xml><?xml version="1.0" encoding="utf-8"?>
<sst xmlns="http://schemas.openxmlformats.org/spreadsheetml/2006/main" count="436" uniqueCount="178">
  <si>
    <r>
      <rPr>
        <b/>
        <sz val="10"/>
        <rFont val="宋体"/>
        <charset val="134"/>
      </rPr>
      <t>项目开始日期</t>
    </r>
    <r>
      <rPr>
        <b/>
        <sz val="10"/>
        <rFont val="Arial"/>
        <family val="2"/>
      </rPr>
      <t>:</t>
    </r>
  </si>
  <si>
    <t>每日估计剩余</t>
  </si>
  <si>
    <t>ID</t>
  </si>
  <si>
    <t>类型</t>
  </si>
  <si>
    <t>状态</t>
  </si>
  <si>
    <t>执行者</t>
  </si>
  <si>
    <t>1.1-01</t>
  </si>
  <si>
    <t>页面</t>
  </si>
  <si>
    <t>进行中</t>
  </si>
  <si>
    <t>1.1-02</t>
  </si>
  <si>
    <t>开发</t>
  </si>
  <si>
    <t>已完成</t>
  </si>
  <si>
    <t>1.1-03</t>
  </si>
  <si>
    <t>1.1-04</t>
  </si>
  <si>
    <t>未开始</t>
  </si>
  <si>
    <t>1.1-05</t>
  </si>
  <si>
    <t>1.1-06</t>
  </si>
  <si>
    <t>数据库</t>
  </si>
  <si>
    <t>封锁</t>
  </si>
  <si>
    <t>1.1-07</t>
  </si>
  <si>
    <t>测试</t>
  </si>
  <si>
    <t>1.1-08</t>
  </si>
  <si>
    <t>1.1-09</t>
  </si>
  <si>
    <t>2.1</t>
  </si>
  <si>
    <t>部门</t>
  </si>
  <si>
    <t>Task 2</t>
  </si>
  <si>
    <t>Task 3</t>
  </si>
  <si>
    <t>Task 4</t>
  </si>
  <si>
    <t>Task 5</t>
  </si>
  <si>
    <t>Task 6</t>
  </si>
  <si>
    <t>Task 7</t>
  </si>
  <si>
    <t>Task 8</t>
  </si>
  <si>
    <t>Task 9</t>
  </si>
  <si>
    <t>3.1</t>
  </si>
  <si>
    <t>4.1</t>
  </si>
  <si>
    <t>5.1</t>
  </si>
  <si>
    <t>6.1</t>
  </si>
  <si>
    <t>7.1</t>
  </si>
  <si>
    <t>8.1</t>
  </si>
  <si>
    <t>9.1</t>
  </si>
  <si>
    <t>10.1</t>
  </si>
  <si>
    <t>全部计算剩余</t>
  </si>
  <si>
    <t>工作日</t>
  </si>
  <si>
    <r>
      <rPr>
        <sz val="10"/>
        <rFont val="宋体"/>
        <charset val="134"/>
      </rPr>
      <t>预计燃烧增量</t>
    </r>
    <r>
      <rPr>
        <sz val="10"/>
        <rFont val="Arial"/>
        <family val="2"/>
      </rPr>
      <t xml:space="preserve"> (</t>
    </r>
    <r>
      <rPr>
        <sz val="10"/>
        <rFont val="宋体"/>
        <charset val="134"/>
      </rPr>
      <t>每个工作日</t>
    </r>
    <r>
      <rPr>
        <sz val="10"/>
        <rFont val="Arial"/>
        <family val="2"/>
      </rPr>
      <t>)</t>
    </r>
  </si>
  <si>
    <t>预计燃烧轨道</t>
  </si>
  <si>
    <t>数据验证列表</t>
  </si>
  <si>
    <t>`</t>
  </si>
  <si>
    <t>正常放假之外的非工作日</t>
  </si>
  <si>
    <t>Holidays</t>
  </si>
  <si>
    <r>
      <rPr>
        <sz val="10"/>
        <rFont val="宋体"/>
        <charset val="134"/>
      </rPr>
      <t>每天在复制一个</t>
    </r>
    <r>
      <rPr>
        <sz val="10"/>
        <rFont val="Arial"/>
        <family val="2"/>
      </rPr>
      <t>“</t>
    </r>
    <r>
      <rPr>
        <sz val="10"/>
        <rFont val="宋体"/>
        <charset val="134"/>
      </rPr>
      <t>全部计算剩余</t>
    </r>
    <r>
      <rPr>
        <sz val="10"/>
        <rFont val="Arial"/>
        <family val="2"/>
      </rPr>
      <t>”</t>
    </r>
    <r>
      <rPr>
        <sz val="10"/>
        <rFont val="宋体"/>
        <charset val="134"/>
      </rPr>
      <t>粘贴在这里</t>
    </r>
  </si>
  <si>
    <t>远程监控桌面系统</t>
    <phoneticPr fontId="5" type="noConversion"/>
  </si>
  <si>
    <t>远程监控桌面系统</t>
    <phoneticPr fontId="5" type="noConversion"/>
  </si>
  <si>
    <t>项目启动阶段</t>
    <phoneticPr fontId="5" type="noConversion"/>
  </si>
  <si>
    <t>测试和修复</t>
    <phoneticPr fontId="5" type="noConversion"/>
  </si>
  <si>
    <t>编写项目立项报告</t>
    <phoneticPr fontId="5" type="noConversion"/>
  </si>
  <si>
    <t>需求分析</t>
    <phoneticPr fontId="5" type="noConversion"/>
  </si>
  <si>
    <t>系统设计</t>
    <phoneticPr fontId="5" type="noConversion"/>
  </si>
  <si>
    <t>用户管理模块</t>
  </si>
  <si>
    <t>用户管理模块</t>
    <phoneticPr fontId="5" type="noConversion"/>
  </si>
  <si>
    <t>注册登录模块</t>
  </si>
  <si>
    <t>注册登录模块</t>
    <phoneticPr fontId="5" type="noConversion"/>
  </si>
  <si>
    <t>存储模块</t>
    <phoneticPr fontId="5" type="noConversion"/>
  </si>
  <si>
    <t>监控模块</t>
    <phoneticPr fontId="5" type="noConversion"/>
  </si>
  <si>
    <t>系统配置模块</t>
    <phoneticPr fontId="5" type="noConversion"/>
  </si>
  <si>
    <t>初次撰写燃尽图</t>
    <phoneticPr fontId="5" type="noConversion"/>
  </si>
  <si>
    <t>2.1-01</t>
    <phoneticPr fontId="5" type="noConversion"/>
  </si>
  <si>
    <t>2.1-02</t>
  </si>
  <si>
    <t>2.1-03</t>
  </si>
  <si>
    <t>2.1-04</t>
  </si>
  <si>
    <t>2.1-05</t>
  </si>
  <si>
    <t>2.1-06</t>
  </si>
  <si>
    <t>2.1-07</t>
  </si>
  <si>
    <t>2.1-08</t>
  </si>
  <si>
    <t>2.1-09</t>
  </si>
  <si>
    <t>项目计划</t>
    <phoneticPr fontId="5" type="noConversion"/>
  </si>
  <si>
    <t>需求分析</t>
    <phoneticPr fontId="5" type="noConversion"/>
  </si>
  <si>
    <t>需求收集</t>
    <phoneticPr fontId="5" type="noConversion"/>
  </si>
  <si>
    <t>撰写需求规格说明书</t>
    <phoneticPr fontId="5" type="noConversion"/>
  </si>
  <si>
    <r>
      <rPr>
        <sz val="10"/>
        <rFont val="Arial"/>
        <family val="2"/>
      </rPr>
      <t>未开始</t>
    </r>
  </si>
  <si>
    <t>杨铮伟</t>
    <phoneticPr fontId="5" type="noConversion"/>
  </si>
  <si>
    <t>杨铮伟</t>
    <phoneticPr fontId="5" type="noConversion"/>
  </si>
  <si>
    <t>系统设计</t>
    <phoneticPr fontId="5" type="noConversion"/>
  </si>
  <si>
    <t>界面素材设计</t>
    <phoneticPr fontId="5" type="noConversion"/>
  </si>
  <si>
    <t>界面设计初稿</t>
    <phoneticPr fontId="5" type="noConversion"/>
  </si>
  <si>
    <t>撰写系统设计说明书</t>
    <phoneticPr fontId="5" type="noConversion"/>
  </si>
  <si>
    <t>端口配置</t>
    <phoneticPr fontId="5" type="noConversion"/>
  </si>
  <si>
    <t>数据库配置</t>
    <phoneticPr fontId="5" type="noConversion"/>
  </si>
  <si>
    <t>新增用户</t>
    <phoneticPr fontId="5" type="noConversion"/>
  </si>
  <si>
    <t>更新用户信息</t>
    <phoneticPr fontId="5" type="noConversion"/>
  </si>
  <si>
    <t>查询用户信息</t>
    <phoneticPr fontId="5" type="noConversion"/>
  </si>
  <si>
    <t>删除用户</t>
    <phoneticPr fontId="5" type="noConversion"/>
  </si>
  <si>
    <t>3.1-01</t>
    <phoneticPr fontId="5" type="noConversion"/>
  </si>
  <si>
    <t>3.1-02</t>
  </si>
  <si>
    <t>3.1-03</t>
  </si>
  <si>
    <t>3.1-04</t>
  </si>
  <si>
    <t>3.1-05</t>
  </si>
  <si>
    <t>3.1-06</t>
  </si>
  <si>
    <t>3.1-07</t>
  </si>
  <si>
    <t>3.1-08</t>
  </si>
  <si>
    <t>3.1-09</t>
  </si>
  <si>
    <t>4.1-01</t>
    <phoneticPr fontId="5" type="noConversion"/>
  </si>
  <si>
    <t>4.1-02</t>
  </si>
  <si>
    <t>4.1-03</t>
  </si>
  <si>
    <t>4.1-04</t>
  </si>
  <si>
    <t>4.1-05</t>
  </si>
  <si>
    <t>4.1-06</t>
  </si>
  <si>
    <t>4.1-07</t>
  </si>
  <si>
    <t>4.1-08</t>
  </si>
  <si>
    <t>4.1-09</t>
  </si>
  <si>
    <t>5.1-01</t>
    <phoneticPr fontId="5" type="noConversion"/>
  </si>
  <si>
    <t>5.1-02</t>
  </si>
  <si>
    <t>5.1-03</t>
  </si>
  <si>
    <t>5.1-04</t>
  </si>
  <si>
    <t>5.1-05</t>
  </si>
  <si>
    <t>5.1-06</t>
  </si>
  <si>
    <t>5.1-07</t>
  </si>
  <si>
    <t>5.1-08</t>
  </si>
  <si>
    <t>5.1-09</t>
  </si>
  <si>
    <t>6.1-01</t>
    <phoneticPr fontId="5" type="noConversion"/>
  </si>
  <si>
    <t>6.1-02</t>
  </si>
  <si>
    <t>6.1-03</t>
  </si>
  <si>
    <t>6.1-04</t>
  </si>
  <si>
    <t>6.1-05</t>
  </si>
  <si>
    <t>6.1-06</t>
  </si>
  <si>
    <t>6.1-07</t>
  </si>
  <si>
    <t>6.1-08</t>
  </si>
  <si>
    <t>6.1-09</t>
  </si>
  <si>
    <t>7.1-01</t>
    <phoneticPr fontId="5" type="noConversion"/>
  </si>
  <si>
    <t>7.1-02</t>
  </si>
  <si>
    <t>7.1-03</t>
  </si>
  <si>
    <t>7.1-04</t>
  </si>
  <si>
    <t>7.1-05</t>
  </si>
  <si>
    <t>7.1-06</t>
  </si>
  <si>
    <t>7.1-07</t>
  </si>
  <si>
    <t>7.1-08</t>
  </si>
  <si>
    <t>7.1-09</t>
  </si>
  <si>
    <t>8.1-01</t>
    <phoneticPr fontId="5" type="noConversion"/>
  </si>
  <si>
    <t>8.1-02</t>
  </si>
  <si>
    <t>8.1-03</t>
  </si>
  <si>
    <t>8.1-04</t>
  </si>
  <si>
    <t>8.1-05</t>
  </si>
  <si>
    <t>8.1-06</t>
  </si>
  <si>
    <t>8.1-07</t>
  </si>
  <si>
    <t>8.1-08</t>
  </si>
  <si>
    <t>8.1-09</t>
  </si>
  <si>
    <t>9.1-01</t>
    <phoneticPr fontId="5" type="noConversion"/>
  </si>
  <si>
    <t>9.1-02</t>
  </si>
  <si>
    <t>9.1-03</t>
  </si>
  <si>
    <t>9.1-04</t>
  </si>
  <si>
    <t>9.1-05</t>
  </si>
  <si>
    <t>9.1-06</t>
  </si>
  <si>
    <t>9.1-07</t>
  </si>
  <si>
    <t>9.1-08</t>
  </si>
  <si>
    <t>9.1-09</t>
  </si>
  <si>
    <t>用户注册</t>
    <phoneticPr fontId="5" type="noConversion"/>
  </si>
  <si>
    <t>用户登录</t>
    <phoneticPr fontId="5" type="noConversion"/>
  </si>
  <si>
    <t>桌面监控</t>
    <phoneticPr fontId="5" type="noConversion"/>
  </si>
  <si>
    <t>进程监控</t>
    <phoneticPr fontId="5" type="noConversion"/>
  </si>
  <si>
    <t>锁屏、解锁</t>
    <phoneticPr fontId="5" type="noConversion"/>
  </si>
  <si>
    <t>关机、重启</t>
    <phoneticPr fontId="5" type="noConversion"/>
  </si>
  <si>
    <t>数据存储模块</t>
    <phoneticPr fontId="5" type="noConversion"/>
  </si>
  <si>
    <t>保存桌面截图</t>
    <phoneticPr fontId="5" type="noConversion"/>
  </si>
  <si>
    <t>保存进程信息</t>
    <phoneticPr fontId="5" type="noConversion"/>
  </si>
  <si>
    <t>Task 3</t>
    <phoneticPr fontId="5" type="noConversion"/>
  </si>
  <si>
    <t>10.1-01</t>
    <phoneticPr fontId="5" type="noConversion"/>
  </si>
  <si>
    <t>10.1-02</t>
  </si>
  <si>
    <t>10.1-03</t>
  </si>
  <si>
    <t>10.1-04</t>
  </si>
  <si>
    <t>10.1-05</t>
  </si>
  <si>
    <t>10.1-06</t>
  </si>
  <si>
    <t>10.1-07</t>
  </si>
  <si>
    <t>10.1-08</t>
  </si>
  <si>
    <t>10.1-09</t>
  </si>
  <si>
    <t>修复出现的问题</t>
    <phoneticPr fontId="5" type="noConversion"/>
  </si>
  <si>
    <t>杨铮伟</t>
  </si>
  <si>
    <t>杨铮伟</t>
    <phoneticPr fontId="5" type="noConversion"/>
  </si>
  <si>
    <t>杨铮伟</t>
    <phoneticPr fontId="5" type="noConversion"/>
  </si>
  <si>
    <t>监控模块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</si>
</sst>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  <family val="2"/>
    </font>
    <font>
      <sz val="10"/>
      <name val="宋体"/>
      <charset val="134"/>
    </font>
    <font>
      <b/>
      <sz val="10"/>
      <name val="Arial"/>
      <family val="2"/>
    </font>
    <font>
      <b/>
      <sz val="10"/>
      <name val="宋体"/>
      <charset val="134"/>
    </font>
    <font>
      <b/>
      <sz val="10"/>
      <color indexed="10"/>
      <name val="宋体"/>
      <charset val="134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2" fillId="6" borderId="1" xfId="0" applyFont="1" applyFill="1" applyBorder="1" applyAlignment="1">
      <alignment horizontal="center"/>
    </xf>
    <xf numFmtId="14" fontId="0" fillId="6" borderId="2" xfId="0" applyNumberForma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14" fontId="0" fillId="6" borderId="3" xfId="0" applyNumberForma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5" xfId="0" applyFont="1" applyBorder="1" applyAlignment="1">
      <alignment horizontal="right"/>
    </xf>
    <xf numFmtId="0" fontId="0" fillId="0" borderId="6" xfId="0" applyBorder="1"/>
    <xf numFmtId="14" fontId="0" fillId="0" borderId="7" xfId="0" applyNumberFormat="1" applyBorder="1" applyAlignment="1" applyProtection="1">
      <alignment horizontal="center"/>
      <protection locked="0"/>
    </xf>
    <xf numFmtId="0" fontId="2" fillId="3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14" fontId="2" fillId="3" borderId="8" xfId="0" applyNumberFormat="1" applyFont="1" applyFill="1" applyBorder="1" applyAlignment="1">
      <alignment vertical="center" textRotation="90"/>
    </xf>
    <xf numFmtId="0" fontId="0" fillId="0" borderId="0" xfId="0" applyAlignment="1">
      <alignment horizontal="center" vertical="center"/>
    </xf>
    <xf numFmtId="49" fontId="0" fillId="4" borderId="9" xfId="0" applyNumberFormat="1" applyFill="1" applyBorder="1" applyAlignment="1" applyProtection="1">
      <alignment horizontal="center" vertical="center"/>
      <protection locked="0"/>
    </xf>
    <xf numFmtId="0" fontId="0" fillId="4" borderId="10" xfId="0" applyFill="1" applyBorder="1" applyProtection="1">
      <protection locked="0"/>
    </xf>
    <xf numFmtId="0" fontId="0" fillId="4" borderId="10" xfId="0" applyFont="1" applyFill="1" applyBorder="1" applyProtection="1">
      <protection locked="0"/>
    </xf>
    <xf numFmtId="0" fontId="0" fillId="4" borderId="10" xfId="0" applyFill="1" applyBorder="1" applyProtection="1"/>
    <xf numFmtId="49" fontId="0" fillId="0" borderId="11" xfId="0" applyNumberFormat="1" applyBorder="1" applyAlignment="1" applyProtection="1">
      <alignment horizontal="center" vertical="center"/>
      <protection locked="0"/>
    </xf>
    <xf numFmtId="0" fontId="0" fillId="7" borderId="0" xfId="0" applyFill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49" fontId="0" fillId="0" borderId="12" xfId="0" applyNumberFormat="1" applyBorder="1" applyAlignment="1" applyProtection="1">
      <alignment horizontal="center" vertic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49" fontId="0" fillId="4" borderId="9" xfId="0" applyNumberFormat="1" applyFont="1" applyFill="1" applyBorder="1" applyAlignment="1" applyProtection="1">
      <alignment horizontal="center" vertical="center"/>
      <protection locked="0"/>
    </xf>
    <xf numFmtId="0" fontId="0" fillId="4" borderId="10" xfId="0" applyFill="1" applyBorder="1" applyAlignment="1" applyProtection="1">
      <alignment horizontal="center"/>
      <protection locked="0"/>
    </xf>
    <xf numFmtId="49" fontId="0" fillId="0" borderId="11" xfId="0" applyNumberFormat="1" applyFont="1" applyBorder="1" applyAlignment="1" applyProtection="1">
      <alignment horizontal="center" vertical="center"/>
      <protection locked="0"/>
    </xf>
    <xf numFmtId="0" fontId="0" fillId="0" borderId="0" xfId="0" applyFont="1" applyBorder="1" applyProtection="1">
      <protection locked="0"/>
    </xf>
    <xf numFmtId="0" fontId="0" fillId="0" borderId="8" xfId="0" applyFont="1" applyBorder="1" applyProtection="1">
      <protection locked="0"/>
    </xf>
    <xf numFmtId="0" fontId="0" fillId="0" borderId="8" xfId="0" applyBorder="1" applyProtection="1">
      <protection locked="0"/>
    </xf>
    <xf numFmtId="49" fontId="0" fillId="0" borderId="0" xfId="0" applyNumberFormat="1" applyFont="1" applyBorder="1" applyAlignment="1">
      <alignment horizontal="center" vertical="center"/>
    </xf>
    <xf numFmtId="0" fontId="0" fillId="0" borderId="0" xfId="0" applyFont="1" applyBorder="1"/>
    <xf numFmtId="0" fontId="0" fillId="4" borderId="13" xfId="0" applyFill="1" applyBorder="1" applyProtection="1"/>
    <xf numFmtId="0" fontId="0" fillId="0" borderId="14" xfId="0" applyFill="1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49" fontId="0" fillId="0" borderId="5" xfId="0" applyNumberFormat="1" applyBorder="1" applyAlignment="1">
      <alignment horizontal="left" vertical="center"/>
    </xf>
    <xf numFmtId="0" fontId="1" fillId="0" borderId="6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Border="1" applyAlignment="1" applyProtection="1">
      <alignment vertical="center"/>
    </xf>
    <xf numFmtId="0" fontId="0" fillId="3" borderId="0" xfId="0" applyFill="1" applyAlignment="1">
      <alignment horizontal="left"/>
    </xf>
    <xf numFmtId="0" fontId="1" fillId="3" borderId="0" xfId="0" applyFont="1" applyFill="1"/>
    <xf numFmtId="0" fontId="0" fillId="3" borderId="0" xfId="0" applyFill="1"/>
    <xf numFmtId="1" fontId="0" fillId="3" borderId="0" xfId="0" applyNumberFormat="1" applyFont="1" applyFill="1"/>
    <xf numFmtId="0" fontId="0" fillId="0" borderId="7" xfId="0" applyBorder="1"/>
    <xf numFmtId="0" fontId="1" fillId="0" borderId="0" xfId="0" applyFont="1" applyAlignment="1">
      <alignment horizontal="center"/>
    </xf>
    <xf numFmtId="0" fontId="1" fillId="7" borderId="0" xfId="0" applyFont="1" applyFill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1" fillId="6" borderId="0" xfId="0" applyFont="1" applyFill="1" applyBorder="1" applyAlignment="1" applyProtection="1">
      <alignment horizontal="center"/>
      <protection locked="0"/>
    </xf>
    <xf numFmtId="0" fontId="1" fillId="5" borderId="0" xfId="0" applyFont="1" applyFill="1" applyBorder="1" applyAlignment="1" applyProtection="1">
      <alignment horizontal="center"/>
      <protection locked="0"/>
    </xf>
    <xf numFmtId="0" fontId="1" fillId="8" borderId="0" xfId="0" applyFont="1" applyFill="1" applyBorder="1" applyAlignment="1" applyProtection="1">
      <alignment horizontal="center"/>
      <protection locked="0"/>
    </xf>
    <xf numFmtId="0" fontId="4" fillId="0" borderId="0" xfId="0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6" fillId="3" borderId="8" xfId="0" applyFont="1" applyFill="1" applyBorder="1" applyAlignment="1">
      <alignment vertical="center"/>
    </xf>
    <xf numFmtId="0" fontId="7" fillId="4" borderId="10" xfId="0" applyFont="1" applyFill="1" applyBorder="1" applyAlignment="1" applyProtection="1">
      <alignment wrapText="1"/>
      <protection locked="0"/>
    </xf>
    <xf numFmtId="0" fontId="7" fillId="0" borderId="0" xfId="0" applyFont="1" applyBorder="1" applyProtection="1">
      <protection locked="0"/>
    </xf>
    <xf numFmtId="0" fontId="7" fillId="7" borderId="0" xfId="0" applyFont="1" applyFill="1" applyBorder="1" applyAlignment="1" applyProtection="1">
      <alignment horizontal="center"/>
      <protection locked="0"/>
    </xf>
    <xf numFmtId="0" fontId="7" fillId="0" borderId="8" xfId="0" applyFont="1" applyBorder="1" applyProtection="1">
      <protection locked="0"/>
    </xf>
    <xf numFmtId="0" fontId="0" fillId="0" borderId="0" xfId="0" applyFont="1" applyBorder="1" applyAlignment="1" applyProtection="1">
      <alignment horizontal="center"/>
      <protection locked="0"/>
    </xf>
    <xf numFmtId="0" fontId="7" fillId="0" borderId="0" xfId="0" applyFont="1" applyBorder="1" applyAlignment="1" applyProtection="1">
      <alignment horizontal="center"/>
      <protection locked="0"/>
    </xf>
    <xf numFmtId="0" fontId="3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</cellXfs>
  <cellStyles count="1">
    <cellStyle name="常规" xfId="0" builtinId="0"/>
  </cellStyles>
  <dxfs count="6"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6" tint="0.39994506668294322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color rgb="FFFF000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zh-CN" altLang="en-US"/>
              <a:t>燃尽图</a:t>
            </a:r>
          </a:p>
        </c:rich>
      </c:tx>
      <c:layout>
        <c:manualLayout>
          <c:xMode val="edge"/>
          <c:yMode val="edge"/>
          <c:x val="0.3851354898205292"/>
          <c:y val="3.2876712328767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89200892433695"/>
          <c:y val="0.16164383561643836"/>
          <c:w val="0.80405471723790944"/>
          <c:h val="0.6"/>
        </c:manualLayout>
      </c:layout>
      <c:lineChart>
        <c:grouping val="standard"/>
        <c:varyColors val="0"/>
        <c:ser>
          <c:idx val="0"/>
          <c:order val="0"/>
          <c:tx>
            <c:v>Estimated Remaining</c:v>
          </c:tx>
          <c:spPr>
            <a:ln w="28575">
              <a:solidFill>
                <a:srgbClr val="C0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'Sprint Burndown'!$G$4:$T$4</c:f>
              <c:numCache>
                <c:formatCode>m/d/yyyy</c:formatCode>
                <c:ptCount val="14"/>
                <c:pt idx="0">
                  <c:v>43108</c:v>
                </c:pt>
                <c:pt idx="1">
                  <c:v>43109</c:v>
                </c:pt>
                <c:pt idx="2">
                  <c:v>43110</c:v>
                </c:pt>
                <c:pt idx="3">
                  <c:v>43111</c:v>
                </c:pt>
                <c:pt idx="4">
                  <c:v>43112</c:v>
                </c:pt>
                <c:pt idx="5">
                  <c:v>43113</c:v>
                </c:pt>
                <c:pt idx="6">
                  <c:v>43114</c:v>
                </c:pt>
                <c:pt idx="7">
                  <c:v>43115</c:v>
                </c:pt>
                <c:pt idx="8">
                  <c:v>43116</c:v>
                </c:pt>
                <c:pt idx="9">
                  <c:v>43117</c:v>
                </c:pt>
                <c:pt idx="10">
                  <c:v>43118</c:v>
                </c:pt>
                <c:pt idx="11">
                  <c:v>43119</c:v>
                </c:pt>
                <c:pt idx="12">
                  <c:v>43120</c:v>
                </c:pt>
                <c:pt idx="13">
                  <c:v>43121</c:v>
                </c:pt>
              </c:numCache>
            </c:numRef>
          </c:cat>
          <c:val>
            <c:numRef>
              <c:f>'Sprint Burndown'!$G$124:$T$124</c:f>
              <c:numCache>
                <c:formatCode>General</c:formatCode>
                <c:ptCount val="14"/>
                <c:pt idx="0">
                  <c:v>2.5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27-4E2F-9A9B-461BF022EDC1}"/>
            </c:ext>
          </c:extLst>
        </c:ser>
        <c:ser>
          <c:idx val="1"/>
          <c:order val="1"/>
          <c:tx>
            <c:v>Burndown Projection</c:v>
          </c:tx>
          <c:spPr>
            <a:ln w="19050">
              <a:solidFill>
                <a:srgbClr val="C00000"/>
              </a:solidFill>
              <a:prstDash val="dash"/>
            </a:ln>
            <a:effectLst/>
          </c:spPr>
          <c:marker>
            <c:symbol val="none"/>
          </c:marker>
          <c:val>
            <c:numRef>
              <c:f>'Sprint Burndown'!$G$128:$T$128</c:f>
              <c:numCache>
                <c:formatCode>0</c:formatCode>
                <c:ptCount val="14"/>
                <c:pt idx="0" formatCode="General">
                  <c:v>2.5</c:v>
                </c:pt>
                <c:pt idx="1">
                  <c:v>2.2222222222222223</c:v>
                </c:pt>
                <c:pt idx="2">
                  <c:v>1.9444444444444446</c:v>
                </c:pt>
                <c:pt idx="3">
                  <c:v>1.666666666666667</c:v>
                </c:pt>
                <c:pt idx="4">
                  <c:v>1.3888888888888893</c:v>
                </c:pt>
                <c:pt idx="5">
                  <c:v>1.3888888888888893</c:v>
                </c:pt>
                <c:pt idx="6">
                  <c:v>1.3888888888888893</c:v>
                </c:pt>
                <c:pt idx="7">
                  <c:v>1.1111111111111116</c:v>
                </c:pt>
                <c:pt idx="8">
                  <c:v>0.83333333333333381</c:v>
                </c:pt>
                <c:pt idx="9">
                  <c:v>0.55555555555555602</c:v>
                </c:pt>
                <c:pt idx="10">
                  <c:v>0.27777777777777823</c:v>
                </c:pt>
                <c:pt idx="11">
                  <c:v>4.4408920985006262E-16</c:v>
                </c:pt>
                <c:pt idx="12">
                  <c:v>4.4408920985006262E-16</c:v>
                </c:pt>
                <c:pt idx="13">
                  <c:v>4.4408920985006262E-16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27-4E2F-9A9B-461BF022E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485968"/>
        <c:axId val="1"/>
      </c:lineChart>
      <c:dateAx>
        <c:axId val="504485968"/>
        <c:scaling>
          <c:orientation val="minMax"/>
        </c:scaling>
        <c:delete val="0"/>
        <c:axPos val="b"/>
        <c:majorGridlines>
          <c:spPr>
            <a:ln w="9525">
              <a:solidFill>
                <a:schemeClr val="bg1">
                  <a:lumMod val="75000"/>
                </a:schemeClr>
              </a:solidFill>
              <a:prstDash val="solid"/>
            </a:ln>
            <a:effectLst/>
          </c:spPr>
        </c:majorGridlines>
        <c:minorGridlines>
          <c:spPr>
            <a:ln w="9525" cap="flat" cmpd="sng" algn="ctr">
              <a:solidFill>
                <a:srgbClr val="C0C0C0">
                  <a:alpha val="100000"/>
                </a:srgbClr>
              </a:solidFill>
              <a:prstDash val="solid"/>
            </a:ln>
            <a:effectLst/>
          </c:spPr>
        </c:minorGridlines>
        <c:numFmt formatCode="yyyy/m/d" sourceLinked="0"/>
        <c:majorTickMark val="out"/>
        <c:minorTickMark val="none"/>
        <c:tickLblPos val="nextTo"/>
        <c:spPr>
          <a:noFill/>
          <a:ln w="3175">
            <a:solidFill>
              <a:schemeClr val="bg1">
                <a:lumMod val="75000"/>
              </a:schemeClr>
            </a:solidFill>
            <a:prstDash val="solid"/>
          </a:ln>
          <a:effectLst/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0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9525">
              <a:solidFill>
                <a:schemeClr val="bg1">
                  <a:lumMod val="75000"/>
                </a:schemeClr>
              </a:solidFill>
              <a:prstDash val="solid"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chemeClr val="bg1">
                <a:lumMod val="75000"/>
              </a:schemeClr>
            </a:solidFill>
            <a:prstDash val="solid"/>
          </a:ln>
          <a:effectLst/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5044859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rgbClr val="000000"/>
      </a:solidFill>
      <a:prstDash val="solid"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60960</xdr:colOff>
      <xdr:row>0</xdr:row>
      <xdr:rowOff>144780</xdr:rowOff>
    </xdr:from>
    <xdr:to>
      <xdr:col>9</xdr:col>
      <xdr:colOff>213360</xdr:colOff>
      <xdr:row>22</xdr:row>
      <xdr:rowOff>53340</xdr:rowOff>
    </xdr:to>
    <xdr:graphicFrame macro="">
      <xdr:nvGraphicFramePr>
        <xdr:cNvPr id="21650" name="Chart 1">
          <a:extLst>
            <a:ext uri="{FF2B5EF4-FFF2-40B4-BE49-F238E27FC236}">
              <a16:creationId xmlns:a16="http://schemas.microsoft.com/office/drawing/2014/main" id="{D278BF1C-EB54-4166-B38F-698A76D47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U136"/>
  <sheetViews>
    <sheetView tabSelected="1" zoomScale="115" workbookViewId="0">
      <pane xSplit="21" ySplit="4" topLeftCell="V20" activePane="bottomRight" state="frozen"/>
      <selection pane="topRight"/>
      <selection pane="bottomLeft"/>
      <selection pane="bottomRight" activeCell="A13" sqref="A13:XFD13"/>
    </sheetView>
  </sheetViews>
  <sheetFormatPr defaultColWidth="8.88671875" defaultRowHeight="13.2" x14ac:dyDescent="0.25"/>
  <cols>
    <col min="1" max="1" width="3.88671875" customWidth="1"/>
    <col min="2" max="2" width="6.44140625" style="7" customWidth="1"/>
    <col min="3" max="3" width="48.6640625" bestFit="1" customWidth="1"/>
    <col min="4" max="4" width="12.88671875" bestFit="1" customWidth="1"/>
    <col min="5" max="5" width="11" customWidth="1"/>
    <col min="6" max="6" width="6.88671875" customWidth="1"/>
    <col min="7" max="7" width="4.6640625" bestFit="1" customWidth="1"/>
    <col min="8" max="11" width="4" bestFit="1" customWidth="1"/>
    <col min="12" max="20" width="3.88671875" bestFit="1" customWidth="1"/>
    <col min="21" max="21" width="2.6640625" customWidth="1"/>
  </cols>
  <sheetData>
    <row r="2" spans="2:20" x14ac:dyDescent="0.25">
      <c r="C2" s="8" t="s">
        <v>0</v>
      </c>
      <c r="D2" s="9"/>
      <c r="E2" s="10">
        <v>43108</v>
      </c>
      <c r="G2" s="65" t="s">
        <v>1</v>
      </c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4" spans="2:20" ht="54" customHeight="1" x14ac:dyDescent="0.25">
      <c r="B4" s="11" t="s">
        <v>2</v>
      </c>
      <c r="C4" s="58" t="s">
        <v>50</v>
      </c>
      <c r="D4" s="12" t="s">
        <v>3</v>
      </c>
      <c r="E4" s="12" t="s">
        <v>4</v>
      </c>
      <c r="F4" s="12" t="s">
        <v>5</v>
      </c>
      <c r="G4" s="13">
        <f>E2</f>
        <v>43108</v>
      </c>
      <c r="H4" s="13">
        <f t="shared" ref="H4:T4" si="0">(G4+1)</f>
        <v>43109</v>
      </c>
      <c r="I4" s="13">
        <f t="shared" si="0"/>
        <v>43110</v>
      </c>
      <c r="J4" s="13">
        <f t="shared" si="0"/>
        <v>43111</v>
      </c>
      <c r="K4" s="13">
        <f t="shared" si="0"/>
        <v>43112</v>
      </c>
      <c r="L4" s="13">
        <f t="shared" si="0"/>
        <v>43113</v>
      </c>
      <c r="M4" s="13">
        <f t="shared" si="0"/>
        <v>43114</v>
      </c>
      <c r="N4" s="13">
        <f t="shared" si="0"/>
        <v>43115</v>
      </c>
      <c r="O4" s="13">
        <f t="shared" si="0"/>
        <v>43116</v>
      </c>
      <c r="P4" s="13">
        <f t="shared" si="0"/>
        <v>43117</v>
      </c>
      <c r="Q4" s="13">
        <f t="shared" si="0"/>
        <v>43118</v>
      </c>
      <c r="R4" s="13">
        <f t="shared" si="0"/>
        <v>43119</v>
      </c>
      <c r="S4" s="13">
        <f t="shared" si="0"/>
        <v>43120</v>
      </c>
      <c r="T4" s="13">
        <f t="shared" si="0"/>
        <v>43121</v>
      </c>
    </row>
    <row r="5" spans="2:20" x14ac:dyDescent="0.25">
      <c r="B5" s="14"/>
    </row>
    <row r="6" spans="2:20" x14ac:dyDescent="0.25">
      <c r="B6" s="15">
        <v>1.1000000000000001</v>
      </c>
      <c r="C6" s="59" t="s">
        <v>51</v>
      </c>
      <c r="D6" s="16"/>
      <c r="E6" s="16"/>
      <c r="F6" s="17"/>
      <c r="G6" s="18">
        <f>SUM(G7:G15)</f>
        <v>2.5</v>
      </c>
      <c r="H6" s="18">
        <f t="shared" ref="H6:T6" si="1">SUM(H7:H15)</f>
        <v>1</v>
      </c>
      <c r="I6" s="18">
        <f t="shared" si="1"/>
        <v>0</v>
      </c>
      <c r="J6" s="18">
        <f t="shared" si="1"/>
        <v>0</v>
      </c>
      <c r="K6" s="18">
        <f t="shared" si="1"/>
        <v>0</v>
      </c>
      <c r="L6" s="18">
        <f t="shared" si="1"/>
        <v>0</v>
      </c>
      <c r="M6" s="18">
        <f t="shared" si="1"/>
        <v>0</v>
      </c>
      <c r="N6" s="18">
        <f t="shared" si="1"/>
        <v>0</v>
      </c>
      <c r="O6" s="18">
        <f t="shared" si="1"/>
        <v>0</v>
      </c>
      <c r="P6" s="18">
        <f t="shared" si="1"/>
        <v>0</v>
      </c>
      <c r="Q6" s="18">
        <f t="shared" si="1"/>
        <v>0</v>
      </c>
      <c r="R6" s="18">
        <f t="shared" si="1"/>
        <v>0</v>
      </c>
      <c r="S6" s="18">
        <f t="shared" si="1"/>
        <v>0</v>
      </c>
      <c r="T6" s="37">
        <f t="shared" si="1"/>
        <v>0</v>
      </c>
    </row>
    <row r="7" spans="2:20" x14ac:dyDescent="0.25">
      <c r="B7" s="19" t="s">
        <v>6</v>
      </c>
      <c r="C7" s="60" t="s">
        <v>52</v>
      </c>
      <c r="D7" s="20" t="s">
        <v>24</v>
      </c>
      <c r="E7" s="21" t="s">
        <v>8</v>
      </c>
      <c r="F7" s="64" t="s">
        <v>79</v>
      </c>
      <c r="G7" s="22">
        <f>G17</f>
        <v>1.5</v>
      </c>
      <c r="H7" s="22">
        <f t="shared" ref="H7:T7" si="2">H17</f>
        <v>0</v>
      </c>
      <c r="I7" s="22">
        <f t="shared" si="2"/>
        <v>0</v>
      </c>
      <c r="J7" s="22">
        <f t="shared" si="2"/>
        <v>0</v>
      </c>
      <c r="K7" s="22">
        <f t="shared" si="2"/>
        <v>0</v>
      </c>
      <c r="L7" s="22">
        <f t="shared" si="2"/>
        <v>0</v>
      </c>
      <c r="M7" s="22">
        <f t="shared" si="2"/>
        <v>0</v>
      </c>
      <c r="N7" s="22">
        <f t="shared" si="2"/>
        <v>0</v>
      </c>
      <c r="O7" s="22">
        <f t="shared" si="2"/>
        <v>0</v>
      </c>
      <c r="P7" s="22">
        <f t="shared" si="2"/>
        <v>0</v>
      </c>
      <c r="Q7" s="22">
        <f t="shared" si="2"/>
        <v>0</v>
      </c>
      <c r="R7" s="22">
        <f t="shared" si="2"/>
        <v>0</v>
      </c>
      <c r="S7" s="22">
        <f t="shared" si="2"/>
        <v>0</v>
      </c>
      <c r="T7" s="22">
        <f t="shared" si="2"/>
        <v>0</v>
      </c>
    </row>
    <row r="8" spans="2:20" x14ac:dyDescent="0.25">
      <c r="B8" s="19" t="s">
        <v>9</v>
      </c>
      <c r="C8" s="60" t="s">
        <v>55</v>
      </c>
      <c r="D8" s="20" t="s">
        <v>24</v>
      </c>
      <c r="E8" s="21" t="s">
        <v>11</v>
      </c>
      <c r="F8" s="64" t="s">
        <v>80</v>
      </c>
      <c r="G8" s="22">
        <f>G29</f>
        <v>1</v>
      </c>
      <c r="H8" s="22">
        <f t="shared" ref="H8:T8" si="3">H29</f>
        <v>1</v>
      </c>
      <c r="I8" s="22">
        <f t="shared" si="3"/>
        <v>0</v>
      </c>
      <c r="J8" s="22">
        <f t="shared" si="3"/>
        <v>0</v>
      </c>
      <c r="K8" s="22">
        <f t="shared" si="3"/>
        <v>0</v>
      </c>
      <c r="L8" s="22">
        <f t="shared" si="3"/>
        <v>0</v>
      </c>
      <c r="M8" s="22">
        <f t="shared" si="3"/>
        <v>0</v>
      </c>
      <c r="N8" s="22">
        <f t="shared" si="3"/>
        <v>0</v>
      </c>
      <c r="O8" s="22">
        <f t="shared" si="3"/>
        <v>0</v>
      </c>
      <c r="P8" s="22">
        <f t="shared" si="3"/>
        <v>0</v>
      </c>
      <c r="Q8" s="22">
        <f t="shared" si="3"/>
        <v>0</v>
      </c>
      <c r="R8" s="22">
        <f t="shared" si="3"/>
        <v>0</v>
      </c>
      <c r="S8" s="22">
        <f t="shared" si="3"/>
        <v>0</v>
      </c>
      <c r="T8" s="22">
        <f t="shared" si="3"/>
        <v>0</v>
      </c>
    </row>
    <row r="9" spans="2:20" x14ac:dyDescent="0.25">
      <c r="B9" s="19" t="s">
        <v>12</v>
      </c>
      <c r="C9" s="60" t="s">
        <v>56</v>
      </c>
      <c r="D9" s="61" t="s">
        <v>17</v>
      </c>
      <c r="E9" s="21" t="s">
        <v>14</v>
      </c>
      <c r="F9" s="64" t="s">
        <v>79</v>
      </c>
      <c r="G9" s="22">
        <f>G40</f>
        <v>0</v>
      </c>
      <c r="H9" s="22">
        <f t="shared" ref="H9:T9" si="4">H40</f>
        <v>0</v>
      </c>
      <c r="I9" s="22">
        <f t="shared" si="4"/>
        <v>0</v>
      </c>
      <c r="J9" s="22">
        <f t="shared" si="4"/>
        <v>0</v>
      </c>
      <c r="K9" s="22">
        <f t="shared" si="4"/>
        <v>0</v>
      </c>
      <c r="L9" s="22">
        <f t="shared" si="4"/>
        <v>0</v>
      </c>
      <c r="M9" s="22">
        <f t="shared" si="4"/>
        <v>0</v>
      </c>
      <c r="N9" s="22">
        <f t="shared" si="4"/>
        <v>0</v>
      </c>
      <c r="O9" s="22">
        <f t="shared" si="4"/>
        <v>0</v>
      </c>
      <c r="P9" s="22">
        <f t="shared" si="4"/>
        <v>0</v>
      </c>
      <c r="Q9" s="22">
        <f t="shared" si="4"/>
        <v>0</v>
      </c>
      <c r="R9" s="22">
        <f t="shared" si="4"/>
        <v>0</v>
      </c>
      <c r="S9" s="22">
        <f t="shared" si="4"/>
        <v>0</v>
      </c>
      <c r="T9" s="22">
        <f t="shared" si="4"/>
        <v>0</v>
      </c>
    </row>
    <row r="10" spans="2:20" x14ac:dyDescent="0.25">
      <c r="B10" s="19" t="s">
        <v>13</v>
      </c>
      <c r="C10" s="60" t="s">
        <v>63</v>
      </c>
      <c r="D10" s="20" t="s">
        <v>10</v>
      </c>
      <c r="E10" s="21" t="s">
        <v>14</v>
      </c>
      <c r="F10" s="64" t="s">
        <v>79</v>
      </c>
      <c r="G10" s="22">
        <f>G51</f>
        <v>0</v>
      </c>
      <c r="H10" s="22">
        <f t="shared" ref="H10:T10" si="5">H51</f>
        <v>0</v>
      </c>
      <c r="I10" s="22">
        <f t="shared" si="5"/>
        <v>0</v>
      </c>
      <c r="J10" s="22">
        <f t="shared" si="5"/>
        <v>0</v>
      </c>
      <c r="K10" s="22">
        <f t="shared" si="5"/>
        <v>0</v>
      </c>
      <c r="L10" s="22">
        <f t="shared" si="5"/>
        <v>0</v>
      </c>
      <c r="M10" s="22">
        <f t="shared" si="5"/>
        <v>0</v>
      </c>
      <c r="N10" s="22">
        <f t="shared" si="5"/>
        <v>0</v>
      </c>
      <c r="O10" s="22">
        <f t="shared" si="5"/>
        <v>0</v>
      </c>
      <c r="P10" s="22">
        <f t="shared" si="5"/>
        <v>0</v>
      </c>
      <c r="Q10" s="22">
        <f t="shared" si="5"/>
        <v>0</v>
      </c>
      <c r="R10" s="22">
        <f t="shared" si="5"/>
        <v>0</v>
      </c>
      <c r="S10" s="22">
        <f t="shared" si="5"/>
        <v>0</v>
      </c>
      <c r="T10" s="22">
        <f t="shared" si="5"/>
        <v>0</v>
      </c>
    </row>
    <row r="11" spans="2:20" x14ac:dyDescent="0.25">
      <c r="B11" s="19" t="s">
        <v>15</v>
      </c>
      <c r="C11" s="60" t="s">
        <v>57</v>
      </c>
      <c r="D11" s="20" t="s">
        <v>10</v>
      </c>
      <c r="E11" s="21" t="s">
        <v>14</v>
      </c>
      <c r="F11" s="64" t="s">
        <v>79</v>
      </c>
      <c r="G11" s="22">
        <f>G62</f>
        <v>0</v>
      </c>
      <c r="H11" s="22">
        <f t="shared" ref="H11:T11" si="6">H62</f>
        <v>0</v>
      </c>
      <c r="I11" s="22">
        <f t="shared" si="6"/>
        <v>0</v>
      </c>
      <c r="J11" s="22">
        <f t="shared" si="6"/>
        <v>0</v>
      </c>
      <c r="K11" s="22">
        <f t="shared" si="6"/>
        <v>0</v>
      </c>
      <c r="L11" s="22">
        <f t="shared" si="6"/>
        <v>0</v>
      </c>
      <c r="M11" s="22">
        <f t="shared" si="6"/>
        <v>0</v>
      </c>
      <c r="N11" s="22">
        <f t="shared" si="6"/>
        <v>0</v>
      </c>
      <c r="O11" s="22">
        <f t="shared" si="6"/>
        <v>0</v>
      </c>
      <c r="P11" s="22">
        <f t="shared" si="6"/>
        <v>0</v>
      </c>
      <c r="Q11" s="22">
        <f t="shared" si="6"/>
        <v>0</v>
      </c>
      <c r="R11" s="22">
        <f t="shared" si="6"/>
        <v>0</v>
      </c>
      <c r="S11" s="22">
        <f t="shared" si="6"/>
        <v>0</v>
      </c>
      <c r="T11" s="22">
        <f t="shared" si="6"/>
        <v>0</v>
      </c>
    </row>
    <row r="12" spans="2:20" x14ac:dyDescent="0.25">
      <c r="B12" s="19" t="s">
        <v>16</v>
      </c>
      <c r="C12" s="60" t="s">
        <v>59</v>
      </c>
      <c r="D12" s="20" t="s">
        <v>10</v>
      </c>
      <c r="E12" s="63" t="s">
        <v>78</v>
      </c>
      <c r="F12" s="64" t="s">
        <v>79</v>
      </c>
      <c r="G12" s="22">
        <f>G73</f>
        <v>0</v>
      </c>
      <c r="H12" s="22">
        <f t="shared" ref="H12:T12" si="7">H73</f>
        <v>0</v>
      </c>
      <c r="I12" s="22">
        <f t="shared" si="7"/>
        <v>0</v>
      </c>
      <c r="J12" s="22">
        <f t="shared" si="7"/>
        <v>0</v>
      </c>
      <c r="K12" s="22">
        <f t="shared" si="7"/>
        <v>0</v>
      </c>
      <c r="L12" s="22">
        <f t="shared" si="7"/>
        <v>0</v>
      </c>
      <c r="M12" s="22">
        <f t="shared" si="7"/>
        <v>0</v>
      </c>
      <c r="N12" s="22">
        <f t="shared" si="7"/>
        <v>0</v>
      </c>
      <c r="O12" s="22">
        <f t="shared" si="7"/>
        <v>0</v>
      </c>
      <c r="P12" s="22">
        <f t="shared" si="7"/>
        <v>0</v>
      </c>
      <c r="Q12" s="22">
        <f t="shared" si="7"/>
        <v>0</v>
      </c>
      <c r="R12" s="22">
        <f t="shared" si="7"/>
        <v>0</v>
      </c>
      <c r="S12" s="22">
        <f t="shared" si="7"/>
        <v>0</v>
      </c>
      <c r="T12" s="22">
        <f t="shared" si="7"/>
        <v>0</v>
      </c>
    </row>
    <row r="13" spans="2:20" x14ac:dyDescent="0.25">
      <c r="B13" s="19" t="s">
        <v>19</v>
      </c>
      <c r="C13" s="60" t="s">
        <v>177</v>
      </c>
      <c r="D13" s="20" t="s">
        <v>10</v>
      </c>
      <c r="E13" s="21" t="s">
        <v>14</v>
      </c>
      <c r="F13" s="64" t="s">
        <v>79</v>
      </c>
      <c r="G13" s="22">
        <f>G84</f>
        <v>0</v>
      </c>
      <c r="H13" s="22">
        <f t="shared" ref="H13:T13" si="8">H84</f>
        <v>0</v>
      </c>
      <c r="I13" s="22">
        <f t="shared" si="8"/>
        <v>0</v>
      </c>
      <c r="J13" s="22">
        <f t="shared" si="8"/>
        <v>0</v>
      </c>
      <c r="K13" s="22">
        <f t="shared" si="8"/>
        <v>0</v>
      </c>
      <c r="L13" s="22">
        <f t="shared" si="8"/>
        <v>0</v>
      </c>
      <c r="M13" s="22">
        <f t="shared" si="8"/>
        <v>0</v>
      </c>
      <c r="N13" s="22">
        <f t="shared" si="8"/>
        <v>0</v>
      </c>
      <c r="O13" s="22">
        <f t="shared" si="8"/>
        <v>0</v>
      </c>
      <c r="P13" s="22">
        <f t="shared" si="8"/>
        <v>0</v>
      </c>
      <c r="Q13" s="22">
        <f t="shared" si="8"/>
        <v>0</v>
      </c>
      <c r="R13" s="22">
        <f t="shared" si="8"/>
        <v>0</v>
      </c>
      <c r="S13" s="22">
        <f t="shared" si="8"/>
        <v>0</v>
      </c>
      <c r="T13" s="22">
        <f t="shared" si="8"/>
        <v>0</v>
      </c>
    </row>
    <row r="14" spans="2:20" x14ac:dyDescent="0.25">
      <c r="B14" s="19" t="s">
        <v>21</v>
      </c>
      <c r="C14" s="60" t="s">
        <v>61</v>
      </c>
      <c r="D14" s="20" t="s">
        <v>10</v>
      </c>
      <c r="E14" s="21" t="s">
        <v>14</v>
      </c>
      <c r="F14" s="64" t="s">
        <v>79</v>
      </c>
      <c r="G14" s="22">
        <f>G95</f>
        <v>0</v>
      </c>
      <c r="H14" s="22">
        <f t="shared" ref="H14:T14" si="9">H95</f>
        <v>0</v>
      </c>
      <c r="I14" s="22">
        <f t="shared" si="9"/>
        <v>0</v>
      </c>
      <c r="J14" s="22">
        <f t="shared" si="9"/>
        <v>0</v>
      </c>
      <c r="K14" s="22">
        <f t="shared" si="9"/>
        <v>0</v>
      </c>
      <c r="L14" s="22">
        <f t="shared" si="9"/>
        <v>0</v>
      </c>
      <c r="M14" s="22">
        <f t="shared" si="9"/>
        <v>0</v>
      </c>
      <c r="N14" s="22">
        <f t="shared" si="9"/>
        <v>0</v>
      </c>
      <c r="O14" s="22">
        <f t="shared" si="9"/>
        <v>0</v>
      </c>
      <c r="P14" s="22">
        <f t="shared" si="9"/>
        <v>0</v>
      </c>
      <c r="Q14" s="22">
        <f t="shared" si="9"/>
        <v>0</v>
      </c>
      <c r="R14" s="22">
        <f t="shared" si="9"/>
        <v>0</v>
      </c>
      <c r="S14" s="22">
        <f t="shared" si="9"/>
        <v>0</v>
      </c>
      <c r="T14" s="22">
        <f t="shared" si="9"/>
        <v>0</v>
      </c>
    </row>
    <row r="15" spans="2:20" x14ac:dyDescent="0.25">
      <c r="B15" s="23" t="s">
        <v>22</v>
      </c>
      <c r="C15" s="62" t="s">
        <v>53</v>
      </c>
      <c r="D15" s="24" t="s">
        <v>20</v>
      </c>
      <c r="E15" s="25" t="s">
        <v>14</v>
      </c>
      <c r="F15" s="64" t="s">
        <v>79</v>
      </c>
      <c r="G15" s="22">
        <f>G106</f>
        <v>0</v>
      </c>
      <c r="H15" s="22">
        <f t="shared" ref="H15:T15" si="10">H106</f>
        <v>0</v>
      </c>
      <c r="I15" s="22">
        <f t="shared" si="10"/>
        <v>0</v>
      </c>
      <c r="J15" s="22">
        <f t="shared" si="10"/>
        <v>0</v>
      </c>
      <c r="K15" s="22">
        <f t="shared" si="10"/>
        <v>0</v>
      </c>
      <c r="L15" s="22">
        <f t="shared" si="10"/>
        <v>0</v>
      </c>
      <c r="M15" s="22">
        <f t="shared" si="10"/>
        <v>0</v>
      </c>
      <c r="N15" s="22">
        <f t="shared" si="10"/>
        <v>0</v>
      </c>
      <c r="O15" s="22">
        <f t="shared" si="10"/>
        <v>0</v>
      </c>
      <c r="P15" s="22">
        <f t="shared" si="10"/>
        <v>0</v>
      </c>
      <c r="Q15" s="22">
        <f t="shared" si="10"/>
        <v>0</v>
      </c>
      <c r="R15" s="22">
        <f t="shared" si="10"/>
        <v>0</v>
      </c>
      <c r="S15" s="22">
        <f t="shared" si="10"/>
        <v>0</v>
      </c>
      <c r="T15" s="22">
        <f t="shared" si="10"/>
        <v>0</v>
      </c>
    </row>
    <row r="16" spans="2:20" x14ac:dyDescent="0.25">
      <c r="B16" s="26"/>
      <c r="C16" s="27"/>
      <c r="D16" s="28"/>
      <c r="E16" s="28"/>
      <c r="F16" s="28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</row>
    <row r="17" spans="2:20" x14ac:dyDescent="0.25">
      <c r="B17" s="29" t="s">
        <v>23</v>
      </c>
      <c r="C17" s="59" t="s">
        <v>52</v>
      </c>
      <c r="D17" s="30"/>
      <c r="E17" s="30"/>
      <c r="F17" s="30"/>
      <c r="G17" s="18">
        <f t="shared" ref="G17:T17" si="11">SUM(G18:G26)</f>
        <v>1.5</v>
      </c>
      <c r="H17" s="18">
        <f t="shared" si="11"/>
        <v>0</v>
      </c>
      <c r="I17" s="18">
        <f t="shared" si="11"/>
        <v>0</v>
      </c>
      <c r="J17" s="18">
        <f t="shared" si="11"/>
        <v>0</v>
      </c>
      <c r="K17" s="18">
        <f t="shared" si="11"/>
        <v>0</v>
      </c>
      <c r="L17" s="18">
        <f t="shared" si="11"/>
        <v>0</v>
      </c>
      <c r="M17" s="18">
        <f t="shared" si="11"/>
        <v>0</v>
      </c>
      <c r="N17" s="18">
        <f t="shared" si="11"/>
        <v>0</v>
      </c>
      <c r="O17" s="18">
        <f t="shared" si="11"/>
        <v>0</v>
      </c>
      <c r="P17" s="18">
        <f t="shared" si="11"/>
        <v>0</v>
      </c>
      <c r="Q17" s="18">
        <f t="shared" si="11"/>
        <v>0</v>
      </c>
      <c r="R17" s="18">
        <f t="shared" si="11"/>
        <v>0</v>
      </c>
      <c r="S17" s="18">
        <f t="shared" si="11"/>
        <v>0</v>
      </c>
      <c r="T17" s="37">
        <f t="shared" si="11"/>
        <v>0</v>
      </c>
    </row>
    <row r="18" spans="2:20" x14ac:dyDescent="0.25">
      <c r="B18" s="31" t="s">
        <v>65</v>
      </c>
      <c r="C18" s="60" t="s">
        <v>54</v>
      </c>
      <c r="D18" s="20" t="s">
        <v>24</v>
      </c>
      <c r="E18" s="21" t="s">
        <v>11</v>
      </c>
      <c r="F18" s="64" t="s">
        <v>175</v>
      </c>
      <c r="G18" s="22">
        <v>0.5</v>
      </c>
      <c r="H18" s="22">
        <v>0</v>
      </c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38"/>
    </row>
    <row r="19" spans="2:20" x14ac:dyDescent="0.25">
      <c r="B19" s="31" t="s">
        <v>66</v>
      </c>
      <c r="C19" s="60" t="s">
        <v>64</v>
      </c>
      <c r="D19" s="20" t="s">
        <v>24</v>
      </c>
      <c r="E19" s="21" t="s">
        <v>11</v>
      </c>
      <c r="F19" s="64" t="s">
        <v>175</v>
      </c>
      <c r="G19" s="22">
        <v>0.5</v>
      </c>
      <c r="H19" s="22">
        <v>0</v>
      </c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39"/>
    </row>
    <row r="20" spans="2:20" x14ac:dyDescent="0.25">
      <c r="B20" s="31" t="s">
        <v>67</v>
      </c>
      <c r="C20" s="60" t="s">
        <v>74</v>
      </c>
      <c r="D20" s="20" t="s">
        <v>24</v>
      </c>
      <c r="E20" s="21" t="s">
        <v>11</v>
      </c>
      <c r="F20" s="64" t="s">
        <v>175</v>
      </c>
      <c r="G20" s="22">
        <v>0.5</v>
      </c>
      <c r="H20" s="22">
        <v>0</v>
      </c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39"/>
    </row>
    <row r="21" spans="2:20" x14ac:dyDescent="0.25">
      <c r="B21" s="31" t="s">
        <v>68</v>
      </c>
      <c r="C21" s="32" t="s">
        <v>27</v>
      </c>
      <c r="D21" s="20" t="s">
        <v>24</v>
      </c>
      <c r="E21" s="21" t="s">
        <v>14</v>
      </c>
      <c r="F21" s="21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39"/>
    </row>
    <row r="22" spans="2:20" x14ac:dyDescent="0.25">
      <c r="B22" s="31" t="s">
        <v>69</v>
      </c>
      <c r="C22" s="32" t="s">
        <v>28</v>
      </c>
      <c r="D22" s="20" t="s">
        <v>24</v>
      </c>
      <c r="E22" s="21" t="s">
        <v>14</v>
      </c>
      <c r="F22" s="21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39"/>
    </row>
    <row r="23" spans="2:20" x14ac:dyDescent="0.25">
      <c r="B23" s="31" t="s">
        <v>70</v>
      </c>
      <c r="C23" s="32" t="s">
        <v>29</v>
      </c>
      <c r="D23" s="20" t="s">
        <v>24</v>
      </c>
      <c r="E23" s="21" t="s">
        <v>14</v>
      </c>
      <c r="F23" s="21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39"/>
    </row>
    <row r="24" spans="2:20" x14ac:dyDescent="0.25">
      <c r="B24" s="31" t="s">
        <v>71</v>
      </c>
      <c r="C24" s="32" t="s">
        <v>30</v>
      </c>
      <c r="D24" s="20" t="s">
        <v>24</v>
      </c>
      <c r="E24" s="21" t="s">
        <v>14</v>
      </c>
      <c r="F24" s="21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39"/>
    </row>
    <row r="25" spans="2:20" x14ac:dyDescent="0.25">
      <c r="B25" s="31" t="s">
        <v>72</v>
      </c>
      <c r="C25" s="32" t="s">
        <v>31</v>
      </c>
      <c r="D25" s="20" t="s">
        <v>24</v>
      </c>
      <c r="E25" s="21" t="s">
        <v>14</v>
      </c>
      <c r="F25" s="21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39"/>
    </row>
    <row r="26" spans="2:20" x14ac:dyDescent="0.25">
      <c r="B26" s="31" t="s">
        <v>73</v>
      </c>
      <c r="C26" s="33" t="s">
        <v>32</v>
      </c>
      <c r="D26" s="24" t="s">
        <v>24</v>
      </c>
      <c r="E26" s="25" t="s">
        <v>14</v>
      </c>
      <c r="F26" s="25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40"/>
    </row>
    <row r="27" spans="2:20" x14ac:dyDescent="0.25">
      <c r="B27" s="35"/>
      <c r="C27" s="36"/>
      <c r="D27" s="28"/>
      <c r="E27" s="28"/>
      <c r="F27" s="28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</row>
    <row r="28" spans="2:20" x14ac:dyDescent="0.25">
      <c r="B28" s="26"/>
      <c r="C28" s="27"/>
      <c r="D28" s="28"/>
      <c r="E28" s="28"/>
      <c r="F28" s="28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</row>
    <row r="29" spans="2:20" x14ac:dyDescent="0.25">
      <c r="B29" s="29" t="s">
        <v>33</v>
      </c>
      <c r="C29" s="59" t="s">
        <v>75</v>
      </c>
      <c r="D29" s="30"/>
      <c r="E29" s="30"/>
      <c r="F29" s="30"/>
      <c r="G29" s="18">
        <f t="shared" ref="G29:T29" si="12">SUM(G30:G38)</f>
        <v>1</v>
      </c>
      <c r="H29" s="18">
        <f t="shared" si="12"/>
        <v>1</v>
      </c>
      <c r="I29" s="18">
        <f t="shared" si="12"/>
        <v>0</v>
      </c>
      <c r="J29" s="18">
        <f t="shared" si="12"/>
        <v>0</v>
      </c>
      <c r="K29" s="18">
        <f t="shared" si="12"/>
        <v>0</v>
      </c>
      <c r="L29" s="18">
        <f t="shared" si="12"/>
        <v>0</v>
      </c>
      <c r="M29" s="18">
        <f t="shared" si="12"/>
        <v>0</v>
      </c>
      <c r="N29" s="18">
        <f t="shared" si="12"/>
        <v>0</v>
      </c>
      <c r="O29" s="18">
        <f t="shared" si="12"/>
        <v>0</v>
      </c>
      <c r="P29" s="18">
        <f t="shared" si="12"/>
        <v>0</v>
      </c>
      <c r="Q29" s="18">
        <f t="shared" si="12"/>
        <v>0</v>
      </c>
      <c r="R29" s="18">
        <f t="shared" si="12"/>
        <v>0</v>
      </c>
      <c r="S29" s="18">
        <f t="shared" si="12"/>
        <v>0</v>
      </c>
      <c r="T29" s="37">
        <f t="shared" si="12"/>
        <v>0</v>
      </c>
    </row>
    <row r="30" spans="2:20" x14ac:dyDescent="0.25">
      <c r="B30" s="31" t="s">
        <v>91</v>
      </c>
      <c r="C30" s="60" t="s">
        <v>76</v>
      </c>
      <c r="D30" s="20" t="s">
        <v>24</v>
      </c>
      <c r="E30" s="21" t="s">
        <v>8</v>
      </c>
      <c r="F30" s="64" t="s">
        <v>176</v>
      </c>
      <c r="G30" s="22">
        <v>0.5</v>
      </c>
      <c r="H30" s="22">
        <v>0.5</v>
      </c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38"/>
    </row>
    <row r="31" spans="2:20" x14ac:dyDescent="0.25">
      <c r="B31" s="31" t="s">
        <v>92</v>
      </c>
      <c r="C31" s="60" t="s">
        <v>77</v>
      </c>
      <c r="D31" s="20" t="s">
        <v>24</v>
      </c>
      <c r="E31" s="21" t="s">
        <v>8</v>
      </c>
      <c r="F31" s="64" t="s">
        <v>176</v>
      </c>
      <c r="G31" s="22">
        <v>0.5</v>
      </c>
      <c r="H31" s="22">
        <v>0.5</v>
      </c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39"/>
    </row>
    <row r="32" spans="2:20" x14ac:dyDescent="0.25">
      <c r="B32" s="31" t="s">
        <v>93</v>
      </c>
      <c r="C32" s="32" t="s">
        <v>26</v>
      </c>
      <c r="D32" s="20" t="s">
        <v>24</v>
      </c>
      <c r="E32" s="21" t="s">
        <v>14</v>
      </c>
      <c r="F32" s="21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39"/>
    </row>
    <row r="33" spans="2:20" x14ac:dyDescent="0.25">
      <c r="B33" s="31" t="s">
        <v>94</v>
      </c>
      <c r="C33" s="32" t="s">
        <v>27</v>
      </c>
      <c r="D33" s="20" t="s">
        <v>24</v>
      </c>
      <c r="E33" s="21" t="s">
        <v>14</v>
      </c>
      <c r="F33" s="21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39"/>
    </row>
    <row r="34" spans="2:20" x14ac:dyDescent="0.25">
      <c r="B34" s="31" t="s">
        <v>95</v>
      </c>
      <c r="C34" s="32" t="s">
        <v>28</v>
      </c>
      <c r="D34" s="20" t="s">
        <v>24</v>
      </c>
      <c r="E34" s="21" t="s">
        <v>14</v>
      </c>
      <c r="F34" s="21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39"/>
    </row>
    <row r="35" spans="2:20" x14ac:dyDescent="0.25">
      <c r="B35" s="31" t="s">
        <v>96</v>
      </c>
      <c r="C35" s="32" t="s">
        <v>29</v>
      </c>
      <c r="D35" s="20" t="s">
        <v>24</v>
      </c>
      <c r="E35" s="21" t="s">
        <v>14</v>
      </c>
      <c r="F35" s="21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39"/>
    </row>
    <row r="36" spans="2:20" x14ac:dyDescent="0.25">
      <c r="B36" s="31" t="s">
        <v>97</v>
      </c>
      <c r="C36" s="32" t="s">
        <v>30</v>
      </c>
      <c r="D36" s="20" t="s">
        <v>24</v>
      </c>
      <c r="E36" s="21" t="s">
        <v>14</v>
      </c>
      <c r="F36" s="21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39"/>
    </row>
    <row r="37" spans="2:20" x14ac:dyDescent="0.25">
      <c r="B37" s="31" t="s">
        <v>98</v>
      </c>
      <c r="C37" s="32" t="s">
        <v>31</v>
      </c>
      <c r="D37" s="20" t="s">
        <v>24</v>
      </c>
      <c r="E37" s="21" t="s">
        <v>14</v>
      </c>
      <c r="F37" s="21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39"/>
    </row>
    <row r="38" spans="2:20" x14ac:dyDescent="0.25">
      <c r="B38" s="31" t="s">
        <v>99</v>
      </c>
      <c r="C38" s="33" t="s">
        <v>32</v>
      </c>
      <c r="D38" s="24" t="s">
        <v>24</v>
      </c>
      <c r="E38" s="25" t="s">
        <v>14</v>
      </c>
      <c r="F38" s="25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40"/>
    </row>
    <row r="39" spans="2:20" x14ac:dyDescent="0.25">
      <c r="B39" s="26"/>
      <c r="C39" s="27"/>
      <c r="D39" s="28"/>
      <c r="E39" s="28"/>
      <c r="F39" s="28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</row>
    <row r="40" spans="2:20" x14ac:dyDescent="0.25">
      <c r="B40" s="29" t="s">
        <v>34</v>
      </c>
      <c r="C40" s="59" t="s">
        <v>81</v>
      </c>
      <c r="D40" s="30"/>
      <c r="E40" s="30"/>
      <c r="F40" s="30"/>
      <c r="G40" s="18">
        <f t="shared" ref="G40:T40" si="13">SUM(G41:G49)</f>
        <v>0</v>
      </c>
      <c r="H40" s="18">
        <f t="shared" si="13"/>
        <v>0</v>
      </c>
      <c r="I40" s="18">
        <f t="shared" si="13"/>
        <v>0</v>
      </c>
      <c r="J40" s="18">
        <f t="shared" si="13"/>
        <v>0</v>
      </c>
      <c r="K40" s="18">
        <f t="shared" si="13"/>
        <v>0</v>
      </c>
      <c r="L40" s="18">
        <f t="shared" si="13"/>
        <v>0</v>
      </c>
      <c r="M40" s="18">
        <f t="shared" si="13"/>
        <v>0</v>
      </c>
      <c r="N40" s="18">
        <f t="shared" si="13"/>
        <v>0</v>
      </c>
      <c r="O40" s="18">
        <f t="shared" si="13"/>
        <v>0</v>
      </c>
      <c r="P40" s="18">
        <f t="shared" si="13"/>
        <v>0</v>
      </c>
      <c r="Q40" s="18">
        <f t="shared" si="13"/>
        <v>0</v>
      </c>
      <c r="R40" s="18">
        <f t="shared" si="13"/>
        <v>0</v>
      </c>
      <c r="S40" s="18">
        <f t="shared" si="13"/>
        <v>0</v>
      </c>
      <c r="T40" s="37">
        <f t="shared" si="13"/>
        <v>0</v>
      </c>
    </row>
    <row r="41" spans="2:20" x14ac:dyDescent="0.25">
      <c r="B41" s="31" t="s">
        <v>100</v>
      </c>
      <c r="C41" s="60" t="s">
        <v>82</v>
      </c>
      <c r="D41" s="20" t="s">
        <v>24</v>
      </c>
      <c r="E41" s="21" t="s">
        <v>14</v>
      </c>
      <c r="F41" s="64" t="s">
        <v>175</v>
      </c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38"/>
    </row>
    <row r="42" spans="2:20" x14ac:dyDescent="0.25">
      <c r="B42" s="31" t="s">
        <v>101</v>
      </c>
      <c r="C42" s="60" t="s">
        <v>83</v>
      </c>
      <c r="D42" s="20" t="s">
        <v>24</v>
      </c>
      <c r="E42" s="21" t="s">
        <v>14</v>
      </c>
      <c r="F42" s="64" t="s">
        <v>175</v>
      </c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39"/>
    </row>
    <row r="43" spans="2:20" x14ac:dyDescent="0.25">
      <c r="B43" s="31" t="s">
        <v>102</v>
      </c>
      <c r="C43" s="60" t="s">
        <v>84</v>
      </c>
      <c r="D43" s="20" t="s">
        <v>24</v>
      </c>
      <c r="E43" s="21" t="s">
        <v>14</v>
      </c>
      <c r="F43" s="64" t="s">
        <v>175</v>
      </c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39"/>
    </row>
    <row r="44" spans="2:20" x14ac:dyDescent="0.25">
      <c r="B44" s="31" t="s">
        <v>103</v>
      </c>
      <c r="C44" s="32" t="s">
        <v>27</v>
      </c>
      <c r="D44" s="20" t="s">
        <v>24</v>
      </c>
      <c r="E44" s="21" t="s">
        <v>14</v>
      </c>
      <c r="F44" s="21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39"/>
    </row>
    <row r="45" spans="2:20" x14ac:dyDescent="0.25">
      <c r="B45" s="31" t="s">
        <v>104</v>
      </c>
      <c r="C45" s="32" t="s">
        <v>28</v>
      </c>
      <c r="D45" s="20" t="s">
        <v>24</v>
      </c>
      <c r="E45" s="21" t="s">
        <v>14</v>
      </c>
      <c r="F45" s="21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39"/>
    </row>
    <row r="46" spans="2:20" x14ac:dyDescent="0.25">
      <c r="B46" s="31" t="s">
        <v>105</v>
      </c>
      <c r="C46" s="32" t="s">
        <v>29</v>
      </c>
      <c r="D46" s="20" t="s">
        <v>24</v>
      </c>
      <c r="E46" s="21" t="s">
        <v>14</v>
      </c>
      <c r="F46" s="21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39"/>
    </row>
    <row r="47" spans="2:20" x14ac:dyDescent="0.25">
      <c r="B47" s="31" t="s">
        <v>106</v>
      </c>
      <c r="C47" s="32" t="s">
        <v>30</v>
      </c>
      <c r="D47" s="20" t="s">
        <v>24</v>
      </c>
      <c r="E47" s="21" t="s">
        <v>14</v>
      </c>
      <c r="F47" s="21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39"/>
    </row>
    <row r="48" spans="2:20" x14ac:dyDescent="0.25">
      <c r="B48" s="31" t="s">
        <v>107</v>
      </c>
      <c r="C48" s="32" t="s">
        <v>31</v>
      </c>
      <c r="D48" s="20" t="s">
        <v>24</v>
      </c>
      <c r="E48" s="21" t="s">
        <v>14</v>
      </c>
      <c r="F48" s="21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39"/>
    </row>
    <row r="49" spans="2:21" x14ac:dyDescent="0.25">
      <c r="B49" s="31" t="s">
        <v>108</v>
      </c>
      <c r="C49" s="33" t="s">
        <v>32</v>
      </c>
      <c r="D49" s="24" t="s">
        <v>24</v>
      </c>
      <c r="E49" s="25" t="s">
        <v>14</v>
      </c>
      <c r="F49" s="25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40"/>
    </row>
    <row r="50" spans="2:21" x14ac:dyDescent="0.25">
      <c r="B50" s="26"/>
      <c r="C50" s="27"/>
      <c r="D50" s="28"/>
      <c r="E50" s="28"/>
      <c r="F50" s="28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</row>
    <row r="51" spans="2:21" x14ac:dyDescent="0.25">
      <c r="B51" s="29" t="s">
        <v>35</v>
      </c>
      <c r="C51" s="59" t="s">
        <v>63</v>
      </c>
      <c r="D51" s="30"/>
      <c r="E51" s="30"/>
      <c r="F51" s="30"/>
      <c r="G51" s="18">
        <f t="shared" ref="G51:T51" si="14">SUM(G52:G60)</f>
        <v>0</v>
      </c>
      <c r="H51" s="18">
        <f t="shared" si="14"/>
        <v>0</v>
      </c>
      <c r="I51" s="18">
        <f t="shared" si="14"/>
        <v>0</v>
      </c>
      <c r="J51" s="18">
        <f t="shared" si="14"/>
        <v>0</v>
      </c>
      <c r="K51" s="18">
        <f t="shared" si="14"/>
        <v>0</v>
      </c>
      <c r="L51" s="18">
        <f t="shared" si="14"/>
        <v>0</v>
      </c>
      <c r="M51" s="18">
        <f t="shared" si="14"/>
        <v>0</v>
      </c>
      <c r="N51" s="18">
        <f t="shared" si="14"/>
        <v>0</v>
      </c>
      <c r="O51" s="18">
        <f t="shared" si="14"/>
        <v>0</v>
      </c>
      <c r="P51" s="18">
        <f t="shared" si="14"/>
        <v>0</v>
      </c>
      <c r="Q51" s="18">
        <f t="shared" si="14"/>
        <v>0</v>
      </c>
      <c r="R51" s="18">
        <f t="shared" si="14"/>
        <v>0</v>
      </c>
      <c r="S51" s="18">
        <f t="shared" si="14"/>
        <v>0</v>
      </c>
      <c r="T51" s="37">
        <f t="shared" si="14"/>
        <v>0</v>
      </c>
    </row>
    <row r="52" spans="2:21" x14ac:dyDescent="0.25">
      <c r="B52" s="31" t="s">
        <v>109</v>
      </c>
      <c r="C52" s="60" t="s">
        <v>85</v>
      </c>
      <c r="D52" s="20" t="s">
        <v>24</v>
      </c>
      <c r="E52" s="21" t="s">
        <v>14</v>
      </c>
      <c r="F52" s="64" t="s">
        <v>174</v>
      </c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39"/>
    </row>
    <row r="53" spans="2:21" x14ac:dyDescent="0.25">
      <c r="B53" s="31" t="s">
        <v>110</v>
      </c>
      <c r="C53" s="60" t="s">
        <v>86</v>
      </c>
      <c r="D53" s="20" t="s">
        <v>24</v>
      </c>
      <c r="E53" s="21" t="s">
        <v>14</v>
      </c>
      <c r="F53" s="64" t="s">
        <v>174</v>
      </c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39"/>
    </row>
    <row r="54" spans="2:21" x14ac:dyDescent="0.25">
      <c r="B54" s="31" t="s">
        <v>111</v>
      </c>
      <c r="C54" s="32" t="s">
        <v>26</v>
      </c>
      <c r="D54" s="20" t="s">
        <v>24</v>
      </c>
      <c r="E54" s="21" t="s">
        <v>14</v>
      </c>
      <c r="F54" s="21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39"/>
    </row>
    <row r="55" spans="2:21" x14ac:dyDescent="0.25">
      <c r="B55" s="31" t="s">
        <v>112</v>
      </c>
      <c r="C55" s="32" t="s">
        <v>27</v>
      </c>
      <c r="D55" s="20" t="s">
        <v>24</v>
      </c>
      <c r="E55" s="21" t="s">
        <v>14</v>
      </c>
      <c r="F55" s="21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39"/>
    </row>
    <row r="56" spans="2:21" x14ac:dyDescent="0.25">
      <c r="B56" s="31" t="s">
        <v>113</v>
      </c>
      <c r="C56" s="32" t="s">
        <v>28</v>
      </c>
      <c r="D56" s="20" t="s">
        <v>24</v>
      </c>
      <c r="E56" s="21" t="s">
        <v>14</v>
      </c>
      <c r="F56" s="21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39"/>
    </row>
    <row r="57" spans="2:21" x14ac:dyDescent="0.25">
      <c r="B57" s="31" t="s">
        <v>114</v>
      </c>
      <c r="C57" s="32" t="s">
        <v>29</v>
      </c>
      <c r="D57" s="20" t="s">
        <v>24</v>
      </c>
      <c r="E57" s="21" t="s">
        <v>14</v>
      </c>
      <c r="F57" s="21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39"/>
    </row>
    <row r="58" spans="2:21" x14ac:dyDescent="0.25">
      <c r="B58" s="31" t="s">
        <v>115</v>
      </c>
      <c r="C58" s="32" t="s">
        <v>30</v>
      </c>
      <c r="D58" s="20" t="s">
        <v>24</v>
      </c>
      <c r="E58" s="21" t="s">
        <v>14</v>
      </c>
      <c r="F58" s="21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39"/>
    </row>
    <row r="59" spans="2:21" x14ac:dyDescent="0.25">
      <c r="B59" s="31" t="s">
        <v>116</v>
      </c>
      <c r="C59" s="32" t="s">
        <v>31</v>
      </c>
      <c r="D59" s="20" t="s">
        <v>24</v>
      </c>
      <c r="E59" s="21" t="s">
        <v>14</v>
      </c>
      <c r="F59" s="21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39"/>
    </row>
    <row r="60" spans="2:21" x14ac:dyDescent="0.25">
      <c r="B60" s="31" t="s">
        <v>117</v>
      </c>
      <c r="C60" s="33" t="s">
        <v>32</v>
      </c>
      <c r="D60" s="24" t="s">
        <v>24</v>
      </c>
      <c r="E60" s="25" t="s">
        <v>14</v>
      </c>
      <c r="F60" s="25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40"/>
    </row>
    <row r="61" spans="2:21" x14ac:dyDescent="0.25">
      <c r="B61" s="26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</row>
    <row r="62" spans="2:21" x14ac:dyDescent="0.25">
      <c r="B62" s="29" t="s">
        <v>36</v>
      </c>
      <c r="C62" s="59" t="s">
        <v>58</v>
      </c>
      <c r="D62" s="30"/>
      <c r="E62" s="30"/>
      <c r="F62" s="30"/>
      <c r="G62" s="18">
        <f t="shared" ref="G62:T62" si="15">SUM(G63:G71)</f>
        <v>0</v>
      </c>
      <c r="H62" s="18">
        <f t="shared" si="15"/>
        <v>0</v>
      </c>
      <c r="I62" s="18">
        <f t="shared" si="15"/>
        <v>0</v>
      </c>
      <c r="J62" s="18">
        <f t="shared" si="15"/>
        <v>0</v>
      </c>
      <c r="K62" s="18">
        <f t="shared" si="15"/>
        <v>0</v>
      </c>
      <c r="L62" s="18">
        <f t="shared" si="15"/>
        <v>0</v>
      </c>
      <c r="M62" s="18">
        <f t="shared" si="15"/>
        <v>0</v>
      </c>
      <c r="N62" s="18">
        <f t="shared" si="15"/>
        <v>0</v>
      </c>
      <c r="O62" s="18">
        <f t="shared" si="15"/>
        <v>0</v>
      </c>
      <c r="P62" s="18">
        <f t="shared" si="15"/>
        <v>0</v>
      </c>
      <c r="Q62" s="18">
        <f t="shared" si="15"/>
        <v>0</v>
      </c>
      <c r="R62" s="18">
        <f t="shared" si="15"/>
        <v>0</v>
      </c>
      <c r="S62" s="18">
        <f t="shared" si="15"/>
        <v>0</v>
      </c>
      <c r="T62" s="37">
        <f t="shared" si="15"/>
        <v>0</v>
      </c>
    </row>
    <row r="63" spans="2:21" x14ac:dyDescent="0.25">
      <c r="B63" s="31" t="s">
        <v>118</v>
      </c>
      <c r="C63" s="60" t="s">
        <v>87</v>
      </c>
      <c r="D63" s="20" t="s">
        <v>24</v>
      </c>
      <c r="E63" s="21" t="s">
        <v>14</v>
      </c>
      <c r="F63" s="64" t="s">
        <v>174</v>
      </c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39"/>
    </row>
    <row r="64" spans="2:21" x14ac:dyDescent="0.25">
      <c r="B64" s="31" t="s">
        <v>119</v>
      </c>
      <c r="C64" s="60" t="s">
        <v>88</v>
      </c>
      <c r="D64" s="20" t="s">
        <v>24</v>
      </c>
      <c r="E64" s="21" t="s">
        <v>14</v>
      </c>
      <c r="F64" s="64" t="s">
        <v>174</v>
      </c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39"/>
    </row>
    <row r="65" spans="2:20" ht="16.5" customHeight="1" x14ac:dyDescent="0.25">
      <c r="B65" s="31" t="s">
        <v>120</v>
      </c>
      <c r="C65" s="60" t="s">
        <v>89</v>
      </c>
      <c r="D65" s="20" t="s">
        <v>24</v>
      </c>
      <c r="E65" s="21" t="s">
        <v>14</v>
      </c>
      <c r="F65" s="64" t="s">
        <v>174</v>
      </c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39"/>
    </row>
    <row r="66" spans="2:20" x14ac:dyDescent="0.25">
      <c r="B66" s="31" t="s">
        <v>121</v>
      </c>
      <c r="C66" s="60" t="s">
        <v>90</v>
      </c>
      <c r="D66" s="20" t="s">
        <v>24</v>
      </c>
      <c r="E66" s="21" t="s">
        <v>14</v>
      </c>
      <c r="F66" s="64" t="s">
        <v>174</v>
      </c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39"/>
    </row>
    <row r="67" spans="2:20" x14ac:dyDescent="0.25">
      <c r="B67" s="31" t="s">
        <v>122</v>
      </c>
      <c r="C67" s="32" t="s">
        <v>28</v>
      </c>
      <c r="D67" s="20" t="s">
        <v>24</v>
      </c>
      <c r="E67" s="21" t="s">
        <v>14</v>
      </c>
      <c r="F67" s="21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39"/>
    </row>
    <row r="68" spans="2:20" x14ac:dyDescent="0.25">
      <c r="B68" s="31" t="s">
        <v>123</v>
      </c>
      <c r="C68" s="32" t="s">
        <v>29</v>
      </c>
      <c r="D68" s="20" t="s">
        <v>24</v>
      </c>
      <c r="E68" s="21" t="s">
        <v>14</v>
      </c>
      <c r="F68" s="21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39"/>
    </row>
    <row r="69" spans="2:20" x14ac:dyDescent="0.25">
      <c r="B69" s="31" t="s">
        <v>124</v>
      </c>
      <c r="C69" s="32" t="s">
        <v>30</v>
      </c>
      <c r="D69" s="20" t="s">
        <v>24</v>
      </c>
      <c r="E69" s="21" t="s">
        <v>14</v>
      </c>
      <c r="F69" s="21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39"/>
    </row>
    <row r="70" spans="2:20" x14ac:dyDescent="0.25">
      <c r="B70" s="31" t="s">
        <v>125</v>
      </c>
      <c r="C70" s="32" t="s">
        <v>31</v>
      </c>
      <c r="D70" s="20" t="s">
        <v>24</v>
      </c>
      <c r="E70" s="21" t="s">
        <v>14</v>
      </c>
      <c r="F70" s="21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39"/>
    </row>
    <row r="71" spans="2:20" x14ac:dyDescent="0.25">
      <c r="B71" s="31" t="s">
        <v>126</v>
      </c>
      <c r="C71" s="33" t="s">
        <v>32</v>
      </c>
      <c r="D71" s="24" t="s">
        <v>24</v>
      </c>
      <c r="E71" s="25" t="s">
        <v>14</v>
      </c>
      <c r="F71" s="25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40"/>
    </row>
    <row r="73" spans="2:20" x14ac:dyDescent="0.25">
      <c r="B73" s="29" t="s">
        <v>37</v>
      </c>
      <c r="C73" s="59" t="s">
        <v>60</v>
      </c>
      <c r="D73" s="30"/>
      <c r="E73" s="30"/>
      <c r="F73" s="30"/>
      <c r="G73" s="18">
        <f t="shared" ref="G73:T73" si="16">SUM(G74:G82)</f>
        <v>0</v>
      </c>
      <c r="H73" s="18">
        <f t="shared" si="16"/>
        <v>0</v>
      </c>
      <c r="I73" s="18">
        <f t="shared" si="16"/>
        <v>0</v>
      </c>
      <c r="J73" s="18">
        <f t="shared" si="16"/>
        <v>0</v>
      </c>
      <c r="K73" s="18">
        <f t="shared" si="16"/>
        <v>0</v>
      </c>
      <c r="L73" s="18">
        <f t="shared" si="16"/>
        <v>0</v>
      </c>
      <c r="M73" s="18">
        <f t="shared" si="16"/>
        <v>0</v>
      </c>
      <c r="N73" s="18">
        <f t="shared" si="16"/>
        <v>0</v>
      </c>
      <c r="O73" s="18">
        <f t="shared" si="16"/>
        <v>0</v>
      </c>
      <c r="P73" s="18">
        <f t="shared" si="16"/>
        <v>0</v>
      </c>
      <c r="Q73" s="18">
        <f t="shared" si="16"/>
        <v>0</v>
      </c>
      <c r="R73" s="18">
        <f t="shared" si="16"/>
        <v>0</v>
      </c>
      <c r="S73" s="18">
        <f t="shared" si="16"/>
        <v>0</v>
      </c>
      <c r="T73" s="37">
        <f t="shared" si="16"/>
        <v>0</v>
      </c>
    </row>
    <row r="74" spans="2:20" x14ac:dyDescent="0.25">
      <c r="B74" s="31" t="s">
        <v>127</v>
      </c>
      <c r="C74" s="60" t="s">
        <v>154</v>
      </c>
      <c r="D74" s="20" t="s">
        <v>24</v>
      </c>
      <c r="E74" s="21" t="s">
        <v>14</v>
      </c>
      <c r="F74" s="64" t="s">
        <v>174</v>
      </c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39"/>
    </row>
    <row r="75" spans="2:20" x14ac:dyDescent="0.25">
      <c r="B75" s="31" t="s">
        <v>128</v>
      </c>
      <c r="C75" s="60" t="s">
        <v>155</v>
      </c>
      <c r="D75" s="20" t="s">
        <v>24</v>
      </c>
      <c r="E75" s="21" t="s">
        <v>14</v>
      </c>
      <c r="F75" s="64" t="s">
        <v>174</v>
      </c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39"/>
    </row>
    <row r="76" spans="2:20" x14ac:dyDescent="0.25">
      <c r="B76" s="31" t="s">
        <v>129</v>
      </c>
      <c r="C76" s="32" t="s">
        <v>26</v>
      </c>
      <c r="D76" s="20" t="s">
        <v>24</v>
      </c>
      <c r="E76" s="21" t="s">
        <v>14</v>
      </c>
      <c r="F76" s="21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39"/>
    </row>
    <row r="77" spans="2:20" x14ac:dyDescent="0.25">
      <c r="B77" s="31" t="s">
        <v>130</v>
      </c>
      <c r="C77" s="32" t="s">
        <v>27</v>
      </c>
      <c r="D77" s="20" t="s">
        <v>24</v>
      </c>
      <c r="E77" s="21" t="s">
        <v>14</v>
      </c>
      <c r="F77" s="21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39"/>
    </row>
    <row r="78" spans="2:20" x14ac:dyDescent="0.25">
      <c r="B78" s="31" t="s">
        <v>131</v>
      </c>
      <c r="C78" s="32" t="s">
        <v>28</v>
      </c>
      <c r="D78" s="20" t="s">
        <v>24</v>
      </c>
      <c r="E78" s="21" t="s">
        <v>14</v>
      </c>
      <c r="F78" s="21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39"/>
    </row>
    <row r="79" spans="2:20" x14ac:dyDescent="0.25">
      <c r="B79" s="31" t="s">
        <v>132</v>
      </c>
      <c r="C79" s="32" t="s">
        <v>29</v>
      </c>
      <c r="D79" s="20" t="s">
        <v>24</v>
      </c>
      <c r="E79" s="21" t="s">
        <v>14</v>
      </c>
      <c r="F79" s="21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39"/>
    </row>
    <row r="80" spans="2:20" x14ac:dyDescent="0.25">
      <c r="B80" s="31" t="s">
        <v>133</v>
      </c>
      <c r="C80" s="32" t="s">
        <v>30</v>
      </c>
      <c r="D80" s="20" t="s">
        <v>24</v>
      </c>
      <c r="E80" s="21" t="s">
        <v>14</v>
      </c>
      <c r="F80" s="21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39"/>
    </row>
    <row r="81" spans="2:20" x14ac:dyDescent="0.25">
      <c r="B81" s="31" t="s">
        <v>134</v>
      </c>
      <c r="C81" s="32" t="s">
        <v>31</v>
      </c>
      <c r="D81" s="20" t="s">
        <v>24</v>
      </c>
      <c r="E81" s="21" t="s">
        <v>14</v>
      </c>
      <c r="F81" s="21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39"/>
    </row>
    <row r="82" spans="2:20" x14ac:dyDescent="0.25">
      <c r="B82" s="31" t="s">
        <v>135</v>
      </c>
      <c r="C82" s="33" t="s">
        <v>32</v>
      </c>
      <c r="D82" s="24" t="s">
        <v>24</v>
      </c>
      <c r="E82" s="25" t="s">
        <v>14</v>
      </c>
      <c r="F82" s="25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40"/>
    </row>
    <row r="84" spans="2:20" x14ac:dyDescent="0.25">
      <c r="B84" s="29" t="s">
        <v>38</v>
      </c>
      <c r="C84" s="59" t="s">
        <v>62</v>
      </c>
      <c r="D84" s="30"/>
      <c r="E84" s="30"/>
      <c r="F84" s="30"/>
      <c r="G84" s="18">
        <f t="shared" ref="G84:T84" si="17">SUM(G85:G93)</f>
        <v>0</v>
      </c>
      <c r="H84" s="18">
        <f t="shared" si="17"/>
        <v>0</v>
      </c>
      <c r="I84" s="18">
        <f t="shared" si="17"/>
        <v>0</v>
      </c>
      <c r="J84" s="18">
        <f t="shared" si="17"/>
        <v>0</v>
      </c>
      <c r="K84" s="18">
        <f t="shared" si="17"/>
        <v>0</v>
      </c>
      <c r="L84" s="18">
        <f t="shared" si="17"/>
        <v>0</v>
      </c>
      <c r="M84" s="18">
        <f t="shared" si="17"/>
        <v>0</v>
      </c>
      <c r="N84" s="18">
        <f t="shared" si="17"/>
        <v>0</v>
      </c>
      <c r="O84" s="18">
        <f t="shared" si="17"/>
        <v>0</v>
      </c>
      <c r="P84" s="18">
        <f t="shared" si="17"/>
        <v>0</v>
      </c>
      <c r="Q84" s="18">
        <f t="shared" si="17"/>
        <v>0</v>
      </c>
      <c r="R84" s="18">
        <f t="shared" si="17"/>
        <v>0</v>
      </c>
      <c r="S84" s="18">
        <f t="shared" si="17"/>
        <v>0</v>
      </c>
      <c r="T84" s="37">
        <f t="shared" si="17"/>
        <v>0</v>
      </c>
    </row>
    <row r="85" spans="2:20" x14ac:dyDescent="0.25">
      <c r="B85" s="31" t="s">
        <v>136</v>
      </c>
      <c r="C85" s="60" t="s">
        <v>156</v>
      </c>
      <c r="D85" s="20" t="s">
        <v>24</v>
      </c>
      <c r="E85" s="21" t="s">
        <v>14</v>
      </c>
      <c r="F85" s="64" t="s">
        <v>174</v>
      </c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39"/>
    </row>
    <row r="86" spans="2:20" x14ac:dyDescent="0.25">
      <c r="B86" s="31" t="s">
        <v>137</v>
      </c>
      <c r="C86" s="60" t="s">
        <v>157</v>
      </c>
      <c r="D86" s="20" t="s">
        <v>24</v>
      </c>
      <c r="E86" s="21" t="s">
        <v>14</v>
      </c>
      <c r="F86" s="64" t="s">
        <v>174</v>
      </c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39"/>
    </row>
    <row r="87" spans="2:20" x14ac:dyDescent="0.25">
      <c r="B87" s="31" t="s">
        <v>138</v>
      </c>
      <c r="C87" s="60" t="s">
        <v>158</v>
      </c>
      <c r="D87" s="20" t="s">
        <v>24</v>
      </c>
      <c r="E87" s="21" t="s">
        <v>14</v>
      </c>
      <c r="F87" s="64" t="s">
        <v>174</v>
      </c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39"/>
    </row>
    <row r="88" spans="2:20" x14ac:dyDescent="0.25">
      <c r="B88" s="31" t="s">
        <v>139</v>
      </c>
      <c r="C88" s="60" t="s">
        <v>159</v>
      </c>
      <c r="D88" s="20" t="s">
        <v>24</v>
      </c>
      <c r="E88" s="21" t="s">
        <v>14</v>
      </c>
      <c r="F88" s="64" t="s">
        <v>174</v>
      </c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39"/>
    </row>
    <row r="89" spans="2:20" x14ac:dyDescent="0.25">
      <c r="B89" s="31" t="s">
        <v>140</v>
      </c>
      <c r="C89" s="32" t="s">
        <v>28</v>
      </c>
      <c r="D89" s="20" t="s">
        <v>24</v>
      </c>
      <c r="E89" s="21" t="s">
        <v>14</v>
      </c>
      <c r="F89" s="21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39"/>
    </row>
    <row r="90" spans="2:20" x14ac:dyDescent="0.25">
      <c r="B90" s="31" t="s">
        <v>141</v>
      </c>
      <c r="C90" s="32" t="s">
        <v>29</v>
      </c>
      <c r="D90" s="20" t="s">
        <v>24</v>
      </c>
      <c r="E90" s="21" t="s">
        <v>14</v>
      </c>
      <c r="F90" s="21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39"/>
    </row>
    <row r="91" spans="2:20" x14ac:dyDescent="0.25">
      <c r="B91" s="31" t="s">
        <v>142</v>
      </c>
      <c r="C91" s="32" t="s">
        <v>30</v>
      </c>
      <c r="D91" s="20" t="s">
        <v>24</v>
      </c>
      <c r="E91" s="21" t="s">
        <v>14</v>
      </c>
      <c r="F91" s="21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39"/>
    </row>
    <row r="92" spans="2:20" x14ac:dyDescent="0.25">
      <c r="B92" s="31" t="s">
        <v>143</v>
      </c>
      <c r="C92" s="32" t="s">
        <v>31</v>
      </c>
      <c r="D92" s="20" t="s">
        <v>24</v>
      </c>
      <c r="E92" s="21" t="s">
        <v>14</v>
      </c>
      <c r="F92" s="21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39"/>
    </row>
    <row r="93" spans="2:20" x14ac:dyDescent="0.25">
      <c r="B93" s="31" t="s">
        <v>144</v>
      </c>
      <c r="C93" s="33" t="s">
        <v>32</v>
      </c>
      <c r="D93" s="24" t="s">
        <v>24</v>
      </c>
      <c r="E93" s="25" t="s">
        <v>14</v>
      </c>
      <c r="F93" s="25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40"/>
    </row>
    <row r="95" spans="2:20" x14ac:dyDescent="0.25">
      <c r="B95" s="29" t="s">
        <v>39</v>
      </c>
      <c r="C95" s="59" t="s">
        <v>160</v>
      </c>
      <c r="D95" s="30"/>
      <c r="E95" s="30"/>
      <c r="F95" s="30"/>
      <c r="G95" s="18">
        <f t="shared" ref="G95:T95" si="18">SUM(G96:G104)</f>
        <v>0</v>
      </c>
      <c r="H95" s="18">
        <f t="shared" si="18"/>
        <v>0</v>
      </c>
      <c r="I95" s="18">
        <f t="shared" si="18"/>
        <v>0</v>
      </c>
      <c r="J95" s="18">
        <f t="shared" si="18"/>
        <v>0</v>
      </c>
      <c r="K95" s="18">
        <f t="shared" si="18"/>
        <v>0</v>
      </c>
      <c r="L95" s="18">
        <f t="shared" si="18"/>
        <v>0</v>
      </c>
      <c r="M95" s="18">
        <f t="shared" si="18"/>
        <v>0</v>
      </c>
      <c r="N95" s="18">
        <f t="shared" si="18"/>
        <v>0</v>
      </c>
      <c r="O95" s="18">
        <f t="shared" si="18"/>
        <v>0</v>
      </c>
      <c r="P95" s="18">
        <f t="shared" si="18"/>
        <v>0</v>
      </c>
      <c r="Q95" s="18">
        <f t="shared" si="18"/>
        <v>0</v>
      </c>
      <c r="R95" s="18">
        <f t="shared" si="18"/>
        <v>0</v>
      </c>
      <c r="S95" s="18">
        <f t="shared" si="18"/>
        <v>0</v>
      </c>
      <c r="T95" s="37">
        <f t="shared" si="18"/>
        <v>0</v>
      </c>
    </row>
    <row r="96" spans="2:20" x14ac:dyDescent="0.25">
      <c r="B96" s="31" t="s">
        <v>145</v>
      </c>
      <c r="C96" s="60" t="s">
        <v>161</v>
      </c>
      <c r="D96" s="20" t="s">
        <v>24</v>
      </c>
      <c r="E96" s="21" t="s">
        <v>14</v>
      </c>
      <c r="F96" s="64" t="s">
        <v>174</v>
      </c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39"/>
    </row>
    <row r="97" spans="2:20" x14ac:dyDescent="0.25">
      <c r="B97" s="31" t="s">
        <v>146</v>
      </c>
      <c r="C97" s="60" t="s">
        <v>162</v>
      </c>
      <c r="D97" s="20" t="s">
        <v>24</v>
      </c>
      <c r="E97" s="21" t="s">
        <v>14</v>
      </c>
      <c r="F97" s="64" t="s">
        <v>174</v>
      </c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39"/>
    </row>
    <row r="98" spans="2:20" x14ac:dyDescent="0.25">
      <c r="B98" s="31" t="s">
        <v>147</v>
      </c>
      <c r="C98" s="32" t="s">
        <v>163</v>
      </c>
      <c r="D98" s="20" t="s">
        <v>24</v>
      </c>
      <c r="E98" s="21" t="s">
        <v>14</v>
      </c>
      <c r="F98" s="21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39"/>
    </row>
    <row r="99" spans="2:20" x14ac:dyDescent="0.25">
      <c r="B99" s="31" t="s">
        <v>148</v>
      </c>
      <c r="C99" s="32" t="s">
        <v>27</v>
      </c>
      <c r="D99" s="20" t="s">
        <v>24</v>
      </c>
      <c r="E99" s="21" t="s">
        <v>14</v>
      </c>
      <c r="F99" s="21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39"/>
    </row>
    <row r="100" spans="2:20" x14ac:dyDescent="0.25">
      <c r="B100" s="31" t="s">
        <v>149</v>
      </c>
      <c r="C100" s="32" t="s">
        <v>28</v>
      </c>
      <c r="D100" s="20" t="s">
        <v>24</v>
      </c>
      <c r="E100" s="21" t="s">
        <v>14</v>
      </c>
      <c r="F100" s="21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39"/>
    </row>
    <row r="101" spans="2:20" x14ac:dyDescent="0.25">
      <c r="B101" s="31" t="s">
        <v>150</v>
      </c>
      <c r="C101" s="32" t="s">
        <v>29</v>
      </c>
      <c r="D101" s="20" t="s">
        <v>24</v>
      </c>
      <c r="E101" s="21" t="s">
        <v>14</v>
      </c>
      <c r="F101" s="21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39"/>
    </row>
    <row r="102" spans="2:20" x14ac:dyDescent="0.25">
      <c r="B102" s="31" t="s">
        <v>151</v>
      </c>
      <c r="C102" s="32" t="s">
        <v>30</v>
      </c>
      <c r="D102" s="20" t="s">
        <v>24</v>
      </c>
      <c r="E102" s="21" t="s">
        <v>14</v>
      </c>
      <c r="F102" s="21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39"/>
    </row>
    <row r="103" spans="2:20" x14ac:dyDescent="0.25">
      <c r="B103" s="31" t="s">
        <v>152</v>
      </c>
      <c r="C103" s="32" t="s">
        <v>31</v>
      </c>
      <c r="D103" s="20" t="s">
        <v>24</v>
      </c>
      <c r="E103" s="21" t="s">
        <v>14</v>
      </c>
      <c r="F103" s="21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39"/>
    </row>
    <row r="104" spans="2:20" x14ac:dyDescent="0.25">
      <c r="B104" s="31" t="s">
        <v>153</v>
      </c>
      <c r="C104" s="33" t="s">
        <v>32</v>
      </c>
      <c r="D104" s="24" t="s">
        <v>24</v>
      </c>
      <c r="E104" s="25" t="s">
        <v>14</v>
      </c>
      <c r="F104" s="25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40"/>
    </row>
    <row r="106" spans="2:20" x14ac:dyDescent="0.25">
      <c r="B106" s="29" t="s">
        <v>40</v>
      </c>
      <c r="C106" s="59" t="s">
        <v>53</v>
      </c>
      <c r="D106" s="30"/>
      <c r="E106" s="30"/>
      <c r="F106" s="30"/>
      <c r="G106" s="18">
        <f t="shared" ref="G106:T106" si="19">SUM(G107:G115)</f>
        <v>0</v>
      </c>
      <c r="H106" s="18">
        <f t="shared" si="19"/>
        <v>0</v>
      </c>
      <c r="I106" s="18">
        <f t="shared" si="19"/>
        <v>0</v>
      </c>
      <c r="J106" s="18">
        <f t="shared" si="19"/>
        <v>0</v>
      </c>
      <c r="K106" s="18">
        <f t="shared" si="19"/>
        <v>0</v>
      </c>
      <c r="L106" s="18">
        <f t="shared" si="19"/>
        <v>0</v>
      </c>
      <c r="M106" s="18">
        <f t="shared" si="19"/>
        <v>0</v>
      </c>
      <c r="N106" s="18">
        <f t="shared" si="19"/>
        <v>0</v>
      </c>
      <c r="O106" s="18">
        <f t="shared" si="19"/>
        <v>0</v>
      </c>
      <c r="P106" s="18">
        <f t="shared" si="19"/>
        <v>0</v>
      </c>
      <c r="Q106" s="18">
        <f t="shared" si="19"/>
        <v>0</v>
      </c>
      <c r="R106" s="18">
        <f t="shared" si="19"/>
        <v>0</v>
      </c>
      <c r="S106" s="18">
        <f t="shared" si="19"/>
        <v>0</v>
      </c>
      <c r="T106" s="37">
        <f t="shared" si="19"/>
        <v>0</v>
      </c>
    </row>
    <row r="107" spans="2:20" x14ac:dyDescent="0.25">
      <c r="B107" s="31" t="s">
        <v>164</v>
      </c>
      <c r="C107" s="60" t="s">
        <v>173</v>
      </c>
      <c r="D107" s="20" t="s">
        <v>24</v>
      </c>
      <c r="E107" s="21" t="s">
        <v>14</v>
      </c>
      <c r="F107" s="64" t="s">
        <v>174</v>
      </c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39"/>
    </row>
    <row r="108" spans="2:20" x14ac:dyDescent="0.25">
      <c r="B108" s="31" t="s">
        <v>165</v>
      </c>
      <c r="C108" s="32" t="s">
        <v>25</v>
      </c>
      <c r="D108" s="20" t="s">
        <v>24</v>
      </c>
      <c r="E108" s="21" t="s">
        <v>14</v>
      </c>
      <c r="F108" s="21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39"/>
    </row>
    <row r="109" spans="2:20" x14ac:dyDescent="0.25">
      <c r="B109" s="31" t="s">
        <v>166</v>
      </c>
      <c r="C109" s="32" t="s">
        <v>26</v>
      </c>
      <c r="D109" s="20" t="s">
        <v>24</v>
      </c>
      <c r="E109" s="21" t="s">
        <v>14</v>
      </c>
      <c r="F109" s="21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39"/>
    </row>
    <row r="110" spans="2:20" x14ac:dyDescent="0.25">
      <c r="B110" s="31" t="s">
        <v>167</v>
      </c>
      <c r="C110" s="32" t="s">
        <v>27</v>
      </c>
      <c r="D110" s="20" t="s">
        <v>24</v>
      </c>
      <c r="E110" s="21" t="s">
        <v>14</v>
      </c>
      <c r="F110" s="21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39"/>
    </row>
    <row r="111" spans="2:20" x14ac:dyDescent="0.25">
      <c r="B111" s="31" t="s">
        <v>168</v>
      </c>
      <c r="C111" s="32" t="s">
        <v>28</v>
      </c>
      <c r="D111" s="20" t="s">
        <v>24</v>
      </c>
      <c r="E111" s="21" t="s">
        <v>14</v>
      </c>
      <c r="F111" s="21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39"/>
    </row>
    <row r="112" spans="2:20" x14ac:dyDescent="0.25">
      <c r="B112" s="31" t="s">
        <v>169</v>
      </c>
      <c r="C112" s="32" t="s">
        <v>29</v>
      </c>
      <c r="D112" s="20" t="s">
        <v>24</v>
      </c>
      <c r="E112" s="21" t="s">
        <v>14</v>
      </c>
      <c r="F112" s="21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39"/>
    </row>
    <row r="113" spans="2:21" x14ac:dyDescent="0.25">
      <c r="B113" s="31" t="s">
        <v>170</v>
      </c>
      <c r="C113" s="32" t="s">
        <v>30</v>
      </c>
      <c r="D113" s="20" t="s">
        <v>24</v>
      </c>
      <c r="E113" s="21" t="s">
        <v>14</v>
      </c>
      <c r="F113" s="21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39"/>
    </row>
    <row r="114" spans="2:21" x14ac:dyDescent="0.25">
      <c r="B114" s="31" t="s">
        <v>171</v>
      </c>
      <c r="C114" s="32" t="s">
        <v>31</v>
      </c>
      <c r="D114" s="20" t="s">
        <v>24</v>
      </c>
      <c r="E114" s="21" t="s">
        <v>14</v>
      </c>
      <c r="F114" s="21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39"/>
    </row>
    <row r="115" spans="2:21" x14ac:dyDescent="0.25">
      <c r="B115" s="31" t="s">
        <v>172</v>
      </c>
      <c r="C115" s="33" t="s">
        <v>32</v>
      </c>
      <c r="D115" s="24" t="s">
        <v>24</v>
      </c>
      <c r="E115" s="25" t="s">
        <v>14</v>
      </c>
      <c r="F115" s="25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40"/>
    </row>
    <row r="124" spans="2:21" x14ac:dyDescent="0.25">
      <c r="B124" s="41"/>
      <c r="C124" s="42" t="s">
        <v>41</v>
      </c>
      <c r="D124" s="43"/>
      <c r="E124" s="43"/>
      <c r="F124" s="43"/>
      <c r="G124" s="44">
        <f>G6</f>
        <v>2.5</v>
      </c>
      <c r="H124" s="44">
        <f t="shared" ref="H124:T124" si="20">H6</f>
        <v>1</v>
      </c>
      <c r="I124" s="44">
        <f t="shared" si="20"/>
        <v>0</v>
      </c>
      <c r="J124" s="44">
        <f t="shared" si="20"/>
        <v>0</v>
      </c>
      <c r="K124" s="44">
        <f t="shared" si="20"/>
        <v>0</v>
      </c>
      <c r="L124" s="44">
        <f t="shared" si="20"/>
        <v>0</v>
      </c>
      <c r="M124" s="44">
        <f t="shared" si="20"/>
        <v>0</v>
      </c>
      <c r="N124" s="44">
        <f t="shared" si="20"/>
        <v>0</v>
      </c>
      <c r="O124" s="44">
        <f t="shared" si="20"/>
        <v>0</v>
      </c>
      <c r="P124" s="44">
        <f t="shared" si="20"/>
        <v>0</v>
      </c>
      <c r="Q124" s="44">
        <f t="shared" si="20"/>
        <v>0</v>
      </c>
      <c r="R124" s="44">
        <f t="shared" si="20"/>
        <v>0</v>
      </c>
      <c r="S124" s="44">
        <f t="shared" si="20"/>
        <v>0</v>
      </c>
      <c r="T124" s="44">
        <f t="shared" si="20"/>
        <v>0</v>
      </c>
      <c r="U124" s="49"/>
    </row>
    <row r="126" spans="2:21" x14ac:dyDescent="0.25">
      <c r="B126" s="45"/>
      <c r="C126" s="46" t="s">
        <v>42</v>
      </c>
      <c r="D126" s="47">
        <f>SUM(G126:T126)-1</f>
        <v>9</v>
      </c>
      <c r="E126" s="47"/>
      <c r="F126" s="47"/>
      <c r="G126" s="47">
        <f>NETWORKDAYS(G4,G4,Holidays!$B5:$B28)</f>
        <v>1</v>
      </c>
      <c r="H126" s="47">
        <f>NETWORKDAYS(H4,H4,Holidays!$B5:$B28)</f>
        <v>1</v>
      </c>
      <c r="I126" s="47">
        <f>NETWORKDAYS(I4,I4,Holidays!$B5:$B28)</f>
        <v>1</v>
      </c>
      <c r="J126" s="47">
        <f>NETWORKDAYS(J4,J4,Holidays!$B5:$B28)</f>
        <v>1</v>
      </c>
      <c r="K126" s="47">
        <f>NETWORKDAYS(K4,K4,Holidays!$B5:$B28)</f>
        <v>1</v>
      </c>
      <c r="L126" s="47">
        <f>NETWORKDAYS(L4,L4,Holidays!$B5:$B28)</f>
        <v>0</v>
      </c>
      <c r="M126" s="47">
        <f>NETWORKDAYS(M4,M4,Holidays!$B5:$B28)</f>
        <v>0</v>
      </c>
      <c r="N126" s="47">
        <f>NETWORKDAYS(N4,N4,Holidays!$B5:$B28)</f>
        <v>1</v>
      </c>
      <c r="O126" s="47">
        <f>NETWORKDAYS(O4,O4,Holidays!$B5:$B28)</f>
        <v>1</v>
      </c>
      <c r="P126" s="47">
        <f>NETWORKDAYS(P4,P4,Holidays!$B5:$B28)</f>
        <v>1</v>
      </c>
      <c r="Q126" s="47">
        <f>NETWORKDAYS(Q4,Q4,Holidays!$B5:$B28)</f>
        <v>1</v>
      </c>
      <c r="R126" s="47">
        <f>NETWORKDAYS(R4,R4,Holidays!$B5:$B28)</f>
        <v>1</v>
      </c>
      <c r="S126" s="47">
        <f>NETWORKDAYS(S4,S4,Holidays!$B5:$B28)</f>
        <v>0</v>
      </c>
      <c r="T126" s="47">
        <f>NETWORKDAYS(T4,T4,Holidays!$B5:$B28)</f>
        <v>0</v>
      </c>
      <c r="U126" s="47"/>
    </row>
    <row r="127" spans="2:21" x14ac:dyDescent="0.25">
      <c r="B127" s="45"/>
      <c r="C127" s="47" t="s">
        <v>43</v>
      </c>
      <c r="D127" s="47">
        <f>G124/D126</f>
        <v>0.27777777777777779</v>
      </c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</row>
    <row r="128" spans="2:21" x14ac:dyDescent="0.25">
      <c r="B128" s="45"/>
      <c r="C128" s="46" t="s">
        <v>44</v>
      </c>
      <c r="D128" s="47"/>
      <c r="E128" s="47"/>
      <c r="F128" s="47"/>
      <c r="G128" s="47">
        <f>G124</f>
        <v>2.5</v>
      </c>
      <c r="H128" s="48">
        <f t="shared" ref="H128:T128" si="21">G128-(H126*$D$127)</f>
        <v>2.2222222222222223</v>
      </c>
      <c r="I128" s="48">
        <f t="shared" si="21"/>
        <v>1.9444444444444446</v>
      </c>
      <c r="J128" s="48">
        <f t="shared" si="21"/>
        <v>1.666666666666667</v>
      </c>
      <c r="K128" s="48">
        <f t="shared" si="21"/>
        <v>1.3888888888888893</v>
      </c>
      <c r="L128" s="48">
        <f t="shared" si="21"/>
        <v>1.3888888888888893</v>
      </c>
      <c r="M128" s="48">
        <f t="shared" si="21"/>
        <v>1.3888888888888893</v>
      </c>
      <c r="N128" s="48">
        <f t="shared" si="21"/>
        <v>1.1111111111111116</v>
      </c>
      <c r="O128" s="48">
        <f t="shared" si="21"/>
        <v>0.83333333333333381</v>
      </c>
      <c r="P128" s="48">
        <f t="shared" si="21"/>
        <v>0.55555555555555602</v>
      </c>
      <c r="Q128" s="48">
        <f t="shared" si="21"/>
        <v>0.27777777777777823</v>
      </c>
      <c r="R128" s="48">
        <f t="shared" si="21"/>
        <v>4.4408920985006262E-16</v>
      </c>
      <c r="S128" s="48">
        <f t="shared" si="21"/>
        <v>4.4408920985006262E-16</v>
      </c>
      <c r="T128" s="48">
        <f t="shared" si="21"/>
        <v>4.4408920985006262E-16</v>
      </c>
      <c r="U128" s="47"/>
    </row>
    <row r="132" spans="3:5" x14ac:dyDescent="0.25">
      <c r="C132" s="50" t="s">
        <v>45</v>
      </c>
      <c r="D132" s="51" t="s">
        <v>7</v>
      </c>
      <c r="E132" s="52" t="s">
        <v>8</v>
      </c>
    </row>
    <row r="133" spans="3:5" x14ac:dyDescent="0.25">
      <c r="D133" s="53" t="s">
        <v>10</v>
      </c>
      <c r="E133" s="52" t="s">
        <v>11</v>
      </c>
    </row>
    <row r="134" spans="3:5" x14ac:dyDescent="0.25">
      <c r="D134" s="54" t="s">
        <v>17</v>
      </c>
      <c r="E134" s="52" t="s">
        <v>14</v>
      </c>
    </row>
    <row r="135" spans="3:5" x14ac:dyDescent="0.25">
      <c r="D135" s="55" t="s">
        <v>20</v>
      </c>
      <c r="E135" s="56" t="s">
        <v>18</v>
      </c>
    </row>
    <row r="136" spans="3:5" x14ac:dyDescent="0.25">
      <c r="D136" s="50" t="s">
        <v>24</v>
      </c>
      <c r="E136" s="57"/>
    </row>
  </sheetData>
  <mergeCells count="1">
    <mergeCell ref="G2:T2"/>
  </mergeCells>
  <phoneticPr fontId="5" type="noConversion"/>
  <conditionalFormatting sqref="E7:E15 E18:E26 E30:E38 E41:E49 E52:E60 E63:E71 E74:E82 E85:E93 E96:E104 E107:E115">
    <cfRule type="cellIs" dxfId="3" priority="1" stopIfTrue="1" operator="equal">
      <formula>$E$135</formula>
    </cfRule>
  </conditionalFormatting>
  <conditionalFormatting sqref="D7:D15 D18:D26 D30:D38 D41:D49 D52:D60 D63:D71 D74:D82 D85:D93 D96:D104 D107:D115">
    <cfRule type="cellIs" dxfId="2" priority="2" stopIfTrue="1" operator="equal">
      <formula>$D$136</formula>
    </cfRule>
    <cfRule type="cellIs" dxfId="1" priority="2" stopIfTrue="1" operator="equal">
      <formula>$D$135</formula>
    </cfRule>
    <cfRule type="cellIs" dxfId="0" priority="3" stopIfTrue="1" operator="equal">
      <formula>$D$134</formula>
    </cfRule>
  </conditionalFormatting>
  <dataValidations count="2">
    <dataValidation type="list" allowBlank="1" showInputMessage="1" showErrorMessage="1" sqref="D7:D15 D18:D26 D30:D38 D41:D49 D52:D60 D63:D71 D74:D82 D85:D93 D96:D104 D107:D115">
      <formula1>TaskTypes</formula1>
    </dataValidation>
    <dataValidation type="list" allowBlank="1" showInputMessage="1" showErrorMessage="1" sqref="E7:E15 E18:E26 E30:E38 E41:E49 E52:E60 E63:E71 E74:E82 E85:E93 E96:E104 E107:E115">
      <formula1>StatusTypes</formula1>
    </dataValidation>
  </dataValidations>
  <pageMargins left="0.5" right="0.5" top="0.5" bottom="0.5" header="0.5" footer="0.5"/>
  <pageSetup scale="94" fitToHeight="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N38"/>
  <sheetViews>
    <sheetView workbookViewId="0">
      <selection activeCell="E33" sqref="E33"/>
    </sheetView>
  </sheetViews>
  <sheetFormatPr defaultColWidth="8.88671875" defaultRowHeight="13.2" x14ac:dyDescent="0.25"/>
  <sheetData>
    <row r="38" spans="14:14" x14ac:dyDescent="0.25">
      <c r="N38" t="s">
        <v>46</v>
      </c>
    </row>
  </sheetData>
  <phoneticPr fontId="5" type="noConversion"/>
  <pageMargins left="0.45" right="0.45" top="0.5" bottom="0.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8"/>
  <sheetViews>
    <sheetView workbookViewId="0">
      <selection activeCell="E12" sqref="E12"/>
    </sheetView>
  </sheetViews>
  <sheetFormatPr defaultColWidth="8.88671875" defaultRowHeight="13.2" x14ac:dyDescent="0.25"/>
  <cols>
    <col min="2" max="2" width="16" customWidth="1"/>
  </cols>
  <sheetData>
    <row r="2" spans="2:2" x14ac:dyDescent="0.25">
      <c r="B2" s="1" t="s">
        <v>47</v>
      </c>
    </row>
    <row r="4" spans="2:2" x14ac:dyDescent="0.25">
      <c r="B4" s="2" t="s">
        <v>48</v>
      </c>
    </row>
    <row r="5" spans="2:2" x14ac:dyDescent="0.25">
      <c r="B5" s="3">
        <v>39083</v>
      </c>
    </row>
    <row r="6" spans="2:2" x14ac:dyDescent="0.25">
      <c r="B6" s="3"/>
    </row>
    <row r="7" spans="2:2" x14ac:dyDescent="0.25">
      <c r="B7" s="3">
        <v>39309</v>
      </c>
    </row>
    <row r="8" spans="2:2" x14ac:dyDescent="0.25">
      <c r="B8" s="4"/>
    </row>
    <row r="9" spans="2:2" x14ac:dyDescent="0.25">
      <c r="B9" s="4"/>
    </row>
    <row r="10" spans="2:2" x14ac:dyDescent="0.25">
      <c r="B10" s="4"/>
    </row>
    <row r="11" spans="2:2" x14ac:dyDescent="0.25">
      <c r="B11" s="4"/>
    </row>
    <row r="12" spans="2:2" x14ac:dyDescent="0.25">
      <c r="B12" s="4"/>
    </row>
    <row r="13" spans="2:2" x14ac:dyDescent="0.25">
      <c r="B13" s="4"/>
    </row>
    <row r="14" spans="2:2" x14ac:dyDescent="0.25">
      <c r="B14" s="5">
        <v>39448</v>
      </c>
    </row>
    <row r="15" spans="2:2" x14ac:dyDescent="0.25">
      <c r="B15" s="4"/>
    </row>
    <row r="16" spans="2:2" x14ac:dyDescent="0.25">
      <c r="B16" s="4"/>
    </row>
    <row r="17" spans="2:2" x14ac:dyDescent="0.25">
      <c r="B17" s="4"/>
    </row>
    <row r="18" spans="2:2" x14ac:dyDescent="0.25">
      <c r="B18" s="4"/>
    </row>
    <row r="19" spans="2:2" x14ac:dyDescent="0.25">
      <c r="B19" s="4"/>
    </row>
    <row r="20" spans="2:2" x14ac:dyDescent="0.25">
      <c r="B20" s="4"/>
    </row>
    <row r="21" spans="2:2" x14ac:dyDescent="0.25">
      <c r="B21" s="4"/>
    </row>
    <row r="22" spans="2:2" x14ac:dyDescent="0.25">
      <c r="B22" s="4"/>
    </row>
    <row r="23" spans="2:2" x14ac:dyDescent="0.25">
      <c r="B23" s="4"/>
    </row>
    <row r="24" spans="2:2" x14ac:dyDescent="0.25">
      <c r="B24" s="4"/>
    </row>
    <row r="25" spans="2:2" x14ac:dyDescent="0.25">
      <c r="B25" s="4"/>
    </row>
    <row r="26" spans="2:2" x14ac:dyDescent="0.25">
      <c r="B26" s="4"/>
    </row>
    <row r="27" spans="2:2" x14ac:dyDescent="0.25">
      <c r="B27" s="4"/>
    </row>
    <row r="28" spans="2:2" x14ac:dyDescent="0.25">
      <c r="B28" s="6"/>
    </row>
  </sheetData>
  <phoneticPr fontId="5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C30" sqref="C30"/>
    </sheetView>
  </sheetViews>
  <sheetFormatPr defaultColWidth="8.88671875" defaultRowHeight="13.2" x14ac:dyDescent="0.25"/>
  <cols>
    <col min="2" max="2" width="39.5546875" bestFit="1" customWidth="1"/>
  </cols>
  <sheetData>
    <row r="2" spans="2:2" x14ac:dyDescent="0.25">
      <c r="B2" t="s">
        <v>49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6</vt:i4>
      </vt:variant>
    </vt:vector>
  </HeadingPairs>
  <TitlesOfParts>
    <vt:vector size="10" baseType="lpstr">
      <vt:lpstr>Sprint Burndown</vt:lpstr>
      <vt:lpstr>Chart</vt:lpstr>
      <vt:lpstr>Holidays</vt:lpstr>
      <vt:lpstr>Instructions</vt:lpstr>
      <vt:lpstr>EstimatedRemaining</vt:lpstr>
      <vt:lpstr>Chart!Print_Area</vt:lpstr>
      <vt:lpstr>ProjectedBurndown</vt:lpstr>
      <vt:lpstr>ProjectedBurndownTrack</vt:lpstr>
      <vt:lpstr>StatusTypes</vt:lpstr>
      <vt:lpstr>TaskTypes</vt:lpstr>
    </vt:vector>
  </TitlesOfParts>
  <Manager/>
  <Company>Agile Logic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Agile Logic</dc:creator>
  <cp:keywords/>
  <dc:description/>
  <cp:lastModifiedBy>杨铮伟</cp:lastModifiedBy>
  <cp:revision>1</cp:revision>
  <cp:lastPrinted>2010-11-03T04:33:07Z</cp:lastPrinted>
  <dcterms:created xsi:type="dcterms:W3CDTF">2007-10-17T04:31:41Z</dcterms:created>
  <dcterms:modified xsi:type="dcterms:W3CDTF">2018-01-09T00:39:33Z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2052-10.1.0.5745</vt:lpwstr>
  </property>
  <property fmtid="{D5CDD505-2E9C-101B-9397-08002B2CF9AE}" pid="3" name="WorkbookGuid">
    <vt:lpwstr>3de28695-45dd-407e-8e93-388037ed379c</vt:lpwstr>
  </property>
</Properties>
</file>